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ast\Praktikanten\YoshikiJens_Wiskamp\CCS_Simulation\DGE-CRED-master-CCS_simul-1407-02\DGE_CRED_Model\ExcelFiles\"/>
    </mc:Choice>
  </mc:AlternateContent>
  <bookViews>
    <workbookView xWindow="0" yWindow="465" windowWidth="25605" windowHeight="14280" firstSheet="7" activeTab="11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5" r:id="rId9"/>
    <sheet name="Dynamics" sheetId="3" r:id="rId10"/>
    <sheet name="Structural Parameters" sheetId="5" r:id="rId11"/>
    <sheet name="Damage Functions Labour" sheetId="12" r:id="rId12"/>
    <sheet name="Damage Functions Capital" sheetId="13" r:id="rId13"/>
    <sheet name="Damage Functions TFP" sheetId="14" r:id="rId14"/>
    <sheet name="RCP_45_Average" sheetId="16" r:id="rId15"/>
    <sheet name="RCP_45_Lower" sheetId="17" r:id="rId16"/>
    <sheet name="RCP_45_Upper" sheetId="18" r:id="rId17"/>
    <sheet name="RCP_85_Average" sheetId="19" r:id="rId18"/>
    <sheet name="RCP_85_Lower" sheetId="20" r:id="rId19"/>
    <sheet name="RCP_85_Upper" sheetId="21" r:id="rId20"/>
  </sheets>
  <externalReferences>
    <externalReference r:id="rId21"/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32" i="14" l="1"/>
  <c r="F402" i="14"/>
  <c r="F377" i="14"/>
  <c r="F352" i="14"/>
  <c r="F327" i="14"/>
  <c r="A327" i="14"/>
  <c r="F302" i="14"/>
  <c r="A302" i="14"/>
  <c r="F277" i="14"/>
  <c r="A277" i="14"/>
  <c r="F252" i="14"/>
  <c r="A252" i="14"/>
  <c r="F227" i="14"/>
  <c r="A227" i="14"/>
  <c r="F202" i="14"/>
  <c r="A202" i="14"/>
  <c r="F177" i="14"/>
  <c r="A177" i="14"/>
  <c r="F152" i="14"/>
  <c r="A152" i="14"/>
  <c r="F127" i="14"/>
  <c r="A127" i="14"/>
  <c r="F102" i="14"/>
  <c r="A102" i="14"/>
  <c r="F77" i="14"/>
  <c r="A77" i="14"/>
  <c r="F52" i="14"/>
  <c r="A52" i="14"/>
  <c r="F27" i="14"/>
  <c r="A27" i="14"/>
  <c r="I7" i="14"/>
  <c r="F2" i="14"/>
  <c r="A2" i="14"/>
  <c r="F402" i="13"/>
  <c r="F377" i="13"/>
  <c r="F352" i="13"/>
  <c r="F327" i="13"/>
  <c r="A327" i="13"/>
  <c r="F302" i="13"/>
  <c r="A302" i="13"/>
  <c r="F277" i="13"/>
  <c r="A277" i="13"/>
  <c r="F252" i="13"/>
  <c r="A252" i="13"/>
  <c r="F227" i="13"/>
  <c r="A227" i="13"/>
  <c r="F202" i="13"/>
  <c r="A202" i="13"/>
  <c r="F177" i="13"/>
  <c r="A177" i="13"/>
  <c r="F152" i="13"/>
  <c r="A152" i="13"/>
  <c r="F127" i="13"/>
  <c r="A127" i="13"/>
  <c r="F102" i="13"/>
  <c r="A102" i="13"/>
  <c r="F77" i="13"/>
  <c r="A77" i="13"/>
  <c r="F52" i="13"/>
  <c r="A52" i="13"/>
  <c r="F27" i="13"/>
  <c r="A27" i="13"/>
  <c r="F2" i="13"/>
  <c r="A2" i="13"/>
  <c r="F1327" i="12"/>
  <c r="A1327" i="12"/>
  <c r="F1302" i="12"/>
  <c r="A1302" i="12"/>
  <c r="F1277" i="12"/>
  <c r="A1277" i="12"/>
  <c r="F1252" i="12"/>
  <c r="A1252" i="12"/>
  <c r="F1227" i="12"/>
  <c r="A1227" i="12"/>
  <c r="F1202" i="12"/>
  <c r="A1202" i="12"/>
  <c r="F1177" i="12"/>
  <c r="A1177" i="12"/>
  <c r="F1152" i="12"/>
  <c r="A1152" i="12"/>
  <c r="F1127" i="12"/>
  <c r="A1127" i="12"/>
  <c r="F1102" i="12"/>
  <c r="A1102" i="12"/>
  <c r="F1077" i="12"/>
  <c r="A1077" i="12"/>
  <c r="F1052" i="12"/>
  <c r="A1052" i="12"/>
  <c r="F1027" i="12"/>
  <c r="A1027" i="12"/>
  <c r="F1002" i="12"/>
  <c r="A1002" i="12"/>
  <c r="F977" i="12"/>
  <c r="A977" i="12"/>
  <c r="F952" i="12"/>
  <c r="A952" i="12"/>
  <c r="F927" i="12"/>
  <c r="A927" i="12"/>
  <c r="F902" i="12"/>
  <c r="A902" i="12"/>
  <c r="F877" i="12"/>
  <c r="A877" i="12"/>
  <c r="F852" i="12"/>
  <c r="A852" i="12"/>
  <c r="F827" i="12"/>
  <c r="A827" i="12"/>
  <c r="F802" i="12"/>
  <c r="A802" i="12"/>
  <c r="F777" i="12"/>
  <c r="A777" i="12"/>
  <c r="F752" i="12"/>
  <c r="A752" i="12"/>
  <c r="F727" i="12"/>
  <c r="A727" i="12"/>
  <c r="F702" i="12"/>
  <c r="A702" i="12"/>
  <c r="F677" i="12"/>
  <c r="A677" i="12"/>
  <c r="F652" i="12"/>
  <c r="A652" i="12"/>
  <c r="F627" i="12"/>
  <c r="A627" i="12"/>
  <c r="F602" i="12"/>
  <c r="A602" i="12"/>
  <c r="F577" i="12"/>
  <c r="A577" i="12"/>
  <c r="F552" i="12"/>
  <c r="A552" i="12"/>
  <c r="F527" i="12"/>
  <c r="A527" i="12"/>
  <c r="F502" i="12"/>
  <c r="A502" i="12"/>
  <c r="F477" i="12"/>
  <c r="A477" i="12"/>
  <c r="F452" i="12"/>
  <c r="A452" i="12"/>
  <c r="F427" i="12"/>
  <c r="A427" i="12"/>
  <c r="F402" i="12"/>
  <c r="A402" i="12"/>
  <c r="F377" i="12"/>
  <c r="A377" i="12"/>
  <c r="F352" i="12"/>
  <c r="A352" i="12"/>
  <c r="F327" i="12"/>
  <c r="A327" i="12"/>
  <c r="F302" i="12"/>
  <c r="A302" i="12"/>
  <c r="F277" i="12"/>
  <c r="A277" i="12"/>
  <c r="F252" i="12"/>
  <c r="A252" i="12"/>
  <c r="F227" i="12"/>
  <c r="A227" i="12"/>
  <c r="F202" i="12"/>
  <c r="A202" i="12"/>
  <c r="F177" i="12"/>
  <c r="A177" i="12"/>
  <c r="F152" i="12"/>
  <c r="A152" i="12"/>
  <c r="F127" i="12"/>
  <c r="A127" i="12"/>
  <c r="F102" i="12"/>
  <c r="A102" i="12"/>
  <c r="F77" i="12"/>
  <c r="A77" i="12"/>
  <c r="F52" i="12"/>
  <c r="A52" i="12"/>
  <c r="F27" i="12"/>
  <c r="A27" i="12"/>
  <c r="F2" i="12"/>
  <c r="A2" i="12"/>
  <c r="C236" i="5"/>
  <c r="A236" i="5"/>
  <c r="C235" i="5"/>
  <c r="A235" i="5"/>
  <c r="C234" i="5"/>
  <c r="A234" i="5"/>
  <c r="C233" i="5"/>
  <c r="A233" i="5"/>
  <c r="C232" i="5"/>
  <c r="A232" i="5"/>
  <c r="C231" i="5"/>
  <c r="A231" i="5"/>
  <c r="C230" i="5"/>
  <c r="A230" i="5"/>
  <c r="C229" i="5"/>
  <c r="A229" i="5"/>
  <c r="C228" i="5"/>
  <c r="A228" i="5"/>
  <c r="C227" i="5"/>
  <c r="A227" i="5"/>
  <c r="C226" i="5"/>
  <c r="A226" i="5"/>
  <c r="C225" i="5"/>
  <c r="A225" i="5"/>
  <c r="C224" i="5"/>
  <c r="A224" i="5"/>
  <c r="C223" i="5"/>
  <c r="A223" i="5"/>
  <c r="C222" i="5"/>
  <c r="A222" i="5"/>
  <c r="C221" i="5"/>
  <c r="A221" i="5"/>
  <c r="C220" i="5"/>
  <c r="A220" i="5"/>
  <c r="C219" i="5"/>
  <c r="A219" i="5"/>
  <c r="C218" i="5"/>
  <c r="A218" i="5"/>
  <c r="C217" i="5"/>
  <c r="A217" i="5"/>
  <c r="C216" i="5"/>
  <c r="A216" i="5"/>
  <c r="C215" i="5"/>
  <c r="A215" i="5"/>
  <c r="C214" i="5"/>
  <c r="A214" i="5"/>
  <c r="C213" i="5"/>
  <c r="A213" i="5"/>
  <c r="C212" i="5"/>
  <c r="A212" i="5"/>
  <c r="C211" i="5"/>
  <c r="A211" i="5"/>
  <c r="C210" i="5"/>
  <c r="A210" i="5"/>
  <c r="C209" i="5"/>
  <c r="A209" i="5"/>
  <c r="C208" i="5"/>
  <c r="A208" i="5"/>
  <c r="C207" i="5"/>
  <c r="A207" i="5"/>
  <c r="C206" i="5"/>
  <c r="A206" i="5"/>
  <c r="C205" i="5"/>
  <c r="A205" i="5"/>
  <c r="C204" i="5"/>
  <c r="A204" i="5"/>
  <c r="C203" i="5"/>
  <c r="A203" i="5"/>
  <c r="C202" i="5"/>
  <c r="A202" i="5"/>
  <c r="C201" i="5"/>
  <c r="A201" i="5"/>
  <c r="C200" i="5"/>
  <c r="A200" i="5"/>
  <c r="C199" i="5"/>
  <c r="A199" i="5"/>
  <c r="C198" i="5"/>
  <c r="A198" i="5"/>
  <c r="C197" i="5"/>
  <c r="A197" i="5"/>
  <c r="C196" i="5"/>
  <c r="A196" i="5"/>
  <c r="C195" i="5"/>
  <c r="A195" i="5"/>
  <c r="C194" i="5"/>
  <c r="A194" i="5"/>
  <c r="C193" i="5"/>
  <c r="A193" i="5"/>
  <c r="C192" i="5"/>
  <c r="A192" i="5"/>
  <c r="C191" i="5"/>
  <c r="A191" i="5"/>
  <c r="C190" i="5"/>
  <c r="A190" i="5"/>
  <c r="C189" i="5"/>
  <c r="A189" i="5"/>
  <c r="C188" i="5"/>
  <c r="A188" i="5"/>
  <c r="C187" i="5"/>
  <c r="A187" i="5"/>
  <c r="C186" i="5"/>
  <c r="A186" i="5"/>
  <c r="C185" i="5"/>
  <c r="A185" i="5"/>
  <c r="C184" i="5"/>
  <c r="A184" i="5"/>
  <c r="C183" i="5"/>
  <c r="A183" i="5"/>
  <c r="C181" i="5"/>
  <c r="A181" i="5"/>
  <c r="C180" i="5"/>
  <c r="A180" i="5"/>
  <c r="C179" i="5"/>
  <c r="A179" i="5"/>
  <c r="C178" i="5"/>
  <c r="A178" i="5"/>
  <c r="C177" i="5"/>
  <c r="A177" i="5"/>
  <c r="C176" i="5"/>
  <c r="A176" i="5"/>
  <c r="C175" i="5"/>
  <c r="A175" i="5"/>
  <c r="C174" i="5"/>
  <c r="A174" i="5"/>
  <c r="C173" i="5"/>
  <c r="A173" i="5"/>
  <c r="C172" i="5"/>
  <c r="A172" i="5"/>
  <c r="C171" i="5"/>
  <c r="A171" i="5"/>
  <c r="C170" i="5"/>
  <c r="A170" i="5"/>
  <c r="C169" i="5"/>
  <c r="A169" i="5"/>
  <c r="C168" i="5"/>
  <c r="A168" i="5"/>
  <c r="C167" i="5"/>
  <c r="A167" i="5"/>
  <c r="C166" i="5"/>
  <c r="A166" i="5"/>
  <c r="C165" i="5"/>
  <c r="A165" i="5"/>
  <c r="C164" i="5"/>
  <c r="A164" i="5"/>
  <c r="C163" i="5"/>
  <c r="A163" i="5"/>
  <c r="C162" i="5"/>
  <c r="A162" i="5"/>
  <c r="C161" i="5"/>
  <c r="A161" i="5"/>
  <c r="C160" i="5"/>
  <c r="A160" i="5"/>
  <c r="C159" i="5"/>
  <c r="A159" i="5"/>
  <c r="C158" i="5"/>
  <c r="A158" i="5"/>
  <c r="C157" i="5"/>
  <c r="A157" i="5"/>
  <c r="C156" i="5"/>
  <c r="A156" i="5"/>
  <c r="C155" i="5"/>
  <c r="A155" i="5"/>
  <c r="C154" i="5"/>
  <c r="A154" i="5"/>
  <c r="C153" i="5"/>
  <c r="A153" i="5"/>
  <c r="C152" i="5"/>
  <c r="A152" i="5"/>
  <c r="C151" i="5"/>
  <c r="A151" i="5"/>
  <c r="C150" i="5"/>
  <c r="A150" i="5"/>
  <c r="C149" i="5"/>
  <c r="A149" i="5"/>
  <c r="C148" i="5"/>
  <c r="A148" i="5"/>
  <c r="C147" i="5"/>
  <c r="A147" i="5"/>
  <c r="C146" i="5"/>
  <c r="A146" i="5"/>
  <c r="C145" i="5"/>
  <c r="A145" i="5"/>
  <c r="C144" i="5"/>
  <c r="A144" i="5"/>
  <c r="C143" i="5"/>
  <c r="A143" i="5"/>
  <c r="C142" i="5"/>
  <c r="A142" i="5"/>
  <c r="C141" i="5"/>
  <c r="A141" i="5"/>
  <c r="C140" i="5"/>
  <c r="A140" i="5"/>
  <c r="C139" i="5"/>
  <c r="A139" i="5"/>
  <c r="C138" i="5"/>
  <c r="A138" i="5"/>
  <c r="C137" i="5"/>
  <c r="A137" i="5"/>
  <c r="C136" i="5"/>
  <c r="A136" i="5"/>
  <c r="C135" i="5"/>
  <c r="A135" i="5"/>
  <c r="C134" i="5"/>
  <c r="A134" i="5"/>
  <c r="C133" i="5"/>
  <c r="A133" i="5"/>
  <c r="C132" i="5"/>
  <c r="A132" i="5"/>
  <c r="C131" i="5"/>
  <c r="A131" i="5"/>
  <c r="C130" i="5"/>
  <c r="A130" i="5"/>
  <c r="C129" i="5"/>
  <c r="A129" i="5"/>
  <c r="C128" i="5"/>
  <c r="A128" i="5"/>
  <c r="C126" i="5"/>
  <c r="A126" i="5"/>
  <c r="C125" i="5"/>
  <c r="A125" i="5"/>
  <c r="C124" i="5"/>
  <c r="A124" i="5"/>
  <c r="C123" i="5"/>
  <c r="A123" i="5"/>
  <c r="C122" i="5"/>
  <c r="A122" i="5"/>
  <c r="C121" i="5"/>
  <c r="A121" i="5"/>
  <c r="C120" i="5"/>
  <c r="A120" i="5"/>
  <c r="C119" i="5"/>
  <c r="A119" i="5"/>
  <c r="C118" i="5"/>
  <c r="A118" i="5"/>
  <c r="C117" i="5"/>
  <c r="A117" i="5"/>
  <c r="C116" i="5"/>
  <c r="A116" i="5"/>
  <c r="C115" i="5"/>
  <c r="A115" i="5"/>
  <c r="C114" i="5"/>
  <c r="A114" i="5"/>
  <c r="C113" i="5"/>
  <c r="A113" i="5"/>
  <c r="C112" i="5"/>
  <c r="A112" i="5"/>
  <c r="C111" i="5"/>
  <c r="A111" i="5"/>
  <c r="C110" i="5"/>
  <c r="A110" i="5"/>
  <c r="C109" i="5"/>
  <c r="A109" i="5"/>
  <c r="C108" i="5"/>
  <c r="A108" i="5"/>
  <c r="C107" i="5"/>
  <c r="A107" i="5"/>
  <c r="C106" i="5"/>
  <c r="A106" i="5"/>
  <c r="C105" i="5"/>
  <c r="A105" i="5"/>
  <c r="C104" i="5"/>
  <c r="A104" i="5"/>
  <c r="C103" i="5"/>
  <c r="A103" i="5"/>
  <c r="C102" i="5"/>
  <c r="A102" i="5"/>
  <c r="C101" i="5"/>
  <c r="A101" i="5"/>
  <c r="C100" i="5"/>
  <c r="A100" i="5"/>
  <c r="C99" i="5"/>
  <c r="A99" i="5"/>
  <c r="C98" i="5"/>
  <c r="A98" i="5"/>
  <c r="C97" i="5"/>
  <c r="A97" i="5"/>
  <c r="C96" i="5"/>
  <c r="A96" i="5"/>
  <c r="C95" i="5"/>
  <c r="A95" i="5"/>
  <c r="C94" i="5"/>
  <c r="A94" i="5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82" i="5"/>
  <c r="A82" i="5"/>
  <c r="C81" i="5"/>
  <c r="A81" i="5"/>
  <c r="C80" i="5"/>
  <c r="A80" i="5"/>
  <c r="C79" i="5"/>
  <c r="A79" i="5"/>
  <c r="C78" i="5"/>
  <c r="A78" i="5"/>
  <c r="C77" i="5"/>
  <c r="A77" i="5"/>
  <c r="C76" i="5"/>
  <c r="A76" i="5"/>
  <c r="C75" i="5"/>
  <c r="A75" i="5"/>
  <c r="C74" i="5"/>
  <c r="A74" i="5"/>
  <c r="C73" i="5"/>
  <c r="A73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6" i="5"/>
  <c r="A56" i="5"/>
  <c r="C55" i="5"/>
  <c r="A55" i="5"/>
  <c r="C54" i="5"/>
  <c r="A54" i="5"/>
  <c r="C53" i="5"/>
  <c r="A53" i="5"/>
  <c r="C52" i="5"/>
  <c r="A52" i="5"/>
  <c r="C51" i="5"/>
  <c r="A51" i="5"/>
  <c r="C50" i="5"/>
  <c r="A50" i="5"/>
  <c r="C49" i="5"/>
  <c r="A49" i="5"/>
  <c r="C48" i="5"/>
  <c r="A48" i="5"/>
  <c r="C47" i="5"/>
  <c r="A47" i="5"/>
  <c r="C46" i="5"/>
  <c r="A46" i="5"/>
  <c r="C45" i="5"/>
  <c r="A45" i="5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7" i="5"/>
  <c r="A37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26" i="5"/>
  <c r="A26" i="5"/>
  <c r="C25" i="5"/>
  <c r="A25" i="5"/>
  <c r="C24" i="5"/>
  <c r="A24" i="5"/>
  <c r="C23" i="5"/>
  <c r="A23" i="5"/>
  <c r="C22" i="5"/>
  <c r="A22" i="5"/>
  <c r="C21" i="5"/>
  <c r="A21" i="5"/>
  <c r="C20" i="5"/>
  <c r="A20" i="5"/>
  <c r="C19" i="5"/>
  <c r="A19" i="5"/>
  <c r="C18" i="5"/>
  <c r="A18" i="5"/>
  <c r="C120" i="3"/>
  <c r="B120" i="3"/>
  <c r="A120" i="3"/>
  <c r="C119" i="3"/>
  <c r="B119" i="3"/>
  <c r="A119" i="3"/>
  <c r="C118" i="3"/>
  <c r="B118" i="3"/>
  <c r="A118" i="3"/>
  <c r="C117" i="3"/>
  <c r="B117" i="3"/>
  <c r="A117" i="3"/>
  <c r="C116" i="3"/>
  <c r="B116" i="3"/>
  <c r="A116" i="3"/>
  <c r="C115" i="3"/>
  <c r="B115" i="3"/>
  <c r="A115" i="3"/>
  <c r="C114" i="3"/>
  <c r="B114" i="3"/>
  <c r="A114" i="3"/>
  <c r="C113" i="3"/>
  <c r="B113" i="3"/>
  <c r="A113" i="3"/>
  <c r="C112" i="3"/>
  <c r="B112" i="3"/>
  <c r="A112" i="3"/>
  <c r="C111" i="3"/>
  <c r="B111" i="3"/>
  <c r="A111" i="3"/>
  <c r="C110" i="3"/>
  <c r="B110" i="3"/>
  <c r="A110" i="3"/>
  <c r="C109" i="3"/>
  <c r="B109" i="3"/>
  <c r="A109" i="3"/>
  <c r="C108" i="3"/>
  <c r="B108" i="3"/>
  <c r="A108" i="3"/>
  <c r="C107" i="3"/>
  <c r="B107" i="3"/>
  <c r="A107" i="3"/>
  <c r="C106" i="3"/>
  <c r="B106" i="3"/>
  <c r="A106" i="3"/>
  <c r="C105" i="3"/>
  <c r="B105" i="3"/>
  <c r="A105" i="3"/>
  <c r="C104" i="3"/>
  <c r="B104" i="3"/>
  <c r="A104" i="3"/>
  <c r="C103" i="3"/>
  <c r="B103" i="3"/>
  <c r="A103" i="3"/>
  <c r="C102" i="3"/>
  <c r="B102" i="3"/>
  <c r="A102" i="3"/>
  <c r="C101" i="3"/>
  <c r="B101" i="3"/>
  <c r="A101" i="3"/>
  <c r="C100" i="3"/>
  <c r="B100" i="3"/>
  <c r="A100" i="3"/>
  <c r="C99" i="3"/>
  <c r="B99" i="3"/>
  <c r="A99" i="3"/>
  <c r="C98" i="3"/>
  <c r="B98" i="3"/>
  <c r="A98" i="3"/>
  <c r="C97" i="3"/>
  <c r="B97" i="3"/>
  <c r="A97" i="3"/>
  <c r="C96" i="3"/>
  <c r="B96" i="3"/>
  <c r="A96" i="3"/>
  <c r="C95" i="3"/>
  <c r="B95" i="3"/>
  <c r="A95" i="3"/>
  <c r="C94" i="3"/>
  <c r="B94" i="3"/>
  <c r="A94" i="3"/>
  <c r="C93" i="3"/>
  <c r="B93" i="3"/>
  <c r="A93" i="3"/>
  <c r="C92" i="3"/>
  <c r="B92" i="3"/>
  <c r="A92" i="3"/>
  <c r="C91" i="3"/>
  <c r="B91" i="3"/>
  <c r="A91" i="3"/>
  <c r="C90" i="3"/>
  <c r="B90" i="3"/>
  <c r="A90" i="3"/>
  <c r="C89" i="3"/>
  <c r="B89" i="3"/>
  <c r="A89" i="3"/>
  <c r="C88" i="3"/>
  <c r="B88" i="3"/>
  <c r="A88" i="3"/>
  <c r="C87" i="3"/>
  <c r="B87" i="3"/>
  <c r="A87" i="3"/>
  <c r="C86" i="3"/>
  <c r="B86" i="3"/>
  <c r="A86" i="3"/>
  <c r="C85" i="3"/>
  <c r="B85" i="3"/>
  <c r="A85" i="3"/>
  <c r="C84" i="3"/>
  <c r="B84" i="3"/>
  <c r="A84" i="3"/>
  <c r="C83" i="3"/>
  <c r="B83" i="3"/>
  <c r="A83" i="3"/>
  <c r="C82" i="3"/>
  <c r="B82" i="3"/>
  <c r="A82" i="3"/>
  <c r="C81" i="3"/>
  <c r="B81" i="3"/>
  <c r="A81" i="3"/>
  <c r="C80" i="3"/>
  <c r="B80" i="3"/>
  <c r="A80" i="3"/>
  <c r="C79" i="3"/>
  <c r="B79" i="3"/>
  <c r="A79" i="3"/>
  <c r="C78" i="3"/>
  <c r="B78" i="3"/>
  <c r="A78" i="3"/>
  <c r="C77" i="3"/>
  <c r="B77" i="3"/>
  <c r="A77" i="3"/>
  <c r="C76" i="3"/>
  <c r="B76" i="3"/>
  <c r="A76" i="3"/>
  <c r="C75" i="3"/>
  <c r="B75" i="3"/>
  <c r="A75" i="3"/>
  <c r="C74" i="3"/>
  <c r="B74" i="3"/>
  <c r="A74" i="3"/>
  <c r="C73" i="3"/>
  <c r="B73" i="3"/>
  <c r="A73" i="3"/>
  <c r="C72" i="3"/>
  <c r="B72" i="3"/>
  <c r="A72" i="3"/>
  <c r="C71" i="3"/>
  <c r="B71" i="3"/>
  <c r="A71" i="3"/>
  <c r="C70" i="3"/>
  <c r="B70" i="3"/>
  <c r="A70" i="3"/>
  <c r="C69" i="3"/>
  <c r="B69" i="3"/>
  <c r="A69" i="3"/>
  <c r="C68" i="3"/>
  <c r="B68" i="3"/>
  <c r="A68" i="3"/>
  <c r="C67" i="3"/>
  <c r="B67" i="3"/>
  <c r="A67" i="3"/>
  <c r="C65" i="3"/>
  <c r="B65" i="3"/>
  <c r="A65" i="3"/>
  <c r="C64" i="3"/>
  <c r="B64" i="3"/>
  <c r="A64" i="3"/>
  <c r="C63" i="3"/>
  <c r="B63" i="3"/>
  <c r="A63" i="3"/>
  <c r="C62" i="3"/>
  <c r="B62" i="3"/>
  <c r="A62" i="3"/>
  <c r="C61" i="3"/>
  <c r="B61" i="3"/>
  <c r="A61" i="3"/>
  <c r="C60" i="3"/>
  <c r="B60" i="3"/>
  <c r="A60" i="3"/>
  <c r="C59" i="3"/>
  <c r="B59" i="3"/>
  <c r="A59" i="3"/>
  <c r="C58" i="3"/>
  <c r="B58" i="3"/>
  <c r="A58" i="3"/>
  <c r="C57" i="3"/>
  <c r="B57" i="3"/>
  <c r="A57" i="3"/>
  <c r="C56" i="3"/>
  <c r="B56" i="3"/>
  <c r="A56" i="3"/>
  <c r="C55" i="3"/>
  <c r="B55" i="3"/>
  <c r="A55" i="3"/>
  <c r="C54" i="3"/>
  <c r="B54" i="3"/>
  <c r="A54" i="3"/>
  <c r="C53" i="3"/>
  <c r="B53" i="3"/>
  <c r="A53" i="3"/>
  <c r="C52" i="3"/>
  <c r="B52" i="3"/>
  <c r="A52" i="3"/>
  <c r="C51" i="3"/>
  <c r="B51" i="3"/>
  <c r="A51" i="3"/>
  <c r="C50" i="3"/>
  <c r="B50" i="3"/>
  <c r="A50" i="3"/>
  <c r="C49" i="3"/>
  <c r="B49" i="3"/>
  <c r="A49" i="3"/>
  <c r="C48" i="3"/>
  <c r="B48" i="3"/>
  <c r="A48" i="3"/>
  <c r="C47" i="3"/>
  <c r="B47" i="3"/>
  <c r="A47" i="3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I5" i="3"/>
  <c r="B3" i="3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K100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100" i="8"/>
  <c r="H100" i="8"/>
  <c r="G100" i="8"/>
  <c r="F100" i="8"/>
  <c r="E100" i="8"/>
  <c r="D100" i="8"/>
  <c r="C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3" i="8"/>
  <c r="H93" i="8"/>
  <c r="G93" i="8"/>
  <c r="F93" i="8"/>
  <c r="E93" i="8"/>
  <c r="D93" i="8"/>
  <c r="C93" i="8"/>
  <c r="I92" i="8"/>
  <c r="H92" i="8"/>
  <c r="G92" i="8"/>
  <c r="F92" i="8"/>
  <c r="E92" i="8"/>
  <c r="D92" i="8"/>
  <c r="C92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9" i="8"/>
  <c r="H79" i="8"/>
  <c r="G79" i="8"/>
  <c r="F79" i="8"/>
  <c r="E79" i="8"/>
  <c r="D79" i="8"/>
  <c r="C79" i="8"/>
  <c r="I78" i="8"/>
  <c r="H78" i="8"/>
  <c r="G78" i="8"/>
  <c r="F78" i="8"/>
  <c r="E78" i="8"/>
  <c r="D78" i="8"/>
  <c r="C78" i="8"/>
  <c r="I77" i="8"/>
  <c r="H77" i="8"/>
  <c r="G77" i="8"/>
  <c r="F77" i="8"/>
  <c r="E77" i="8"/>
  <c r="D77" i="8"/>
  <c r="C77" i="8"/>
  <c r="I76" i="8"/>
  <c r="H76" i="8"/>
  <c r="G76" i="8"/>
  <c r="F76" i="8"/>
  <c r="E76" i="8"/>
  <c r="D76" i="8"/>
  <c r="C76" i="8"/>
  <c r="I75" i="8"/>
  <c r="H75" i="8"/>
  <c r="G75" i="8"/>
  <c r="F75" i="8"/>
  <c r="E75" i="8"/>
  <c r="D75" i="8"/>
  <c r="C75" i="8"/>
  <c r="I74" i="8"/>
  <c r="H74" i="8"/>
  <c r="G74" i="8"/>
  <c r="F74" i="8"/>
  <c r="E74" i="8"/>
  <c r="D74" i="8"/>
  <c r="C74" i="8"/>
  <c r="I73" i="8"/>
  <c r="H73" i="8"/>
  <c r="G73" i="8"/>
  <c r="F73" i="8"/>
  <c r="E73" i="8"/>
  <c r="D73" i="8"/>
  <c r="C73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7" i="8"/>
  <c r="H67" i="8"/>
  <c r="G67" i="8"/>
  <c r="F67" i="8"/>
  <c r="E67" i="8"/>
  <c r="D67" i="8"/>
  <c r="C67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1" i="8"/>
  <c r="H61" i="8"/>
  <c r="G61" i="8"/>
  <c r="F61" i="8"/>
  <c r="E61" i="8"/>
  <c r="D61" i="8"/>
  <c r="C61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5" i="8"/>
  <c r="H55" i="8"/>
  <c r="G55" i="8"/>
  <c r="F55" i="8"/>
  <c r="E55" i="8"/>
  <c r="D55" i="8"/>
  <c r="C55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9" i="8"/>
  <c r="H49" i="8"/>
  <c r="G49" i="8"/>
  <c r="F49" i="8"/>
  <c r="E49" i="8"/>
  <c r="D49" i="8"/>
  <c r="C49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3" i="8"/>
  <c r="H43" i="8"/>
  <c r="G43" i="8"/>
  <c r="F43" i="8"/>
  <c r="E43" i="8"/>
  <c r="D43" i="8"/>
  <c r="C43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9" i="8"/>
  <c r="H39" i="8"/>
  <c r="G39" i="8"/>
  <c r="F39" i="8"/>
  <c r="E39" i="8"/>
  <c r="D39" i="8"/>
  <c r="C39" i="8"/>
  <c r="I38" i="8"/>
  <c r="H38" i="8"/>
  <c r="G38" i="8"/>
  <c r="F38" i="8"/>
  <c r="E38" i="8"/>
  <c r="D38" i="8"/>
  <c r="C38" i="8"/>
  <c r="I37" i="8"/>
  <c r="H37" i="8"/>
  <c r="G37" i="8"/>
  <c r="F37" i="8"/>
  <c r="E37" i="8"/>
  <c r="D37" i="8"/>
  <c r="C37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C32" i="8"/>
  <c r="I31" i="8"/>
  <c r="H31" i="8"/>
  <c r="G31" i="8"/>
  <c r="F31" i="8"/>
  <c r="E31" i="8"/>
  <c r="D31" i="8"/>
  <c r="C31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5" i="8"/>
  <c r="H25" i="8"/>
  <c r="G25" i="8"/>
  <c r="F25" i="8"/>
  <c r="E25" i="8"/>
  <c r="D25" i="8"/>
  <c r="C25" i="8"/>
  <c r="I24" i="8"/>
  <c r="H24" i="8"/>
  <c r="G24" i="8"/>
  <c r="F24" i="8"/>
  <c r="E24" i="8"/>
  <c r="D24" i="8"/>
  <c r="C24" i="8"/>
  <c r="I23" i="8"/>
  <c r="H23" i="8"/>
  <c r="G23" i="8"/>
  <c r="F23" i="8"/>
  <c r="E23" i="8"/>
  <c r="D23" i="8"/>
  <c r="C23" i="8"/>
  <c r="I22" i="8"/>
  <c r="H22" i="8"/>
  <c r="G22" i="8"/>
  <c r="F22" i="8"/>
  <c r="E22" i="8"/>
  <c r="D22" i="8"/>
  <c r="C22" i="8"/>
  <c r="I21" i="8"/>
  <c r="H21" i="8"/>
  <c r="G21" i="8"/>
  <c r="F21" i="8"/>
  <c r="E21" i="8"/>
  <c r="D21" i="8"/>
  <c r="C21" i="8"/>
  <c r="I20" i="8"/>
  <c r="H20" i="8"/>
  <c r="G20" i="8"/>
  <c r="F20" i="8"/>
  <c r="E20" i="8"/>
  <c r="D20" i="8"/>
  <c r="C20" i="8"/>
  <c r="I19" i="8"/>
  <c r="H19" i="8"/>
  <c r="G19" i="8"/>
  <c r="F19" i="8"/>
  <c r="E19" i="8"/>
  <c r="D19" i="8"/>
  <c r="C19" i="8"/>
  <c r="I18" i="8"/>
  <c r="H18" i="8"/>
  <c r="G18" i="8"/>
  <c r="F18" i="8"/>
  <c r="E18" i="8"/>
  <c r="D18" i="8"/>
  <c r="C18" i="8"/>
  <c r="I17" i="8"/>
  <c r="H17" i="8"/>
  <c r="G17" i="8"/>
  <c r="F17" i="8"/>
  <c r="E17" i="8"/>
  <c r="D17" i="8"/>
  <c r="C17" i="8"/>
  <c r="I16" i="8"/>
  <c r="H16" i="8"/>
  <c r="G16" i="8"/>
  <c r="F16" i="8"/>
  <c r="E16" i="8"/>
  <c r="D16" i="8"/>
  <c r="C16" i="8"/>
  <c r="I15" i="8"/>
  <c r="H15" i="8"/>
  <c r="G15" i="8"/>
  <c r="F15" i="8"/>
  <c r="E15" i="8"/>
  <c r="D15" i="8"/>
  <c r="C15" i="8"/>
  <c r="I14" i="8"/>
  <c r="H14" i="8"/>
  <c r="G14" i="8"/>
  <c r="F14" i="8"/>
  <c r="E14" i="8"/>
  <c r="D14" i="8"/>
  <c r="C14" i="8"/>
  <c r="I13" i="8"/>
  <c r="H13" i="8"/>
  <c r="G13" i="8"/>
  <c r="F13" i="8"/>
  <c r="E13" i="8"/>
  <c r="D13" i="8"/>
  <c r="C13" i="8"/>
  <c r="I12" i="8"/>
  <c r="H12" i="8"/>
  <c r="G12" i="8"/>
  <c r="F12" i="8"/>
  <c r="E12" i="8"/>
  <c r="D12" i="8"/>
  <c r="C12" i="8"/>
  <c r="I11" i="8"/>
  <c r="H11" i="8"/>
  <c r="G11" i="8"/>
  <c r="F11" i="8"/>
  <c r="E11" i="8"/>
  <c r="D11" i="8"/>
  <c r="C11" i="8"/>
  <c r="I10" i="8"/>
  <c r="H10" i="8"/>
  <c r="G10" i="8"/>
  <c r="F10" i="8"/>
  <c r="E10" i="8"/>
  <c r="D10" i="8"/>
  <c r="C10" i="8"/>
  <c r="I9" i="8"/>
  <c r="H9" i="8"/>
  <c r="G9" i="8"/>
  <c r="F9" i="8"/>
  <c r="E9" i="8"/>
  <c r="D9" i="8"/>
  <c r="C9" i="8"/>
  <c r="I8" i="8"/>
  <c r="H8" i="8"/>
  <c r="G8" i="8"/>
  <c r="F8" i="8"/>
  <c r="E8" i="8"/>
  <c r="D8" i="8"/>
  <c r="C8" i="8"/>
  <c r="I7" i="8"/>
  <c r="H7" i="8"/>
  <c r="G7" i="8"/>
  <c r="F7" i="8"/>
  <c r="E7" i="8"/>
  <c r="D7" i="8"/>
  <c r="C7" i="8"/>
  <c r="I6" i="8"/>
  <c r="H6" i="8"/>
  <c r="G6" i="8"/>
  <c r="F6" i="8"/>
  <c r="E6" i="8"/>
  <c r="D6" i="8"/>
  <c r="C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I2" i="8"/>
  <c r="H2" i="8"/>
  <c r="G2" i="8"/>
  <c r="F2" i="8"/>
  <c r="E2" i="8"/>
  <c r="D2" i="8"/>
  <c r="C2" i="8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3" i="7"/>
  <c r="H2" i="7"/>
  <c r="G2" i="7"/>
  <c r="F2" i="7"/>
  <c r="E2" i="7"/>
  <c r="D2" i="7"/>
  <c r="C2" i="7"/>
  <c r="F117" i="2"/>
  <c r="C117" i="2"/>
  <c r="F116" i="2"/>
  <c r="C116" i="2"/>
  <c r="F115" i="2"/>
  <c r="C115" i="2"/>
  <c r="F114" i="2"/>
  <c r="C114" i="2"/>
  <c r="F113" i="2"/>
  <c r="C113" i="2"/>
  <c r="F112" i="2"/>
  <c r="C112" i="2"/>
  <c r="F111" i="2"/>
  <c r="C111" i="2"/>
  <c r="F110" i="2"/>
  <c r="B110" i="2" s="1"/>
  <c r="C110" i="2"/>
  <c r="F109" i="2"/>
  <c r="C109" i="2"/>
  <c r="F108" i="2"/>
  <c r="C108" i="2"/>
  <c r="F107" i="2"/>
  <c r="C107" i="2"/>
  <c r="F106" i="2"/>
  <c r="B106" i="2" s="1"/>
  <c r="C106" i="2"/>
  <c r="F105" i="2"/>
  <c r="C105" i="2"/>
  <c r="F104" i="2"/>
  <c r="C104" i="2"/>
  <c r="F103" i="2"/>
  <c r="C103" i="2"/>
  <c r="F102" i="2"/>
  <c r="C102" i="2"/>
  <c r="F101" i="2"/>
  <c r="C101" i="2"/>
  <c r="F100" i="2"/>
  <c r="C100" i="2"/>
  <c r="F99" i="2"/>
  <c r="C99" i="2"/>
  <c r="F98" i="2"/>
  <c r="C98" i="2"/>
  <c r="F97" i="2"/>
  <c r="C97" i="2"/>
  <c r="F96" i="2"/>
  <c r="C96" i="2"/>
  <c r="F95" i="2"/>
  <c r="C95" i="2"/>
  <c r="F94" i="2"/>
  <c r="C94" i="2"/>
  <c r="F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F86" i="2"/>
  <c r="C86" i="2"/>
  <c r="F85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I73" i="2"/>
  <c r="F73" i="2"/>
  <c r="C73" i="2"/>
  <c r="F72" i="2"/>
  <c r="C72" i="2"/>
  <c r="G71" i="2"/>
  <c r="B71" i="2" s="1"/>
  <c r="F71" i="2"/>
  <c r="C71" i="2"/>
  <c r="G70" i="2"/>
  <c r="B70" i="2" s="1"/>
  <c r="F70" i="2"/>
  <c r="C70" i="2"/>
  <c r="G69" i="2"/>
  <c r="B69" i="2" s="1"/>
  <c r="F69" i="2"/>
  <c r="C69" i="2"/>
  <c r="G68" i="2"/>
  <c r="B68" i="2" s="1"/>
  <c r="F68" i="2"/>
  <c r="C68" i="2"/>
  <c r="G67" i="2"/>
  <c r="B67" i="2" s="1"/>
  <c r="F67" i="2"/>
  <c r="C67" i="2"/>
  <c r="G66" i="2"/>
  <c r="B66" i="2" s="1"/>
  <c r="F66" i="2"/>
  <c r="C66" i="2"/>
  <c r="G65" i="2"/>
  <c r="B65" i="2" s="1"/>
  <c r="F65" i="2"/>
  <c r="C65" i="2"/>
  <c r="G64" i="2"/>
  <c r="B64" i="2" s="1"/>
  <c r="F64" i="2"/>
  <c r="C64" i="2"/>
  <c r="G62" i="2"/>
  <c r="F62" i="2"/>
  <c r="C62" i="2"/>
  <c r="G61" i="2"/>
  <c r="F61" i="2"/>
  <c r="C61" i="2"/>
  <c r="G60" i="2"/>
  <c r="F60" i="2"/>
  <c r="C60" i="2"/>
  <c r="F59" i="2"/>
  <c r="C59" i="2"/>
  <c r="G58" i="2"/>
  <c r="F58" i="2"/>
  <c r="C58" i="2"/>
  <c r="G57" i="2"/>
  <c r="F57" i="2"/>
  <c r="C57" i="2"/>
  <c r="G56" i="2"/>
  <c r="G111" i="2" s="1"/>
  <c r="C56" i="2"/>
  <c r="G55" i="2"/>
  <c r="G110" i="2" s="1"/>
  <c r="C55" i="2"/>
  <c r="G54" i="2"/>
  <c r="G109" i="2" s="1"/>
  <c r="C54" i="2"/>
  <c r="C53" i="2"/>
  <c r="G52" i="2"/>
  <c r="G107" i="2" s="1"/>
  <c r="C52" i="2"/>
  <c r="G51" i="2"/>
  <c r="G106" i="2" s="1"/>
  <c r="C51" i="2"/>
  <c r="G50" i="2"/>
  <c r="F50" i="2"/>
  <c r="C50" i="2"/>
  <c r="G49" i="2"/>
  <c r="F49" i="2"/>
  <c r="C49" i="2"/>
  <c r="G48" i="2"/>
  <c r="F48" i="2"/>
  <c r="C48" i="2"/>
  <c r="F47" i="2"/>
  <c r="C47" i="2"/>
  <c r="G46" i="2"/>
  <c r="F46" i="2"/>
  <c r="C46" i="2"/>
  <c r="G45" i="2"/>
  <c r="F45" i="2"/>
  <c r="C45" i="2"/>
  <c r="G44" i="2"/>
  <c r="F44" i="2"/>
  <c r="C44" i="2"/>
  <c r="F43" i="2"/>
  <c r="C43" i="2"/>
  <c r="G42" i="2"/>
  <c r="F42" i="2"/>
  <c r="C42" i="2"/>
  <c r="G41" i="2"/>
  <c r="F41" i="2"/>
  <c r="C41" i="2"/>
  <c r="G40" i="2"/>
  <c r="F40" i="2"/>
  <c r="C40" i="2"/>
  <c r="F39" i="2"/>
  <c r="C39" i="2"/>
  <c r="G38" i="2"/>
  <c r="F38" i="2"/>
  <c r="C38" i="2"/>
  <c r="G37" i="2"/>
  <c r="F37" i="2"/>
  <c r="C37" i="2"/>
  <c r="G36" i="2"/>
  <c r="F36" i="2"/>
  <c r="C36" i="2"/>
  <c r="F35" i="2"/>
  <c r="C35" i="2"/>
  <c r="G34" i="2"/>
  <c r="F34" i="2"/>
  <c r="C34" i="2"/>
  <c r="G33" i="2"/>
  <c r="F33" i="2"/>
  <c r="C33" i="2"/>
  <c r="F32" i="2"/>
  <c r="C32" i="2"/>
  <c r="G31" i="2"/>
  <c r="F31" i="2"/>
  <c r="C31" i="2"/>
  <c r="G30" i="2"/>
  <c r="F30" i="2"/>
  <c r="C30" i="2"/>
  <c r="G29" i="2"/>
  <c r="F29" i="2"/>
  <c r="C29" i="2"/>
  <c r="F28" i="2"/>
  <c r="C28" i="2"/>
  <c r="G27" i="2"/>
  <c r="F27" i="2"/>
  <c r="C27" i="2"/>
  <c r="G26" i="2"/>
  <c r="F26" i="2"/>
  <c r="C26" i="2"/>
  <c r="F25" i="2"/>
  <c r="C25" i="2"/>
  <c r="G24" i="2"/>
  <c r="F24" i="2"/>
  <c r="C24" i="2"/>
  <c r="G23" i="2"/>
  <c r="F23" i="2"/>
  <c r="C23" i="2"/>
  <c r="G22" i="2"/>
  <c r="F22" i="2"/>
  <c r="C22" i="2"/>
  <c r="F21" i="2"/>
  <c r="C21" i="2"/>
  <c r="G20" i="2"/>
  <c r="F20" i="2"/>
  <c r="C20" i="2"/>
  <c r="G19" i="2"/>
  <c r="F19" i="2"/>
  <c r="C19" i="2"/>
  <c r="G18" i="2"/>
  <c r="B18" i="2" s="1"/>
  <c r="F18" i="2"/>
  <c r="C18" i="2"/>
  <c r="G17" i="2"/>
  <c r="B17" i="2" s="1"/>
  <c r="F17" i="2"/>
  <c r="C17" i="2"/>
  <c r="I16" i="2"/>
  <c r="G16" i="2"/>
  <c r="F16" i="2"/>
  <c r="C16" i="2"/>
  <c r="B16" i="2"/>
  <c r="G15" i="2"/>
  <c r="F15" i="2"/>
  <c r="C15" i="2"/>
  <c r="B15" i="2"/>
  <c r="G14" i="2"/>
  <c r="F14" i="2"/>
  <c r="C14" i="2"/>
  <c r="B14" i="2"/>
  <c r="G13" i="2"/>
  <c r="F13" i="2"/>
  <c r="C13" i="2"/>
  <c r="B13" i="2"/>
  <c r="G12" i="2"/>
  <c r="F12" i="2"/>
  <c r="C12" i="2"/>
  <c r="B12" i="2"/>
  <c r="G11" i="2"/>
  <c r="F11" i="2"/>
  <c r="C11" i="2"/>
  <c r="B11" i="2"/>
  <c r="G10" i="2"/>
  <c r="F10" i="2"/>
  <c r="C10" i="2"/>
  <c r="B10" i="2"/>
  <c r="G9" i="2"/>
  <c r="F9" i="2"/>
  <c r="C9" i="2"/>
  <c r="B9" i="2"/>
  <c r="B5" i="2"/>
  <c r="C192" i="1"/>
  <c r="A192" i="1"/>
  <c r="C191" i="1"/>
  <c r="A191" i="1"/>
  <c r="C190" i="1"/>
  <c r="A190" i="1"/>
  <c r="C189" i="1"/>
  <c r="A189" i="1"/>
  <c r="C188" i="1"/>
  <c r="A188" i="1"/>
  <c r="C187" i="1"/>
  <c r="A187" i="1"/>
  <c r="C186" i="1"/>
  <c r="A186" i="1"/>
  <c r="C185" i="1"/>
  <c r="A185" i="1"/>
  <c r="C184" i="1"/>
  <c r="A184" i="1"/>
  <c r="C183" i="1"/>
  <c r="A183" i="1"/>
  <c r="C182" i="1"/>
  <c r="A182" i="1"/>
  <c r="C181" i="1"/>
  <c r="A181" i="1"/>
  <c r="C180" i="1"/>
  <c r="A180" i="1"/>
  <c r="C179" i="1"/>
  <c r="A179" i="1"/>
  <c r="C178" i="1"/>
  <c r="A178" i="1"/>
  <c r="C177" i="1"/>
  <c r="A177" i="1"/>
  <c r="C176" i="1"/>
  <c r="A176" i="1"/>
  <c r="C175" i="1"/>
  <c r="A175" i="1"/>
  <c r="C174" i="1"/>
  <c r="A174" i="1"/>
  <c r="C173" i="1"/>
  <c r="A173" i="1"/>
  <c r="C172" i="1"/>
  <c r="A172" i="1"/>
  <c r="C171" i="1"/>
  <c r="A171" i="1"/>
  <c r="C170" i="1"/>
  <c r="A170" i="1"/>
  <c r="C169" i="1"/>
  <c r="A169" i="1"/>
  <c r="C168" i="1"/>
  <c r="A168" i="1"/>
  <c r="C167" i="1"/>
  <c r="A167" i="1"/>
  <c r="C166" i="1"/>
  <c r="A166" i="1"/>
  <c r="C165" i="1"/>
  <c r="A165" i="1"/>
  <c r="C164" i="1"/>
  <c r="A164" i="1"/>
  <c r="C163" i="1"/>
  <c r="A163" i="1"/>
  <c r="C162" i="1"/>
  <c r="B162" i="1"/>
  <c r="A162" i="1"/>
  <c r="C161" i="1"/>
  <c r="A161" i="1"/>
  <c r="C160" i="1"/>
  <c r="A160" i="1"/>
  <c r="C159" i="1"/>
  <c r="A159" i="1"/>
  <c r="C158" i="1"/>
  <c r="A158" i="1"/>
  <c r="C157" i="1"/>
  <c r="A157" i="1"/>
  <c r="C156" i="1"/>
  <c r="A156" i="1"/>
  <c r="C155" i="1"/>
  <c r="A155" i="1"/>
  <c r="C154" i="1"/>
  <c r="A154" i="1"/>
  <c r="C153" i="1"/>
  <c r="A153" i="1"/>
  <c r="C152" i="1"/>
  <c r="A152" i="1"/>
  <c r="C151" i="1"/>
  <c r="A151" i="1"/>
  <c r="C150" i="1"/>
  <c r="A150" i="1"/>
  <c r="C149" i="1"/>
  <c r="A149" i="1"/>
  <c r="C148" i="1"/>
  <c r="A148" i="1"/>
  <c r="C147" i="1"/>
  <c r="A147" i="1"/>
  <c r="I146" i="1"/>
  <c r="F185" i="1" s="1"/>
  <c r="B185" i="1" s="1"/>
  <c r="C146" i="1"/>
  <c r="A146" i="1"/>
  <c r="I145" i="1"/>
  <c r="C145" i="1"/>
  <c r="A145" i="1"/>
  <c r="C144" i="1"/>
  <c r="A144" i="1"/>
  <c r="C143" i="1"/>
  <c r="A143" i="1"/>
  <c r="I142" i="1"/>
  <c r="F162" i="1" s="1"/>
  <c r="C142" i="1"/>
  <c r="A142" i="1"/>
  <c r="I141" i="1"/>
  <c r="C141" i="1"/>
  <c r="A141" i="1"/>
  <c r="C140" i="1"/>
  <c r="A140" i="1"/>
  <c r="C139" i="1"/>
  <c r="A139" i="1"/>
  <c r="F137" i="1"/>
  <c r="C137" i="1"/>
  <c r="F136" i="1"/>
  <c r="B136" i="1" s="1"/>
  <c r="C136" i="1"/>
  <c r="F135" i="1"/>
  <c r="C135" i="1"/>
  <c r="F134" i="1"/>
  <c r="C134" i="1"/>
  <c r="F133" i="1"/>
  <c r="C133" i="1"/>
  <c r="F132" i="1"/>
  <c r="B132" i="1" s="1"/>
  <c r="C132" i="1"/>
  <c r="F131" i="1"/>
  <c r="C131" i="1"/>
  <c r="F130" i="1"/>
  <c r="B130" i="1" s="1"/>
  <c r="C130" i="1"/>
  <c r="F129" i="1"/>
  <c r="C129" i="1"/>
  <c r="F128" i="1"/>
  <c r="C128" i="1"/>
  <c r="F127" i="1"/>
  <c r="C127" i="1"/>
  <c r="F126" i="1"/>
  <c r="B126" i="1" s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F113" i="1"/>
  <c r="C113" i="1"/>
  <c r="F112" i="1"/>
  <c r="B112" i="1" s="1"/>
  <c r="C112" i="1"/>
  <c r="F111" i="1"/>
  <c r="C111" i="1"/>
  <c r="F110" i="1"/>
  <c r="C110" i="1"/>
  <c r="F109" i="1"/>
  <c r="C109" i="1"/>
  <c r="F108" i="1"/>
  <c r="B108" i="1" s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I92" i="1"/>
  <c r="G92" i="1"/>
  <c r="C92" i="1"/>
  <c r="I91" i="1"/>
  <c r="C91" i="1"/>
  <c r="C90" i="1"/>
  <c r="F89" i="1"/>
  <c r="C89" i="1"/>
  <c r="I88" i="1"/>
  <c r="G88" i="1"/>
  <c r="C88" i="1"/>
  <c r="I87" i="1"/>
  <c r="F107" i="1" s="1"/>
  <c r="C87" i="1"/>
  <c r="C86" i="1"/>
  <c r="F85" i="1"/>
  <c r="C85" i="1"/>
  <c r="I84" i="1"/>
  <c r="F88" i="1" s="1"/>
  <c r="B88" i="1" s="1"/>
  <c r="G84" i="1"/>
  <c r="C84" i="1"/>
  <c r="G82" i="1"/>
  <c r="G137" i="1" s="1"/>
  <c r="C82" i="1"/>
  <c r="G81" i="1"/>
  <c r="G136" i="1" s="1"/>
  <c r="C81" i="1"/>
  <c r="G80" i="1"/>
  <c r="G135" i="1" s="1"/>
  <c r="C80" i="1"/>
  <c r="C79" i="1"/>
  <c r="G78" i="1"/>
  <c r="G133" i="1" s="1"/>
  <c r="C78" i="1"/>
  <c r="G77" i="1"/>
  <c r="G132" i="1" s="1"/>
  <c r="C77" i="1"/>
  <c r="G76" i="1"/>
  <c r="G131" i="1" s="1"/>
  <c r="C76" i="1"/>
  <c r="G75" i="1"/>
  <c r="G130" i="1" s="1"/>
  <c r="C75" i="1"/>
  <c r="G74" i="1"/>
  <c r="G129" i="1" s="1"/>
  <c r="C74" i="1"/>
  <c r="C73" i="1"/>
  <c r="G72" i="1"/>
  <c r="G127" i="1" s="1"/>
  <c r="C72" i="1"/>
  <c r="G71" i="1"/>
  <c r="G126" i="1" s="1"/>
  <c r="C71" i="1"/>
  <c r="G70" i="1"/>
  <c r="G125" i="1" s="1"/>
  <c r="C70" i="1"/>
  <c r="G69" i="1"/>
  <c r="G124" i="1" s="1"/>
  <c r="C69" i="1"/>
  <c r="G68" i="1"/>
  <c r="G123" i="1" s="1"/>
  <c r="C68" i="1"/>
  <c r="C67" i="1"/>
  <c r="G66" i="1"/>
  <c r="G121" i="1" s="1"/>
  <c r="C66" i="1"/>
  <c r="G65" i="1"/>
  <c r="G120" i="1" s="1"/>
  <c r="C65" i="1"/>
  <c r="G64" i="1"/>
  <c r="G119" i="1" s="1"/>
  <c r="C64" i="1"/>
  <c r="C63" i="1"/>
  <c r="G62" i="1"/>
  <c r="G117" i="1" s="1"/>
  <c r="C62" i="1"/>
  <c r="G61" i="1"/>
  <c r="G116" i="1" s="1"/>
  <c r="C61" i="1"/>
  <c r="G60" i="1"/>
  <c r="G115" i="1" s="1"/>
  <c r="C60" i="1"/>
  <c r="C59" i="1"/>
  <c r="G58" i="1"/>
  <c r="G113" i="1" s="1"/>
  <c r="C58" i="1"/>
  <c r="G57" i="1"/>
  <c r="G112" i="1" s="1"/>
  <c r="C57" i="1"/>
  <c r="G56" i="1"/>
  <c r="G111" i="1" s="1"/>
  <c r="C56" i="1"/>
  <c r="C55" i="1"/>
  <c r="G54" i="1"/>
  <c r="G109" i="1" s="1"/>
  <c r="C54" i="1"/>
  <c r="G53" i="1"/>
  <c r="G108" i="1" s="1"/>
  <c r="C53" i="1"/>
  <c r="C52" i="1"/>
  <c r="G51" i="1"/>
  <c r="G106" i="1" s="1"/>
  <c r="C51" i="1"/>
  <c r="G50" i="1"/>
  <c r="G105" i="1" s="1"/>
  <c r="C50" i="1"/>
  <c r="G49" i="1"/>
  <c r="G104" i="1" s="1"/>
  <c r="C49" i="1"/>
  <c r="C48" i="1"/>
  <c r="G47" i="1"/>
  <c r="G102" i="1" s="1"/>
  <c r="C47" i="1"/>
  <c r="G46" i="1"/>
  <c r="G101" i="1" s="1"/>
  <c r="C46" i="1"/>
  <c r="C45" i="1"/>
  <c r="G44" i="1"/>
  <c r="G99" i="1" s="1"/>
  <c r="C44" i="1"/>
  <c r="G43" i="1"/>
  <c r="G98" i="1" s="1"/>
  <c r="C43" i="1"/>
  <c r="G42" i="1"/>
  <c r="G97" i="1" s="1"/>
  <c r="C42" i="1"/>
  <c r="C41" i="1"/>
  <c r="G40" i="1"/>
  <c r="G95" i="1" s="1"/>
  <c r="C40" i="1"/>
  <c r="G39" i="1"/>
  <c r="G94" i="1" s="1"/>
  <c r="C39" i="1"/>
  <c r="G38" i="1"/>
  <c r="G93" i="1" s="1"/>
  <c r="C38" i="1"/>
  <c r="I37" i="1"/>
  <c r="G37" i="1"/>
  <c r="C37" i="1"/>
  <c r="G36" i="1"/>
  <c r="G91" i="1" s="1"/>
  <c r="C36" i="1"/>
  <c r="G35" i="1"/>
  <c r="G90" i="1" s="1"/>
  <c r="F35" i="1"/>
  <c r="B35" i="1" s="1"/>
  <c r="C35" i="1"/>
  <c r="I34" i="1"/>
  <c r="F64" i="1" s="1"/>
  <c r="C34" i="1"/>
  <c r="I33" i="1"/>
  <c r="G33" i="1"/>
  <c r="C33" i="1"/>
  <c r="G32" i="1"/>
  <c r="G87" i="1" s="1"/>
  <c r="C32" i="1"/>
  <c r="G31" i="1"/>
  <c r="G86" i="1" s="1"/>
  <c r="F31" i="1"/>
  <c r="B31" i="1" s="1"/>
  <c r="C31" i="1"/>
  <c r="I30" i="1"/>
  <c r="F40" i="1" s="1"/>
  <c r="G30" i="1"/>
  <c r="G85" i="1" s="1"/>
  <c r="C30" i="1"/>
  <c r="I29" i="1"/>
  <c r="G29" i="1"/>
  <c r="C29" i="1"/>
  <c r="D6" i="1"/>
  <c r="B3" i="1"/>
  <c r="H1357" i="11"/>
  <c r="I1357" i="11" s="1"/>
  <c r="D77" i="11"/>
  <c r="D76" i="11"/>
  <c r="D75" i="11"/>
  <c r="D74" i="11"/>
  <c r="G47" i="2" s="1"/>
  <c r="D73" i="11"/>
  <c r="D72" i="11"/>
  <c r="D71" i="11"/>
  <c r="C68" i="11"/>
  <c r="G32" i="2" s="1"/>
  <c r="C67" i="11"/>
  <c r="C66" i="11"/>
  <c r="C65" i="11"/>
  <c r="C64" i="11"/>
  <c r="G48" i="1" s="1"/>
  <c r="G103" i="1" s="1"/>
  <c r="C63" i="11"/>
  <c r="C62" i="11"/>
  <c r="D59" i="11"/>
  <c r="D58" i="11"/>
  <c r="G43" i="2" s="1"/>
  <c r="D57" i="11"/>
  <c r="D56" i="11"/>
  <c r="D55" i="11"/>
  <c r="D54" i="11"/>
  <c r="G39" i="2" s="1"/>
  <c r="D53" i="11"/>
  <c r="F50" i="11"/>
  <c r="E50" i="11"/>
  <c r="F49" i="11"/>
  <c r="E49" i="11"/>
  <c r="F48" i="11"/>
  <c r="E48" i="11"/>
  <c r="F47" i="11"/>
  <c r="E47" i="11"/>
  <c r="F46" i="11"/>
  <c r="E46" i="11"/>
  <c r="F45" i="11"/>
  <c r="E45" i="11"/>
  <c r="F44" i="11"/>
  <c r="E44" i="11"/>
  <c r="B30" i="11"/>
  <c r="I147" i="1" s="1"/>
  <c r="B29" i="11"/>
  <c r="B28" i="11"/>
  <c r="B27" i="11"/>
  <c r="I144" i="1" s="1"/>
  <c r="B26" i="11"/>
  <c r="I143" i="1" s="1"/>
  <c r="B25" i="11"/>
  <c r="B24" i="11"/>
  <c r="B23" i="11"/>
  <c r="I140" i="1" s="1"/>
  <c r="F146" i="1" s="1"/>
  <c r="B146" i="1" s="1"/>
  <c r="B22" i="11"/>
  <c r="I139" i="1" s="1"/>
  <c r="B20" i="11"/>
  <c r="B19" i="11"/>
  <c r="B18" i="11"/>
  <c r="I90" i="1" s="1"/>
  <c r="F125" i="1" s="1"/>
  <c r="B125" i="1" s="1"/>
  <c r="B17" i="11"/>
  <c r="I89" i="1" s="1"/>
  <c r="F119" i="1" s="1"/>
  <c r="B119" i="1" s="1"/>
  <c r="B16" i="11"/>
  <c r="B15" i="11"/>
  <c r="B14" i="11"/>
  <c r="I86" i="1" s="1"/>
  <c r="F101" i="1" s="1"/>
  <c r="B101" i="1" s="1"/>
  <c r="B13" i="11"/>
  <c r="I85" i="1" s="1"/>
  <c r="B12" i="11"/>
  <c r="B10" i="11"/>
  <c r="B9" i="11"/>
  <c r="I36" i="1" s="1"/>
  <c r="B8" i="11"/>
  <c r="I35" i="1" s="1"/>
  <c r="B7" i="11"/>
  <c r="B6" i="11"/>
  <c r="B5" i="11"/>
  <c r="I32" i="1" s="1"/>
  <c r="B4" i="11"/>
  <c r="I31" i="1" s="1"/>
  <c r="B3" i="11"/>
  <c r="B2" i="11"/>
  <c r="G94" i="2" l="1"/>
  <c r="B39" i="2"/>
  <c r="G98" i="2"/>
  <c r="B43" i="2"/>
  <c r="G102" i="2"/>
  <c r="B47" i="2"/>
  <c r="G87" i="2"/>
  <c r="B32" i="2"/>
  <c r="F92" i="1"/>
  <c r="B92" i="1" s="1"/>
  <c r="F91" i="1"/>
  <c r="B91" i="1" s="1"/>
  <c r="F90" i="1"/>
  <c r="B90" i="1" s="1"/>
  <c r="F141" i="1"/>
  <c r="B141" i="1" s="1"/>
  <c r="F144" i="1"/>
  <c r="B144" i="1" s="1"/>
  <c r="F140" i="1"/>
  <c r="B140" i="1" s="1"/>
  <c r="F139" i="1"/>
  <c r="B139" i="1" s="1"/>
  <c r="F143" i="1"/>
  <c r="B143" i="1" s="1"/>
  <c r="G52" i="1"/>
  <c r="G107" i="1" s="1"/>
  <c r="B107" i="1" s="1"/>
  <c r="G77" i="2"/>
  <c r="B22" i="2"/>
  <c r="G93" i="2"/>
  <c r="B38" i="2"/>
  <c r="G101" i="2"/>
  <c r="B46" i="2"/>
  <c r="F173" i="1"/>
  <c r="B173" i="1" s="1"/>
  <c r="F172" i="1"/>
  <c r="B172" i="1" s="1"/>
  <c r="F170" i="1"/>
  <c r="B170" i="1" s="1"/>
  <c r="F169" i="1"/>
  <c r="B169" i="1" s="1"/>
  <c r="F174" i="1"/>
  <c r="B174" i="1" s="1"/>
  <c r="F171" i="1"/>
  <c r="B171" i="1" s="1"/>
  <c r="B40" i="1"/>
  <c r="B64" i="1"/>
  <c r="F96" i="1"/>
  <c r="F102" i="1"/>
  <c r="B102" i="1" s="1"/>
  <c r="F114" i="1"/>
  <c r="F120" i="1"/>
  <c r="B120" i="1" s="1"/>
  <c r="F124" i="1"/>
  <c r="B124" i="1" s="1"/>
  <c r="G21" i="2"/>
  <c r="G92" i="2"/>
  <c r="B37" i="2"/>
  <c r="G59" i="2"/>
  <c r="G72" i="2"/>
  <c r="B72" i="2" s="1"/>
  <c r="B77" i="2"/>
  <c r="B101" i="2"/>
  <c r="B109" i="2"/>
  <c r="F70" i="1"/>
  <c r="B70" i="1" s="1"/>
  <c r="F69" i="1"/>
  <c r="B69" i="1" s="1"/>
  <c r="F68" i="1"/>
  <c r="B68" i="1" s="1"/>
  <c r="F67" i="1"/>
  <c r="F66" i="1"/>
  <c r="B66" i="1" s="1"/>
  <c r="F65" i="1"/>
  <c r="B65" i="1" s="1"/>
  <c r="F167" i="1"/>
  <c r="B167" i="1" s="1"/>
  <c r="F166" i="1"/>
  <c r="B166" i="1" s="1"/>
  <c r="F164" i="1"/>
  <c r="B164" i="1" s="1"/>
  <c r="F168" i="1"/>
  <c r="B168" i="1" s="1"/>
  <c r="F165" i="1"/>
  <c r="B165" i="1" s="1"/>
  <c r="F163" i="1"/>
  <c r="B163" i="1" s="1"/>
  <c r="G34" i="1"/>
  <c r="G89" i="1" s="1"/>
  <c r="G81" i="2"/>
  <c r="B26" i="2"/>
  <c r="G89" i="2"/>
  <c r="B89" i="2" s="1"/>
  <c r="B34" i="2"/>
  <c r="G97" i="2"/>
  <c r="B42" i="2"/>
  <c r="G105" i="2"/>
  <c r="B50" i="2"/>
  <c r="G73" i="2"/>
  <c r="B73" i="2" s="1"/>
  <c r="F76" i="1"/>
  <c r="B76" i="1" s="1"/>
  <c r="F75" i="1"/>
  <c r="B75" i="1" s="1"/>
  <c r="F74" i="1"/>
  <c r="B74" i="1" s="1"/>
  <c r="F73" i="1"/>
  <c r="F72" i="1"/>
  <c r="B72" i="1" s="1"/>
  <c r="F71" i="1"/>
  <c r="B71" i="1" s="1"/>
  <c r="F94" i="1"/>
  <c r="B94" i="1" s="1"/>
  <c r="F100" i="1"/>
  <c r="F104" i="1"/>
  <c r="B104" i="1" s="1"/>
  <c r="F116" i="1"/>
  <c r="B116" i="1" s="1"/>
  <c r="F122" i="1"/>
  <c r="B128" i="1"/>
  <c r="G25" i="2"/>
  <c r="G88" i="2"/>
  <c r="B33" i="2"/>
  <c r="G96" i="2"/>
  <c r="B96" i="2" s="1"/>
  <c r="B41" i="2"/>
  <c r="G104" i="2"/>
  <c r="B49" i="2"/>
  <c r="B79" i="2"/>
  <c r="B97" i="2"/>
  <c r="B103" i="2"/>
  <c r="B107" i="2"/>
  <c r="F34" i="1"/>
  <c r="B34" i="1" s="1"/>
  <c r="F30" i="1"/>
  <c r="B30" i="1" s="1"/>
  <c r="F33" i="1"/>
  <c r="B33" i="1" s="1"/>
  <c r="F29" i="1"/>
  <c r="B29" i="1" s="1"/>
  <c r="F32" i="1"/>
  <c r="B32" i="1" s="1"/>
  <c r="F58" i="1"/>
  <c r="B58" i="1" s="1"/>
  <c r="F57" i="1"/>
  <c r="B57" i="1" s="1"/>
  <c r="F56" i="1"/>
  <c r="B56" i="1" s="1"/>
  <c r="F55" i="1"/>
  <c r="F54" i="1"/>
  <c r="B54" i="1" s="1"/>
  <c r="F53" i="1"/>
  <c r="B53" i="1" s="1"/>
  <c r="F82" i="1"/>
  <c r="B82" i="1" s="1"/>
  <c r="F81" i="1"/>
  <c r="B81" i="1" s="1"/>
  <c r="F80" i="1"/>
  <c r="B80" i="1" s="1"/>
  <c r="F79" i="1"/>
  <c r="F78" i="1"/>
  <c r="B78" i="1" s="1"/>
  <c r="F77" i="1"/>
  <c r="B77" i="1" s="1"/>
  <c r="G41" i="1"/>
  <c r="G96" i="1" s="1"/>
  <c r="G45" i="1"/>
  <c r="G100" i="1" s="1"/>
  <c r="G55" i="1"/>
  <c r="G110" i="1" s="1"/>
  <c r="B110" i="1" s="1"/>
  <c r="G59" i="1"/>
  <c r="G114" i="1" s="1"/>
  <c r="G63" i="1"/>
  <c r="G118" i="1" s="1"/>
  <c r="G67" i="1"/>
  <c r="G122" i="1" s="1"/>
  <c r="G73" i="1"/>
  <c r="G128" i="1" s="1"/>
  <c r="G79" i="1"/>
  <c r="G134" i="1" s="1"/>
  <c r="B89" i="1"/>
  <c r="F142" i="1"/>
  <c r="B142" i="1" s="1"/>
  <c r="F56" i="2"/>
  <c r="B56" i="2" s="1"/>
  <c r="F55" i="2"/>
  <c r="B55" i="2" s="1"/>
  <c r="F54" i="2"/>
  <c r="B54" i="2" s="1"/>
  <c r="F53" i="2"/>
  <c r="F52" i="2"/>
  <c r="B52" i="2" s="1"/>
  <c r="F51" i="2"/>
  <c r="B51" i="2" s="1"/>
  <c r="G75" i="2"/>
  <c r="B75" i="2" s="1"/>
  <c r="B20" i="2"/>
  <c r="G79" i="2"/>
  <c r="B24" i="2"/>
  <c r="G28" i="2"/>
  <c r="G91" i="2"/>
  <c r="B91" i="2" s="1"/>
  <c r="B36" i="2"/>
  <c r="G95" i="2"/>
  <c r="B95" i="2" s="1"/>
  <c r="B40" i="2"/>
  <c r="G99" i="2"/>
  <c r="B44" i="2"/>
  <c r="G103" i="2"/>
  <c r="B48" i="2"/>
  <c r="G53" i="2"/>
  <c r="G108" i="2" s="1"/>
  <c r="G113" i="2"/>
  <c r="B58" i="2"/>
  <c r="G117" i="2"/>
  <c r="B117" i="2" s="1"/>
  <c r="B62" i="2"/>
  <c r="F52" i="1"/>
  <c r="B52" i="1" s="1"/>
  <c r="F51" i="1"/>
  <c r="B51" i="1" s="1"/>
  <c r="F50" i="1"/>
  <c r="B50" i="1" s="1"/>
  <c r="F49" i="1"/>
  <c r="B49" i="1" s="1"/>
  <c r="F48" i="1"/>
  <c r="B48" i="1" s="1"/>
  <c r="F47" i="1"/>
  <c r="B47" i="1" s="1"/>
  <c r="F145" i="1"/>
  <c r="B145" i="1" s="1"/>
  <c r="F150" i="1"/>
  <c r="B150" i="1" s="1"/>
  <c r="F149" i="1"/>
  <c r="B149" i="1" s="1"/>
  <c r="F147" i="1"/>
  <c r="B147" i="1" s="1"/>
  <c r="F148" i="1"/>
  <c r="B148" i="1" s="1"/>
  <c r="B85" i="1"/>
  <c r="F98" i="1"/>
  <c r="B98" i="1" s="1"/>
  <c r="F106" i="1"/>
  <c r="B106" i="1" s="1"/>
  <c r="F118" i="1"/>
  <c r="B118" i="1" s="1"/>
  <c r="B134" i="1"/>
  <c r="G84" i="2"/>
  <c r="B29" i="2"/>
  <c r="G100" i="2"/>
  <c r="B100" i="2" s="1"/>
  <c r="B45" i="2"/>
  <c r="B81" i="2"/>
  <c r="B87" i="2"/>
  <c r="B93" i="2"/>
  <c r="B99" i="2"/>
  <c r="B105" i="2"/>
  <c r="B111" i="2"/>
  <c r="B113" i="2"/>
  <c r="F93" i="1"/>
  <c r="B93" i="1" s="1"/>
  <c r="F95" i="1"/>
  <c r="B95" i="1" s="1"/>
  <c r="F97" i="1"/>
  <c r="B97" i="1" s="1"/>
  <c r="F99" i="1"/>
  <c r="B99" i="1" s="1"/>
  <c r="F103" i="1"/>
  <c r="B103" i="1" s="1"/>
  <c r="F105" i="1"/>
  <c r="B105" i="1" s="1"/>
  <c r="B109" i="1"/>
  <c r="B111" i="1"/>
  <c r="B113" i="1"/>
  <c r="F115" i="1"/>
  <c r="B115" i="1" s="1"/>
  <c r="F117" i="1"/>
  <c r="B117" i="1" s="1"/>
  <c r="F121" i="1"/>
  <c r="B121" i="1" s="1"/>
  <c r="F123" i="1"/>
  <c r="B123" i="1" s="1"/>
  <c r="B127" i="1"/>
  <c r="B129" i="1"/>
  <c r="B131" i="1"/>
  <c r="B133" i="1"/>
  <c r="B135" i="1"/>
  <c r="B137" i="1"/>
  <c r="F156" i="1"/>
  <c r="B156" i="1" s="1"/>
  <c r="F155" i="1"/>
  <c r="B155" i="1" s="1"/>
  <c r="F153" i="1"/>
  <c r="B153" i="1" s="1"/>
  <c r="F152" i="1"/>
  <c r="B152" i="1" s="1"/>
  <c r="F154" i="1"/>
  <c r="B154" i="1" s="1"/>
  <c r="F151" i="1"/>
  <c r="B151" i="1" s="1"/>
  <c r="F180" i="1"/>
  <c r="B180" i="1" s="1"/>
  <c r="F178" i="1"/>
  <c r="B178" i="1" s="1"/>
  <c r="F176" i="1"/>
  <c r="B176" i="1" s="1"/>
  <c r="F175" i="1"/>
  <c r="B175" i="1" s="1"/>
  <c r="F179" i="1"/>
  <c r="B179" i="1" s="1"/>
  <c r="F177" i="1"/>
  <c r="B177" i="1" s="1"/>
  <c r="G74" i="2"/>
  <c r="B19" i="2"/>
  <c r="B23" i="2"/>
  <c r="G78" i="2"/>
  <c r="B78" i="2" s="1"/>
  <c r="G82" i="2"/>
  <c r="B27" i="2"/>
  <c r="G86" i="2"/>
  <c r="B31" i="2"/>
  <c r="G35" i="2"/>
  <c r="G112" i="2"/>
  <c r="B112" i="2" s="1"/>
  <c r="B57" i="2"/>
  <c r="G116" i="2"/>
  <c r="B116" i="2" s="1"/>
  <c r="B61" i="2"/>
  <c r="B74" i="2"/>
  <c r="B82" i="2"/>
  <c r="B84" i="2"/>
  <c r="B86" i="2"/>
  <c r="B88" i="2"/>
  <c r="B92" i="2"/>
  <c r="B94" i="2"/>
  <c r="B98" i="2"/>
  <c r="B102" i="2"/>
  <c r="B104" i="2"/>
  <c r="B108" i="2"/>
  <c r="F46" i="1"/>
  <c r="B46" i="1" s="1"/>
  <c r="F45" i="1"/>
  <c r="B45" i="1" s="1"/>
  <c r="F44" i="1"/>
  <c r="B44" i="1" s="1"/>
  <c r="F43" i="1"/>
  <c r="B43" i="1" s="1"/>
  <c r="F42" i="1"/>
  <c r="B42" i="1" s="1"/>
  <c r="F41" i="1"/>
  <c r="F192" i="1"/>
  <c r="B192" i="1" s="1"/>
  <c r="F190" i="1"/>
  <c r="B190" i="1" s="1"/>
  <c r="F189" i="1"/>
  <c r="B189" i="1" s="1"/>
  <c r="F188" i="1"/>
  <c r="B188" i="1" s="1"/>
  <c r="F187" i="1"/>
  <c r="B187" i="1" s="1"/>
  <c r="F191" i="1"/>
  <c r="B191" i="1" s="1"/>
  <c r="G85" i="2"/>
  <c r="B85" i="2" s="1"/>
  <c r="B30" i="2"/>
  <c r="G115" i="2"/>
  <c r="B115" i="2" s="1"/>
  <c r="B60" i="2"/>
  <c r="F86" i="1"/>
  <c r="B86" i="1" s="1"/>
  <c r="F37" i="1"/>
  <c r="B37" i="1" s="1"/>
  <c r="F87" i="1"/>
  <c r="B87" i="1" s="1"/>
  <c r="F157" i="1"/>
  <c r="B157" i="1" s="1"/>
  <c r="F160" i="1"/>
  <c r="B160" i="1" s="1"/>
  <c r="F182" i="1"/>
  <c r="B182" i="1" s="1"/>
  <c r="F186" i="1"/>
  <c r="B186" i="1" s="1"/>
  <c r="F36" i="1"/>
  <c r="B36" i="1" s="1"/>
  <c r="F158" i="1"/>
  <c r="B158" i="1" s="1"/>
  <c r="F159" i="1"/>
  <c r="B159" i="1" s="1"/>
  <c r="F161" i="1"/>
  <c r="B161" i="1" s="1"/>
  <c r="F181" i="1"/>
  <c r="B181" i="1" s="1"/>
  <c r="F183" i="1"/>
  <c r="B183" i="1" s="1"/>
  <c r="F184" i="1"/>
  <c r="B184" i="1" s="1"/>
  <c r="F38" i="1"/>
  <c r="B38" i="1" s="1"/>
  <c r="F39" i="1"/>
  <c r="B39" i="1" s="1"/>
  <c r="F59" i="1"/>
  <c r="B59" i="1" s="1"/>
  <c r="F60" i="1"/>
  <c r="B60" i="1" s="1"/>
  <c r="F61" i="1"/>
  <c r="B61" i="1" s="1"/>
  <c r="F62" i="1"/>
  <c r="B62" i="1" s="1"/>
  <c r="F63" i="1"/>
  <c r="F84" i="1"/>
  <c r="B84" i="1" s="1"/>
  <c r="G83" i="2" l="1"/>
  <c r="B83" i="2" s="1"/>
  <c r="B28" i="2"/>
  <c r="B41" i="1"/>
  <c r="B55" i="1"/>
  <c r="B122" i="1"/>
  <c r="B100" i="1"/>
  <c r="B73" i="1"/>
  <c r="B114" i="1"/>
  <c r="B63" i="1"/>
  <c r="G76" i="2"/>
  <c r="B76" i="2" s="1"/>
  <c r="B21" i="2"/>
  <c r="G90" i="2"/>
  <c r="B90" i="2" s="1"/>
  <c r="B35" i="2"/>
  <c r="B53" i="2"/>
  <c r="B79" i="1"/>
  <c r="G80" i="2"/>
  <c r="B80" i="2" s="1"/>
  <c r="B25" i="2"/>
  <c r="B67" i="1"/>
  <c r="G114" i="2"/>
  <c r="B114" i="2" s="1"/>
  <c r="B59" i="2"/>
  <c r="B96" i="1"/>
  <c r="A256" i="13" a="1"/>
  <c r="A838" i="13" a="1"/>
  <c r="A831" i="13" a="1"/>
  <c r="A191" i="13" a="1"/>
  <c r="A787" i="12" a="1"/>
  <c r="A468" i="13" a="1"/>
  <c r="A659" i="12" a="1"/>
  <c r="A1120" i="12" a="1"/>
  <c r="A904" i="13" a="1"/>
  <c r="A491" i="12" a="1"/>
  <c r="A587" i="13" a="1"/>
  <c r="A351" i="13" a="1"/>
  <c r="A85" i="14" a="1"/>
  <c r="A747" i="12" a="1"/>
  <c r="A292" i="14" a="1"/>
  <c r="A30" i="12" a="1"/>
  <c r="A712" i="12" a="1"/>
  <c r="A524" i="13" a="1"/>
  <c r="A554" i="12" a="1"/>
  <c r="A488" i="12" a="1"/>
  <c r="A1089" i="12" a="1"/>
  <c r="A833" i="14" a="1"/>
  <c r="A93" i="13" a="1"/>
  <c r="A231" i="12" a="1"/>
  <c r="A22" i="12" a="1"/>
  <c r="A1192" i="12" a="1"/>
  <c r="A1331" i="14" a="1"/>
  <c r="A145" i="14" a="1"/>
  <c r="A1146" i="14" a="1"/>
  <c r="A1218" i="13" a="1"/>
  <c r="A764" i="13" a="1"/>
  <c r="A884" i="14" a="1"/>
  <c r="A821" i="14" a="1"/>
  <c r="A1333" i="14" a="1"/>
  <c r="A1222" i="14" a="1"/>
  <c r="A106" i="14" a="1"/>
  <c r="A318" i="14" a="1"/>
  <c r="A581" i="13" a="1"/>
  <c r="A221" i="12" a="1"/>
  <c r="A1341" i="14" a="1"/>
  <c r="A1313" i="13" a="1"/>
  <c r="A1295" i="14" a="1"/>
  <c r="A1254" i="14" a="1"/>
  <c r="A621" i="14" a="1"/>
  <c r="A264" i="14" a="1"/>
  <c r="A388" i="12" a="1"/>
  <c r="A1322" i="12" a="1"/>
  <c r="A1234" i="14" a="1"/>
  <c r="A688" i="14" a="1"/>
  <c r="A1174" i="14" a="1"/>
  <c r="A756" i="14" a="1"/>
  <c r="A1314" i="13" a="1"/>
  <c r="A1350" i="13" a="1"/>
  <c r="A912" i="13" a="1"/>
  <c r="A1249" i="13" a="1"/>
  <c r="A650" i="12" a="1"/>
  <c r="A1095" i="13" a="1"/>
  <c r="A949" i="13" a="1"/>
  <c r="A268" i="14" a="1"/>
  <c r="A70" i="14" a="1"/>
  <c r="A779" i="13" a="1"/>
  <c r="A1150" i="14" a="1"/>
  <c r="A768" i="13" a="1"/>
  <c r="A521" i="13" a="1"/>
  <c r="A1014" i="12" a="1"/>
  <c r="A816" i="14" a="1"/>
  <c r="A1106" i="14" a="1"/>
  <c r="A1262" i="12" a="1"/>
  <c r="A445" i="13" a="1"/>
  <c r="A691" i="14" a="1"/>
  <c r="A135" i="13" a="1"/>
  <c r="A1343" i="12" a="1"/>
  <c r="A1264" i="14" a="1"/>
  <c r="A1067" i="13" a="1"/>
  <c r="A154" i="14" a="1"/>
  <c r="A559" i="12" a="1"/>
  <c r="A624" i="14" a="1"/>
  <c r="A1133" i="12" a="1"/>
  <c r="A637" i="14" a="1"/>
  <c r="A304" i="13" a="1"/>
  <c r="A193" i="13" a="1"/>
  <c r="A331" i="14" a="1"/>
  <c r="A291" i="14" a="1"/>
  <c r="A17" i="14" a="1"/>
  <c r="A1235" i="12" a="1"/>
  <c r="A63" i="13" a="1"/>
  <c r="A460" i="14" a="1"/>
  <c r="A1114" i="13" a="1"/>
  <c r="A317" i="14" a="1"/>
  <c r="A526" i="14" a="1"/>
  <c r="A1179" i="12" a="1"/>
  <c r="A9" i="12" a="1"/>
  <c r="A41" i="14" a="1"/>
  <c r="A266" i="13" a="1"/>
  <c r="A749" i="14" a="1"/>
  <c r="A500" i="13" a="1"/>
  <c r="A1010" i="14" a="1"/>
  <c r="A913" i="14" a="1"/>
  <c r="A874" i="12" a="1"/>
  <c r="A60" i="13" a="1"/>
  <c r="A784" i="12" a="1"/>
  <c r="A1112" i="14" a="1"/>
  <c r="A529" i="13" a="1"/>
  <c r="A631" i="13" a="1"/>
  <c r="A49" i="13" a="1"/>
  <c r="A626" i="14" a="1"/>
  <c r="A4" i="12" a="1"/>
  <c r="A97" i="14" a="1"/>
  <c r="A545" i="13" a="1"/>
  <c r="A1125" i="13" a="1"/>
  <c r="A813" i="14" a="1"/>
  <c r="A412" i="14" a="1"/>
  <c r="A929" i="13" a="1"/>
  <c r="A601" i="12" a="1"/>
  <c r="A104" i="14" a="1"/>
  <c r="A583" i="13" a="1"/>
  <c r="A95" i="12" a="1"/>
  <c r="A35" i="14" a="1"/>
  <c r="A550" i="14" a="1"/>
  <c r="A367" i="14" a="1"/>
  <c r="A1301" i="13" a="1"/>
  <c r="A591" i="14" a="1"/>
  <c r="A1226" i="12" a="1"/>
  <c r="A230" i="12" a="1"/>
  <c r="A1093" i="13" a="1"/>
  <c r="A116" i="14" a="1"/>
  <c r="A158" i="13" a="1"/>
  <c r="A438" i="13" a="1"/>
  <c r="A524" i="12" a="1"/>
  <c r="A1234" i="12" a="1"/>
  <c r="A588" i="13" a="1"/>
  <c r="A131" i="12" a="1"/>
  <c r="A776" i="12" a="1"/>
  <c r="A993" i="14" a="1"/>
  <c r="A1230" i="12" a="1"/>
  <c r="A834" i="12" a="1"/>
  <c r="A441" i="13" a="1"/>
  <c r="A587" i="12" a="1"/>
  <c r="A449" i="13" a="1"/>
  <c r="A774" i="13" a="1"/>
  <c r="A588" i="14" a="1"/>
  <c r="A210" i="13" a="1"/>
  <c r="A220" i="12" a="1"/>
  <c r="A49" i="12" a="1"/>
  <c r="A847" i="12" a="1"/>
  <c r="A689" i="14" a="1"/>
  <c r="A679" i="14" a="1"/>
  <c r="A1217" i="14" a="1"/>
  <c r="A920" i="13" a="1"/>
  <c r="A134" i="12" a="1"/>
  <c r="A1188" i="14" a="1"/>
  <c r="A1331" i="13" a="1"/>
  <c r="A1247" i="14" a="1"/>
  <c r="A205" i="14" a="1"/>
  <c r="A600" i="14" a="1"/>
  <c r="A204" i="14" a="1"/>
  <c r="A262" i="13" a="1"/>
  <c r="A1287" i="13" a="1"/>
  <c r="A1197" i="14" a="1"/>
  <c r="A437" i="14" a="1"/>
  <c r="A1087" i="14" a="1"/>
  <c r="A34" i="14" a="1"/>
  <c r="A1280" i="14" a="1"/>
  <c r="A133" i="14" a="1"/>
  <c r="A118" i="13" a="1"/>
  <c r="A434" i="13" a="1"/>
  <c r="A1250" i="14" a="1"/>
  <c r="A762" i="14" a="1"/>
  <c r="A1045" i="14" a="1"/>
  <c r="A389" i="14" a="1"/>
  <c r="A1283" i="13" a="1"/>
  <c r="A826" i="14" a="1"/>
  <c r="A91" i="13" a="1"/>
  <c r="A858" i="12" a="1"/>
  <c r="A379" i="14" a="1"/>
  <c r="A1156" i="13" a="1"/>
  <c r="A187" i="14" a="1"/>
  <c r="A1024" i="13" a="1"/>
  <c r="A363" i="14" a="1"/>
  <c r="A1338" i="13" a="1"/>
  <c r="A193" i="12" a="1"/>
  <c r="A841" i="12" a="1"/>
  <c r="A954" i="12" a="1"/>
  <c r="A555" i="13" a="1"/>
  <c r="A509" i="14" a="1"/>
  <c r="A731" i="14" a="1"/>
  <c r="A847" i="14" a="1"/>
  <c r="A176" i="13" a="1"/>
  <c r="A956" i="13" a="1"/>
  <c r="A518" i="12" a="1"/>
  <c r="A1135" i="14" a="1"/>
  <c r="A646" i="12" a="1"/>
  <c r="A634" i="13" a="1"/>
  <c r="A962" i="13" a="1"/>
  <c r="A38" i="12" a="1"/>
  <c r="A117" i="12" a="1"/>
  <c r="A655" i="13" a="1"/>
  <c r="A893" i="12" a="1"/>
  <c r="A1139" i="12" a="1"/>
  <c r="A1159" i="14" a="1"/>
  <c r="A854" i="14" a="1"/>
  <c r="A249" i="12" a="1"/>
  <c r="A571" i="14" a="1"/>
  <c r="A571" i="12" a="1"/>
  <c r="A846" i="12" a="1"/>
  <c r="A1175" i="13" a="1"/>
  <c r="A1174" i="13" a="1"/>
  <c r="A1216" i="14" a="1"/>
  <c r="A888" i="13" a="1"/>
  <c r="A599" i="12" a="1"/>
  <c r="A243" i="12" a="1"/>
  <c r="A195" i="14" a="1"/>
  <c r="A814" i="12" a="1"/>
  <c r="A447" i="12" a="1"/>
  <c r="A1158" i="14" a="1"/>
  <c r="A1330" i="12" a="1"/>
  <c r="A549" i="12" a="1"/>
  <c r="A1268" i="14" a="1"/>
  <c r="A1171" i="12" a="1"/>
  <c r="A1156" i="12" a="1"/>
  <c r="A888" i="12" a="1"/>
  <c r="A297" i="12" a="1"/>
  <c r="A791" i="14" a="1"/>
  <c r="A488" i="14" a="1"/>
  <c r="A787" i="13" a="1"/>
  <c r="A897" i="14" a="1"/>
  <c r="A551" i="12" a="1"/>
  <c r="A88" i="12" a="1"/>
  <c r="A1147" i="14" a="1"/>
  <c r="A1233" i="13" a="1"/>
  <c r="A1275" i="12" a="1"/>
  <c r="A1321" i="14" a="1"/>
  <c r="A556" i="14" a="1"/>
  <c r="A862" i="12" a="1"/>
  <c r="A1035" i="12" a="1"/>
  <c r="A1087" i="12" a="1"/>
  <c r="A235" i="13" a="1"/>
  <c r="A66" i="14" a="1"/>
  <c r="A770" i="12" a="1"/>
  <c r="A492" i="12" a="1"/>
  <c r="A1300" i="13" a="1"/>
  <c r="A470" i="12" a="1"/>
  <c r="A18" i="13" a="1"/>
  <c r="A484" i="12" a="1"/>
  <c r="A368" i="13" a="1"/>
  <c r="A604" i="14" a="1"/>
  <c r="A942" i="13" a="1"/>
  <c r="A41" i="13" a="1"/>
  <c r="A437" i="12" a="1"/>
  <c r="A1213" i="12" a="1"/>
  <c r="A1264" i="12" a="1"/>
  <c r="A1331" i="12" a="1"/>
  <c r="A516" i="14" a="1"/>
  <c r="A342" i="14" a="1"/>
  <c r="A760" i="12" a="1"/>
  <c r="A567" i="13" a="1"/>
  <c r="A610" i="12" a="1"/>
  <c r="A575" i="13" a="1"/>
  <c r="A250" i="13" a="1"/>
  <c r="A318" i="12" a="1"/>
  <c r="A180" i="13" a="1"/>
  <c r="A501" i="12" a="1"/>
  <c r="A530" i="13" a="1"/>
  <c r="A863" i="12" a="1"/>
  <c r="A883" i="12" a="1"/>
  <c r="A162" i="14" a="1"/>
  <c r="A934" i="14" a="1"/>
  <c r="A385" i="14" a="1"/>
  <c r="A79" i="12" a="1"/>
  <c r="A725" i="14" a="1"/>
  <c r="A875" i="14" a="1"/>
  <c r="A1281" i="14" a="1"/>
  <c r="A1163" i="14" a="1"/>
  <c r="A505" i="14" a="1"/>
  <c r="A841" i="14" a="1"/>
  <c r="A400" i="13" a="1"/>
  <c r="A97" i="12" a="1"/>
  <c r="A1224" i="13" a="1"/>
  <c r="A1201" i="14" a="1"/>
  <c r="A593" i="14" a="1"/>
  <c r="A1333" i="13" a="1"/>
  <c r="A93" i="14" a="1"/>
  <c r="A1176" i="14" a="1"/>
  <c r="A129" i="13" a="1"/>
  <c r="A93" i="12" a="1"/>
  <c r="A1212" i="13" a="1"/>
  <c r="A1191" i="13" a="1"/>
  <c r="A493" i="14" a="1"/>
  <c r="A238" i="14" a="1"/>
  <c r="A149" i="13" a="1"/>
  <c r="A1237" i="13" a="1"/>
  <c r="A1009" i="12" a="1"/>
  <c r="A250" i="12" a="1"/>
  <c r="A596" i="14" a="1"/>
  <c r="A89" i="14" a="1"/>
  <c r="A174" i="14" a="1"/>
  <c r="A1054" i="14" a="1"/>
  <c r="A559" i="13" a="1"/>
  <c r="A92" i="14" a="1"/>
  <c r="A971" i="12" a="1"/>
  <c r="A730" i="12" a="1"/>
  <c r="A1175" i="14" a="1"/>
  <c r="A633" i="14" a="1"/>
  <c r="A691" i="13" a="1"/>
  <c r="A892" i="13" a="1"/>
  <c r="A539" i="14" a="1"/>
  <c r="A450" i="14" a="1"/>
  <c r="A1142" i="12" a="1"/>
  <c r="A320" i="12" a="1"/>
  <c r="A1206" i="13" a="1"/>
  <c r="A418" i="13" a="1"/>
  <c r="A659" i="14" a="1"/>
  <c r="A276" i="13" a="1"/>
  <c r="A974" i="13" a="1"/>
  <c r="A534" i="13" a="1"/>
  <c r="A216" i="12" a="1"/>
  <c r="A1231" i="12" a="1"/>
  <c r="A1271" i="12" a="1"/>
  <c r="A1099" i="14" a="1"/>
  <c r="A1083" i="13" a="1"/>
  <c r="A670" i="12" a="1"/>
  <c r="A1049" i="14" a="1"/>
  <c r="A534" i="14" a="1"/>
  <c r="A289" i="13" a="1"/>
  <c r="A433" i="12" a="1"/>
  <c r="A5" i="12" a="1"/>
  <c r="A468" i="12" a="1"/>
  <c r="A338" i="14" a="1"/>
  <c r="A908" i="14" a="1"/>
  <c r="A460" i="12" a="1"/>
  <c r="A212" i="12" a="1"/>
  <c r="A1272" i="14" a="1"/>
  <c r="A1110" i="12" a="1"/>
  <c r="A746" i="14" a="1"/>
  <c r="A299" i="14" a="1"/>
  <c r="A1188" i="13" a="1"/>
  <c r="A631" i="12" a="1"/>
  <c r="A1130" i="13" a="1"/>
  <c r="A568" i="12" a="1"/>
  <c r="A55" i="12" a="1"/>
  <c r="A668" i="14" a="1"/>
  <c r="A337" i="14" a="1"/>
  <c r="A445" i="12" a="1"/>
  <c r="A1326" i="14" a="1"/>
  <c r="A1172" i="12" a="1"/>
  <c r="A410" i="14" a="1"/>
  <c r="A379" i="12" a="1"/>
  <c r="A692" i="13" a="1"/>
  <c r="A1041" i="12" a="1"/>
  <c r="A1006" i="13" a="1"/>
  <c r="A442" i="12" a="1"/>
  <c r="A25" i="13" a="1"/>
  <c r="A1080" i="13" a="1"/>
  <c r="A9" i="14" a="1"/>
  <c r="A1280" i="13" a="1"/>
  <c r="A837" i="13" a="1"/>
  <c r="A935" i="12" a="1"/>
  <c r="A1181" i="14" a="1"/>
  <c r="A1192" i="14" a="1"/>
  <c r="A762" i="13" a="1"/>
  <c r="A667" i="14" a="1"/>
  <c r="A1072" i="12" a="1"/>
  <c r="A999" i="12" a="1"/>
  <c r="A1309" i="12" a="1"/>
  <c r="A266" i="14" a="1"/>
  <c r="A693" i="14" a="1"/>
  <c r="A1137" i="14" a="1"/>
  <c r="A342" i="13" a="1"/>
  <c r="A293" i="14" a="1"/>
  <c r="A400" i="12" a="1"/>
  <c r="A818" i="12" a="1"/>
  <c r="A829" i="14" a="1"/>
  <c r="A163" i="13" a="1"/>
  <c r="A867" i="12" a="1"/>
  <c r="A750" i="12" a="1"/>
  <c r="A451" i="13" a="1"/>
  <c r="A56" i="13" a="1"/>
  <c r="A1064" i="14" a="1"/>
  <c r="A16" i="13" a="1"/>
  <c r="A105" i="14" a="1"/>
  <c r="A1322" i="13" a="1"/>
  <c r="A635" i="12" a="1"/>
  <c r="A1210" i="12" a="1"/>
  <c r="A647" i="12" a="1"/>
  <c r="A733" i="14" a="1"/>
  <c r="A489" i="14" a="1"/>
  <c r="A272" i="13" a="1"/>
  <c r="A342" i="12" a="1"/>
  <c r="A1338" i="14" a="1"/>
  <c r="A695" i="14" a="1"/>
  <c r="A920" i="14" a="1"/>
  <c r="A1191" i="14" a="1"/>
  <c r="A1020" i="14" a="1"/>
  <c r="A760" i="14" a="1"/>
  <c r="A249" i="13" a="1"/>
  <c r="A145" i="13" a="1"/>
  <c r="A1351" i="14" a="1"/>
  <c r="A449" i="14" a="1"/>
  <c r="A491" i="14" a="1"/>
  <c r="A1085" i="14" a="1"/>
  <c r="A774" i="14" a="1"/>
  <c r="A1018" i="14" a="1"/>
  <c r="A166" i="12" a="1"/>
  <c r="A697" i="12" a="1"/>
  <c r="A946" i="14" a="1"/>
  <c r="A247" i="14" a="1"/>
  <c r="A1000" i="14" a="1"/>
  <c r="A239" i="14" a="1"/>
  <c r="A1081" i="13" a="1"/>
  <c r="A817" i="13" a="1"/>
  <c r="A1042" i="12" a="1"/>
  <c r="A779" i="12" a="1"/>
  <c r="A58" i="14" a="1"/>
  <c r="A741" i="13" a="1"/>
  <c r="A274" i="14" a="1"/>
  <c r="A995" i="13" a="1"/>
  <c r="A710" i="14" a="1"/>
  <c r="A254" i="13" a="1"/>
  <c r="A508" i="12" a="1"/>
  <c r="A214" i="14" a="1"/>
  <c r="A442" i="14" a="1"/>
  <c r="A810" i="13" a="1"/>
  <c r="A470" i="14" a="1"/>
  <c r="A1142" i="13" a="1"/>
  <c r="A1062" i="13" a="1"/>
  <c r="A466" i="13" a="1"/>
  <c r="A579" i="12" a="1"/>
  <c r="A687" i="14" a="1"/>
  <c r="A1342" i="13" a="1"/>
  <c r="A905" i="14" a="1"/>
  <c r="A989" i="12" a="1"/>
  <c r="A760" i="13" a="1"/>
  <c r="A863" i="13" a="1"/>
  <c r="A399" i="13" a="1"/>
  <c r="A820" i="12" a="1"/>
  <c r="A685" i="12" a="1"/>
  <c r="A825" i="13" a="1"/>
  <c r="A255" i="14" a="1"/>
  <c r="A422" i="12" a="1"/>
  <c r="A667" i="13" a="1"/>
  <c r="A209" i="12" a="1"/>
  <c r="A580" i="13" a="1"/>
  <c r="A766" i="12" a="1"/>
  <c r="A471" i="13" a="1"/>
  <c r="A689" i="12" a="1"/>
  <c r="A1041" i="13" a="1"/>
  <c r="A684" i="13" a="1"/>
  <c r="A481" i="14" a="1"/>
  <c r="A376" i="13" a="1"/>
  <c r="A1071" i="14" a="1"/>
  <c r="A654" i="12" a="1"/>
  <c r="A50" i="12" a="1"/>
  <c r="A29" i="13" a="1"/>
  <c r="A166" i="13" a="1"/>
  <c r="A717" i="14" a="1"/>
  <c r="A1255" i="13" a="1"/>
  <c r="A181" i="14" a="1"/>
  <c r="A951" i="12" a="1"/>
  <c r="A595" i="14" a="1"/>
  <c r="A550" i="12" a="1"/>
  <c r="A1255" i="14" a="1"/>
  <c r="A563" i="13" a="1"/>
  <c r="A992" i="12" a="1"/>
  <c r="A504" i="14" a="1"/>
  <c r="A525" i="13" a="1"/>
  <c r="A1245" i="12" a="1"/>
  <c r="A200" i="14" a="1"/>
  <c r="A366" i="14" a="1"/>
  <c r="A1116" i="13" a="1"/>
  <c r="A192" i="14" a="1"/>
  <c r="A581" i="14" a="1"/>
  <c r="A914" i="12" a="1"/>
  <c r="A195" i="13" a="1"/>
  <c r="A1080" i="12" a="1"/>
  <c r="A308" i="12" a="1"/>
  <c r="A481" i="13" a="1"/>
  <c r="A354" i="12" a="1"/>
  <c r="A939" i="14" a="1"/>
  <c r="A375" i="14" a="1"/>
  <c r="A900" i="12" a="1"/>
  <c r="A1312" i="12" a="1"/>
  <c r="A1231" i="14" a="1"/>
  <c r="A762" i="12" a="1"/>
  <c r="A1167" i="12" a="1"/>
  <c r="A734" i="13" a="1"/>
  <c r="A855" i="13" a="1"/>
  <c r="A104" i="12" a="1"/>
  <c r="A867" i="13" a="1"/>
  <c r="A6" i="13" a="1"/>
  <c r="A133" i="13" a="1"/>
  <c r="A558" i="14" a="1"/>
  <c r="A1243" i="12" a="1"/>
  <c r="A950" i="14" a="1"/>
  <c r="A246" i="14" a="1"/>
  <c r="A467" i="12" a="1"/>
  <c r="A749" i="13" a="1"/>
  <c r="A217" i="12" a="1"/>
  <c r="A167" i="14" a="1"/>
  <c r="A954" i="13" a="1"/>
  <c r="A310" i="12" a="1"/>
  <c r="A1097" i="13" a="1"/>
  <c r="A1158" i="12" a="1"/>
  <c r="A767" i="12" a="1"/>
  <c r="A466" i="14" a="1"/>
  <c r="A1212" i="12" a="1"/>
  <c r="A1076" i="14" a="1"/>
  <c r="A426" i="13" a="1"/>
  <c r="A362" i="13" a="1"/>
  <c r="A75" i="14" a="1"/>
  <c r="A1209" i="14" a="1"/>
  <c r="A270" i="14" a="1"/>
  <c r="A531" i="14" a="1"/>
  <c r="A80" i="14" a="1"/>
  <c r="A71" i="12" a="1"/>
  <c r="A771" i="12" a="1"/>
  <c r="A1238" i="13" a="1"/>
  <c r="A1245" i="14" a="1"/>
  <c r="A535" i="14" a="1"/>
  <c r="A212" i="14" a="1"/>
  <c r="A989" i="13" a="1"/>
  <c r="A875" i="13" a="1"/>
  <c r="A199" i="12" a="1"/>
  <c r="A675" i="12" a="1"/>
  <c r="A429" i="14" a="1"/>
  <c r="A1143" i="14" a="1"/>
  <c r="A64" i="14" a="1"/>
  <c r="A1285" i="13" a="1"/>
  <c r="A887" i="13" a="1"/>
  <c r="A1329" i="13" a="1"/>
  <c r="A1351" i="12" a="1"/>
  <c r="A1334" i="12" a="1"/>
  <c r="A56" i="14" a="1"/>
  <c r="A508" i="13" a="1"/>
  <c r="A1083" i="14" a="1"/>
  <c r="A938" i="14" a="1"/>
  <c r="A1004" i="13" a="1"/>
  <c r="A731" i="13" a="1"/>
  <c r="A424" i="12" a="1"/>
  <c r="A683" i="12" a="1"/>
  <c r="A971" i="13" a="1"/>
  <c r="A966" i="13" a="1"/>
  <c r="A931" i="13" a="1"/>
  <c r="A139" i="14" a="1"/>
  <c r="A1093" i="12" a="1"/>
  <c r="A670" i="13" a="1"/>
  <c r="A256" i="12" a="1"/>
  <c r="A680" i="13" a="1"/>
  <c r="A404" i="14" a="1"/>
  <c r="A170" i="14" a="1"/>
  <c r="A816" i="13" a="1"/>
  <c r="A909" i="12" a="1"/>
  <c r="A1259" i="13" a="1"/>
  <c r="A1017" i="13" a="1"/>
  <c r="A1070" i="12" a="1"/>
  <c r="A1089" i="13" a="1"/>
  <c r="A687" i="13" a="1"/>
  <c r="A1334" i="13" a="1"/>
  <c r="A1106" i="12" a="1"/>
  <c r="A520" i="13" a="1"/>
  <c r="A1242" i="12" a="1"/>
  <c r="A1058" i="14" a="1"/>
  <c r="A456" i="14" a="1"/>
  <c r="A1076" i="13" a="1"/>
  <c r="A839" i="12" a="1"/>
  <c r="A996" i="12" a="1"/>
  <c r="A108" i="12" a="1"/>
  <c r="A171" i="12" a="1"/>
  <c r="A189" i="14" a="1"/>
  <c r="A670" i="14" a="1"/>
  <c r="A855" i="14" a="1"/>
  <c r="A334" i="13" a="1"/>
  <c r="A624" i="13" a="1"/>
  <c r="A739" i="12" a="1"/>
  <c r="A738" i="14" a="1"/>
  <c r="A1151" i="13" a="1"/>
  <c r="A1296" i="12" a="1"/>
  <c r="A979" i="13" a="1"/>
  <c r="A208" i="12" a="1"/>
  <c r="A738" i="12" a="1"/>
  <c r="A1176" i="12" a="1"/>
  <c r="A1167" i="13" a="1"/>
  <c r="A1018" i="13" a="1"/>
  <c r="A393" i="14" a="1"/>
  <c r="A491" i="13" a="1"/>
  <c r="A343" i="14" a="1"/>
  <c r="A134" i="13" a="1"/>
  <c r="A141" i="14" a="1"/>
  <c r="A1092" i="14" a="1"/>
  <c r="A851" i="12" a="1"/>
  <c r="A924" i="14" a="1"/>
  <c r="A860" i="13" a="1"/>
  <c r="A295" i="12" a="1"/>
  <c r="A351" i="12" a="1"/>
  <c r="A476" i="14" a="1"/>
  <c r="A1046" i="13" a="1"/>
  <c r="A242" i="14" a="1"/>
  <c r="A175" i="14" a="1"/>
  <c r="A1318" i="14" a="1"/>
  <c r="A792" i="12" a="1"/>
  <c r="A24" i="14" a="1"/>
  <c r="A979" i="12" a="1"/>
  <c r="A372" i="14" a="1"/>
  <c r="A737" i="13" a="1"/>
  <c r="A1039" i="14" a="1"/>
  <c r="A734" i="14" a="1"/>
  <c r="A1166" i="14" a="1"/>
  <c r="A812" i="12" a="1"/>
  <c r="A56" i="12" a="1"/>
  <c r="A175" i="12" a="1"/>
  <c r="A1020" i="12" a="1"/>
  <c r="A1220" i="14" a="1"/>
  <c r="A143" i="12" a="1"/>
  <c r="A1296" i="13" a="1"/>
  <c r="A512" i="14" a="1"/>
  <c r="A859" i="13" a="1"/>
  <c r="A530" i="12" a="1"/>
  <c r="A1154" i="14" a="1"/>
  <c r="A1318" i="13" a="1"/>
  <c r="A1043" i="14" a="1"/>
  <c r="A1099" i="13" a="1"/>
  <c r="A880" i="12" a="1"/>
  <c r="A209" i="13" a="1"/>
  <c r="A545" i="12" a="1"/>
  <c r="A1308" i="13" a="1"/>
  <c r="A812" i="14" a="1"/>
  <c r="A225" i="12" a="1"/>
  <c r="A1105" i="13" a="1"/>
  <c r="A605" i="14" a="1"/>
  <c r="A429" i="12" a="1"/>
  <c r="A975" i="12" a="1"/>
  <c r="A554" i="14" a="1"/>
  <c r="A218" i="12" a="1"/>
  <c r="A320" i="14" a="1"/>
  <c r="A270" i="12" a="1"/>
  <c r="A725" i="12" a="1"/>
  <c r="A697" i="14" a="1"/>
  <c r="A1208" i="14" a="1"/>
  <c r="A267" i="14" a="1"/>
  <c r="A796" i="14" a="1"/>
  <c r="A801" i="13" a="1"/>
  <c r="A916" i="14" a="1"/>
  <c r="A237" i="12" a="1"/>
  <c r="A410" i="12" a="1"/>
  <c r="A487" i="14" a="1"/>
  <c r="A770" i="14" a="1"/>
  <c r="A142" i="14" a="1"/>
  <c r="A26" i="14" a="1"/>
  <c r="A67" i="14" a="1"/>
  <c r="A742" i="13" a="1"/>
  <c r="A1059" i="13" a="1"/>
  <c r="A18" i="12" a="1"/>
  <c r="A197" i="14" a="1"/>
  <c r="A1156" i="14" a="1"/>
  <c r="A1120" i="13" a="1"/>
  <c r="A358" i="13" a="1"/>
  <c r="A424" i="14" a="1"/>
  <c r="A1243" i="13" a="1"/>
  <c r="A51" i="12" a="1"/>
  <c r="A355" i="12" a="1"/>
  <c r="A1068" i="13" a="1"/>
  <c r="A729" i="13" a="1"/>
  <c r="A1258" i="13" a="1"/>
  <c r="A454" i="13" a="1"/>
  <c r="A638" i="13" a="1"/>
  <c r="A584" i="14" a="1"/>
  <c r="A395" i="12" a="1"/>
  <c r="A625" i="13" a="1"/>
  <c r="A709" i="13" a="1"/>
  <c r="A905" i="12" a="1"/>
  <c r="A247" i="13" a="1"/>
  <c r="A576" i="13" a="1"/>
  <c r="A393" i="12" a="1"/>
  <c r="A208" i="13" a="1"/>
  <c r="A1129" i="13" a="1"/>
  <c r="A1031" i="13" a="1"/>
  <c r="A143" i="14" a="1"/>
  <c r="A791" i="12" a="1"/>
  <c r="A1270" i="12" a="1"/>
  <c r="A363" i="12" a="1"/>
  <c r="A370" i="12" a="1"/>
  <c r="A121" i="12" a="1"/>
  <c r="A1117" i="14" a="1"/>
  <c r="A1083" i="12" a="1"/>
  <c r="A262" i="14" a="1"/>
  <c r="A229" i="12" a="1"/>
  <c r="A345" i="13" a="1"/>
  <c r="A546" i="13" a="1"/>
  <c r="A522" i="13" a="1"/>
  <c r="A656" i="14" a="1"/>
  <c r="A925" i="14" a="1"/>
  <c r="A506" i="14" a="1"/>
  <c r="A855" i="12" a="1"/>
  <c r="A24" i="12" a="1"/>
  <c r="A1026" i="12" a="1"/>
  <c r="A1084" i="14" a="1"/>
  <c r="A751" i="14" a="1"/>
  <c r="A1089" i="14" a="1"/>
  <c r="A1113" i="14" a="1"/>
  <c r="A406" i="13" a="1"/>
  <c r="A609" i="13" a="1"/>
  <c r="A446" i="14" a="1"/>
  <c r="A370" i="14" a="1"/>
  <c r="A231" i="14" a="1"/>
  <c r="A99" i="14" a="1"/>
  <c r="A321" i="14" a="1"/>
  <c r="A547" i="14" a="1"/>
  <c r="A313" i="14" a="1"/>
  <c r="A876" i="12" a="1"/>
  <c r="A970" i="13" a="1"/>
  <c r="A795" i="13" a="1"/>
  <c r="A124" i="14" a="1"/>
  <c r="A1079" i="13" a="1"/>
  <c r="A613" i="13" a="1"/>
  <c r="A150" i="13" a="1"/>
  <c r="A492" i="13" a="1"/>
  <c r="A420" i="14" a="1"/>
  <c r="A1268" i="13" a="1"/>
  <c r="A525" i="14" a="1"/>
  <c r="A641" i="13" a="1"/>
  <c r="A763" i="13" a="1"/>
  <c r="A1160" i="12" a="1"/>
  <c r="A338" i="12" a="1"/>
  <c r="A224" i="14" a="1"/>
  <c r="A1230" i="13" a="1"/>
  <c r="A131" i="13" a="1"/>
  <c r="A859" i="12" a="1"/>
  <c r="A771" i="13" a="1"/>
  <c r="A616" i="13" a="1"/>
  <c r="A405" i="12" a="1"/>
  <c r="A1113" i="12" a="1"/>
  <c r="A1014" i="14" a="1"/>
  <c r="A10" i="12" a="1"/>
  <c r="A676" i="13" a="1"/>
  <c r="A560" i="12" a="1"/>
  <c r="A767" i="13" a="1"/>
  <c r="A150" i="12" a="1"/>
  <c r="A1005" i="14" a="1"/>
  <c r="A1070" i="14" a="1"/>
  <c r="A533" i="13" a="1"/>
  <c r="A46" i="13" a="1"/>
  <c r="A259" i="13" a="1"/>
  <c r="A260" i="12" a="1"/>
  <c r="A95" i="13" a="1"/>
  <c r="A114" i="12" a="1"/>
  <c r="A963" i="14" a="1"/>
  <c r="A910" i="14" a="1"/>
  <c r="A99" i="13" a="1"/>
  <c r="A21" i="13" a="1"/>
  <c r="A460" i="13" a="1"/>
  <c r="A585" i="12" a="1"/>
  <c r="A96" i="14" a="1"/>
  <c r="A433" i="14" a="1"/>
  <c r="A617" i="14" a="1"/>
  <c r="A845" i="13" a="1"/>
  <c r="A576" i="14" a="1"/>
  <c r="A287" i="14" a="1"/>
  <c r="A324" i="12" a="1"/>
  <c r="A1317" i="14" a="1"/>
  <c r="A243" i="14" a="1"/>
  <c r="A872" i="14" a="1"/>
  <c r="A742" i="14" a="1"/>
  <c r="A566" i="14" a="1"/>
  <c r="A400" i="14" a="1"/>
  <c r="A446" i="13" a="1"/>
  <c r="A500" i="14" a="1"/>
  <c r="A917" i="14" a="1"/>
  <c r="A793" i="12" a="1"/>
  <c r="A797" i="13" a="1"/>
  <c r="A217" i="14" a="1"/>
  <c r="A463" i="12" a="1"/>
  <c r="A299" i="12" a="1"/>
  <c r="A521" i="14" a="1"/>
  <c r="A785" i="12" a="1"/>
  <c r="A310" i="13" a="1"/>
  <c r="A356" i="14" a="1"/>
  <c r="A630" i="14" a="1"/>
  <c r="A81" i="12" a="1"/>
  <c r="A309" i="13" a="1"/>
  <c r="A1047" i="13" a="1"/>
  <c r="A1162" i="13" a="1"/>
  <c r="A1097" i="12" a="1"/>
  <c r="A1274" i="14" a="1"/>
  <c r="A1129" i="14" a="1"/>
  <c r="A997" i="12" a="1"/>
  <c r="A67" i="12" a="1"/>
  <c r="A1347" i="12" a="1"/>
  <c r="A374" i="13" a="1"/>
  <c r="A138" i="13" a="1"/>
  <c r="A481" i="12" a="1"/>
  <c r="A845" i="14" a="1"/>
  <c r="A726" i="14" a="1"/>
  <c r="A1334" i="14" a="1"/>
  <c r="A1088" i="12" a="1"/>
  <c r="A1133" i="14" a="1"/>
  <c r="A1346" i="12" a="1"/>
  <c r="A118" i="14" a="1"/>
  <c r="A108" i="13" a="1"/>
  <c r="A83" i="13" a="1"/>
  <c r="A147" i="13" a="1"/>
  <c r="A625" i="12" a="1"/>
  <c r="A924" i="13" a="1"/>
  <c r="A233" i="12" a="1"/>
  <c r="A1197" i="12" a="1"/>
  <c r="A789" i="13" a="1"/>
  <c r="A280" i="14" a="1"/>
  <c r="A935" i="14" a="1"/>
  <c r="A35" i="13" a="1"/>
  <c r="A206" i="12" a="1"/>
  <c r="A564" i="14" a="1"/>
  <c r="A1114" i="12" a="1"/>
  <c r="A1130" i="12" a="1"/>
  <c r="A430" i="13" a="1"/>
  <c r="A622" i="14" a="1"/>
  <c r="A533" i="14" a="1"/>
  <c r="A1010" i="12" a="1"/>
  <c r="A130" i="12" a="1"/>
  <c r="A1329" i="14" a="1"/>
  <c r="A696" i="12" a="1"/>
  <c r="A1074" i="14" a="1"/>
  <c r="A608" i="14" a="1"/>
  <c r="A500" i="12" a="1"/>
  <c r="A214" i="13" a="1"/>
  <c r="A333" i="12" a="1"/>
  <c r="A534" i="12" a="1"/>
  <c r="A455" i="12" a="1"/>
  <c r="A808" i="14" a="1"/>
  <c r="A51" i="14" a="1"/>
  <c r="A735" i="14" a="1"/>
  <c r="A713" i="14" a="1"/>
  <c r="A926" i="13" a="1"/>
  <c r="A1139" i="13" a="1"/>
  <c r="A842" i="13" a="1"/>
  <c r="A1271" i="13" a="1"/>
  <c r="A47" i="12" a="1"/>
  <c r="A833" i="13" a="1"/>
  <c r="A630" i="13" a="1"/>
  <c r="A296" i="14" a="1"/>
  <c r="A221" i="13" a="1"/>
  <c r="A1276" i="13" a="1"/>
  <c r="A1206" i="12" a="1"/>
  <c r="A913" i="13" a="1"/>
  <c r="A120" i="13" a="1"/>
  <c r="A522" i="14" a="1"/>
  <c r="A275" i="14" a="1"/>
  <c r="A892" i="12" a="1"/>
  <c r="A963" i="13" a="1"/>
  <c r="A108" i="14" a="1"/>
  <c r="A205" i="13" a="1"/>
  <c r="A1175" i="12" a="1"/>
  <c r="A664" i="14" a="1"/>
  <c r="A97" i="13" a="1"/>
  <c r="A1126" i="12" a="1"/>
  <c r="A312" i="12" a="1"/>
  <c r="A918" i="12" a="1"/>
  <c r="A314" i="13" a="1"/>
  <c r="A496" i="13" a="1"/>
  <c r="A972" i="14" a="1"/>
  <c r="A470" i="13" a="1"/>
  <c r="A84" i="13" a="1"/>
  <c r="A387" i="12" a="1"/>
  <c r="A122" i="12" a="1"/>
  <c r="A785" i="13" a="1"/>
  <c r="A314" i="14" a="1"/>
  <c r="A799" i="14" a="1"/>
  <c r="A838" i="14" a="1"/>
  <c r="A396" i="12" a="1"/>
  <c r="A693" i="13" a="1"/>
  <c r="A349" i="12" a="1"/>
  <c r="A1217" i="12" a="1"/>
  <c r="A1124" i="12" a="1"/>
  <c r="A1195" i="14" a="1"/>
  <c r="A899" i="14" a="1"/>
  <c r="A634" i="14" a="1"/>
  <c r="A708" i="12" a="1"/>
  <c r="A45" i="12" a="1"/>
  <c r="A1034" i="14" a="1"/>
  <c r="A991" i="14" a="1"/>
  <c r="A1193" i="14" a="1"/>
  <c r="A1046" i="14" a="1"/>
  <c r="A858" i="14" a="1"/>
  <c r="A1309" i="13" a="1"/>
  <c r="A341" i="14" a="1"/>
  <c r="A422" i="14" a="1"/>
  <c r="A4" i="14" a="1"/>
  <c r="A1062" i="14" a="1"/>
  <c r="A1149" i="14" a="1"/>
  <c r="A401" i="14" a="1"/>
  <c r="A1183" i="13" a="1"/>
  <c r="A409" i="13" a="1"/>
  <c r="A884" i="13" a="1"/>
  <c r="A1155" i="12" a="1"/>
  <c r="A906" i="12" a="1"/>
  <c r="A535" i="13" a="1"/>
  <c r="A1021" i="14" a="1"/>
  <c r="A1335" i="14" a="1"/>
  <c r="A313" i="12" a="1"/>
  <c r="A634" i="12" a="1"/>
  <c r="A684" i="14" a="1"/>
  <c r="A710" i="13" a="1"/>
  <c r="A58" i="13" a="1"/>
  <c r="A1155" i="14" a="1"/>
  <c r="A1131" i="14" a="1"/>
  <c r="A1314" i="12" a="1"/>
  <c r="A574" i="13" a="1"/>
  <c r="A179" i="13" a="1"/>
  <c r="A116" i="12" a="1"/>
  <c r="A431" i="13" a="1"/>
  <c r="A1067" i="14" a="1"/>
  <c r="A30" i="13" a="1"/>
  <c r="A584" i="12" a="1"/>
  <c r="A870" i="14" a="1"/>
  <c r="A360" i="12" a="1"/>
  <c r="A1200" i="12" a="1"/>
  <c r="A910" i="12" a="1"/>
  <c r="A133" i="12" a="1"/>
  <c r="A1291" i="13" a="1"/>
  <c r="A1055" i="13" a="1"/>
  <c r="A1263" i="14" a="1"/>
  <c r="A864" i="12" a="1"/>
  <c r="A5" i="13" a="1"/>
  <c r="A74" i="14" a="1"/>
  <c r="A1038" i="12" a="1"/>
  <c r="A1138" i="14" a="1"/>
  <c r="A1280" i="12" a="1"/>
  <c r="A1218" i="14" a="1"/>
  <c r="A1254" i="13" a="1"/>
  <c r="A424" i="13" a="1"/>
  <c r="A1170" i="12" a="1"/>
  <c r="A1310" i="12" a="1"/>
  <c r="A531" i="13" a="1"/>
  <c r="A876" i="14" a="1"/>
  <c r="A480" i="14" a="1"/>
  <c r="A210" i="14" a="1"/>
  <c r="A958" i="12" a="1"/>
  <c r="A768" i="12" a="1"/>
  <c r="A1008" i="13" a="1"/>
  <c r="A504" i="13" a="1"/>
  <c r="A679" i="12" a="1"/>
  <c r="A258" i="14" a="1"/>
  <c r="A943" i="13" a="1"/>
  <c r="A1281" i="13" a="1"/>
  <c r="A249" i="14" a="1"/>
  <c r="A392" i="14" a="1"/>
  <c r="A714" i="13" a="1"/>
  <c r="A289" i="12" a="1"/>
  <c r="A562" i="12" a="1"/>
  <c r="A267" i="13" a="1"/>
  <c r="A692" i="12" a="1"/>
  <c r="A1112" i="12" a="1"/>
  <c r="A1100" i="14" a="1"/>
  <c r="A1134" i="12" a="1"/>
  <c r="A568" i="13" a="1"/>
  <c r="A1185" i="13" a="1"/>
  <c r="A533" i="12" a="1"/>
  <c r="A1022" i="13" a="1"/>
  <c r="A1143" i="13" a="1"/>
  <c r="A646" i="13" a="1"/>
  <c r="A671" i="13" a="1"/>
  <c r="A1241" i="12" a="1"/>
  <c r="A380" i="12" a="1"/>
  <c r="A675" i="14" a="1"/>
  <c r="A55" i="14" a="1"/>
  <c r="A868" i="13" a="1"/>
  <c r="A904" i="12" a="1"/>
  <c r="A72" i="14" a="1"/>
  <c r="A335" i="12" a="1"/>
  <c r="A668" i="12" a="1"/>
  <c r="A1191" i="12" a="1"/>
  <c r="A1012" i="14" a="1"/>
  <c r="A126" i="12" a="1"/>
  <c r="A1274" i="12" a="1"/>
  <c r="A341" i="12" a="1"/>
  <c r="A964" i="12" a="1"/>
  <c r="A1150" i="12" a="1"/>
  <c r="A704" i="13" a="1"/>
  <c r="A1008" i="14" a="1"/>
  <c r="A1247" i="13" a="1"/>
  <c r="A826" i="12" a="1"/>
  <c r="A414" i="12" a="1"/>
  <c r="A662" i="13" a="1"/>
  <c r="A279" i="12" a="1"/>
  <c r="A699" i="14" a="1"/>
  <c r="A867" i="14" a="1"/>
  <c r="A901" i="14" a="1"/>
  <c r="A337" i="12" a="1"/>
  <c r="A71" i="14" a="1"/>
  <c r="A1001" i="14" a="1"/>
  <c r="A930" i="14" a="1"/>
  <c r="A947" i="14" a="1"/>
  <c r="A793" i="14" a="1"/>
  <c r="A1125" i="14" a="1"/>
  <c r="A1134" i="13" a="1"/>
  <c r="A172" i="13" a="1"/>
  <c r="A554" i="13" a="1"/>
  <c r="A418" i="14" a="1"/>
  <c r="A883" i="14" a="1"/>
  <c r="A222" i="14" a="1"/>
  <c r="A297" i="14" a="1"/>
  <c r="A570" i="14" a="1"/>
  <c r="A1251" i="13" a="1"/>
  <c r="A54" i="12" a="1"/>
  <c r="A1051" i="14" a="1"/>
  <c r="A1251" i="14" a="1"/>
  <c r="A1081" i="14" a="1"/>
  <c r="A583" i="14" a="1"/>
  <c r="A988" i="13" a="1"/>
  <c r="A701" i="13" a="1"/>
  <c r="A541" i="14" a="1"/>
  <c r="A1126" i="13" a="1"/>
  <c r="A397" i="13" a="1"/>
  <c r="A700" i="12" a="1"/>
  <c r="A462" i="14" a="1"/>
  <c r="A371" i="14" a="1"/>
  <c r="A672" i="14" a="1"/>
  <c r="A776" i="13" a="1"/>
  <c r="A585" i="14" a="1"/>
  <c r="A737" i="14" a="1"/>
  <c r="A1225" i="12" a="1"/>
  <c r="A339" i="12" a="1"/>
  <c r="A947" i="13" a="1"/>
  <c r="A47" i="14" a="1"/>
  <c r="A746" i="13" a="1"/>
  <c r="A299" i="13" a="1"/>
  <c r="A450" i="12" a="1"/>
  <c r="A721" i="13" a="1"/>
  <c r="A572" i="12" a="1"/>
  <c r="A1005" i="13" a="1"/>
  <c r="A991" i="13" a="1"/>
  <c r="A371" i="13" a="1"/>
  <c r="A526" i="13" a="1"/>
  <c r="A50" i="14" a="1"/>
  <c r="A929" i="12" a="1"/>
  <c r="A291" i="12" a="1"/>
  <c r="A306" i="14" a="1"/>
  <c r="A992" i="13" a="1"/>
  <c r="A456" i="12" a="1"/>
  <c r="A892" i="14" a="1"/>
  <c r="A706" i="13" a="1"/>
  <c r="A776" i="14" a="1"/>
  <c r="A609" i="12" a="1"/>
  <c r="A401" i="12" a="1"/>
  <c r="A987" i="12" a="1"/>
  <c r="A234" i="14" a="1"/>
  <c r="A301" i="14" a="1"/>
  <c r="A999" i="13" a="1"/>
  <c r="A1259" i="12" a="1"/>
  <c r="A616" i="12" a="1"/>
  <c r="A862" i="13" a="1"/>
  <c r="A570" i="12" a="1"/>
  <c r="A989" i="14" a="1"/>
  <c r="A284" i="14" a="1"/>
  <c r="A1293" i="14" a="1"/>
  <c r="A821" i="12" a="1"/>
  <c r="A856" i="14" a="1"/>
  <c r="A14" i="13" a="1"/>
  <c r="A33" i="13" a="1"/>
  <c r="A625" i="14" a="1"/>
  <c r="A785" i="14" a="1"/>
  <c r="A971" i="14" a="1"/>
  <c r="A260" i="13" a="1"/>
  <c r="A818" i="14" a="1"/>
  <c r="A454" i="12" a="1"/>
  <c r="A1018" i="12" a="1"/>
  <c r="A1084" i="12" a="1"/>
  <c r="A99" i="12" a="1"/>
  <c r="A810" i="14" a="1"/>
  <c r="A1063" i="13" a="1"/>
  <c r="A520" i="12" a="1"/>
  <c r="A264" i="13" a="1"/>
  <c r="A356" i="12" a="1"/>
  <c r="A47" i="13" a="1"/>
  <c r="A1321" i="12" a="1"/>
  <c r="A937" i="12" a="1"/>
  <c r="A1199" i="14" a="1"/>
  <c r="A1343" i="13" a="1"/>
  <c r="A16" i="14" a="1"/>
  <c r="A1138" i="12" a="1"/>
  <c r="A214" i="12" a="1"/>
  <c r="A489" i="12" a="1"/>
  <c r="A125" i="12" a="1"/>
  <c r="A1246" i="12" a="1"/>
  <c r="A1043" i="13" a="1"/>
  <c r="A663" i="13" a="1"/>
  <c r="A139" i="13" a="1"/>
  <c r="A505" i="13" a="1"/>
  <c r="A895" i="13" a="1"/>
  <c r="A895" i="14" a="1"/>
  <c r="A1284" i="14" a="1"/>
  <c r="A1193" i="12" a="1"/>
  <c r="A1187" i="12" a="1"/>
  <c r="A376" i="12" a="1"/>
  <c r="A988" i="12" a="1"/>
  <c r="A1154" i="12" a="1"/>
  <c r="A34" i="12" a="1"/>
  <c r="A681" i="12" a="1"/>
  <c r="A572" i="13" a="1"/>
  <c r="A455" i="13" a="1"/>
  <c r="A1200" i="13" a="1"/>
  <c r="A1304" i="13" a="1"/>
  <c r="A26" i="13" a="1"/>
  <c r="A346" i="14" a="1"/>
  <c r="A949" i="14" a="1"/>
  <c r="A801" i="14" a="1"/>
  <c r="A517" i="13" a="1"/>
  <c r="A62" i="12" a="1"/>
  <c r="A809" i="13" a="1"/>
  <c r="A931" i="14" a="1"/>
  <c r="A997" i="14" a="1"/>
  <c r="A333" i="14" a="1"/>
  <c r="A862" i="14" a="1"/>
  <c r="A443" i="14" a="1"/>
  <c r="A1267" i="12" a="1"/>
  <c r="A622" i="12" a="1"/>
  <c r="A1204" i="14" a="1"/>
  <c r="A1030" i="14" a="1"/>
  <c r="A1006" i="14" a="1"/>
  <c r="A1058" i="13" a="1"/>
  <c r="A950" i="13" a="1"/>
  <c r="A325" i="14" a="1"/>
  <c r="A1118" i="12" a="1"/>
  <c r="A306" i="13" a="1"/>
  <c r="A866" i="14" a="1"/>
  <c r="A1141" i="14" a="1"/>
  <c r="A1037" i="14" a="1"/>
  <c r="A983" i="13" a="1"/>
  <c r="A1118" i="14" a="1"/>
  <c r="A84" i="14" a="1"/>
  <c r="A1091" i="12" a="1"/>
  <c r="A1283" i="14" a="1"/>
  <c r="A783" i="14" a="1"/>
  <c r="A326" i="14" a="1"/>
  <c r="A1096" i="13" a="1"/>
  <c r="A781" i="13" a="1"/>
  <c r="A312" i="13" a="1"/>
  <c r="A91" i="14" a="1"/>
  <c r="A1339" i="12" a="1"/>
  <c r="A1260" i="13" a="1"/>
  <c r="A192" i="12" a="1"/>
  <c r="A1084" i="13" a="1"/>
  <c r="A1104" i="13" a="1"/>
  <c r="A304" i="14" a="1"/>
  <c r="A493" i="12" a="1"/>
  <c r="A1204" i="12" a="1"/>
  <c r="A366" i="13" a="1"/>
  <c r="A443" i="13" a="1"/>
  <c r="A54" i="13" a="1"/>
  <c r="A942" i="14" a="1"/>
  <c r="A520" i="14" a="1"/>
  <c r="A151" i="14" a="1"/>
  <c r="A1093" i="14" a="1"/>
  <c r="A406" i="14" a="1"/>
  <c r="A270" i="13" a="1"/>
  <c r="A106" i="12" a="1"/>
  <c r="A1312" i="14" a="1"/>
  <c r="A683" i="13" a="1"/>
  <c r="A1067" i="12" a="1"/>
  <c r="A237" i="13" a="1"/>
  <c r="A980" i="12" a="1"/>
  <c r="A393" i="13" a="1"/>
  <c r="A906" i="14" a="1"/>
  <c r="A1259" i="14" a="1"/>
  <c r="A558" i="12" a="1"/>
  <c r="A1066" i="14" a="1"/>
  <c r="A968" i="14" a="1"/>
  <c r="A539" i="12" a="1"/>
  <c r="A679" i="13" a="1"/>
  <c r="A154" i="12" a="1"/>
  <c r="A835" i="12" a="1"/>
  <c r="A1266" i="14" a="1"/>
  <c r="A899" i="13" a="1"/>
  <c r="A188" i="13" a="1"/>
  <c r="A1349" i="12" a="1"/>
  <c r="A637" i="12" a="1"/>
  <c r="A310" i="14" a="1"/>
  <c r="A268" i="12" a="1"/>
  <c r="A101" i="12" a="1"/>
  <c r="A767" i="14" a="1"/>
  <c r="A712" i="13" a="1"/>
  <c r="A241" i="14" a="1"/>
  <c r="A114" i="13" a="1"/>
  <c r="A200" i="13" a="1"/>
  <c r="A149" i="12" a="1"/>
  <c r="A671" i="14" a="1"/>
  <c r="A704" i="14" a="1"/>
  <c r="A718" i="14" a="1"/>
  <c r="A88" i="13" a="1"/>
  <c r="A1024" i="14" a="1"/>
  <c r="A1100" i="12" a="1"/>
  <c r="A763" i="14" a="1"/>
  <c r="A20" i="12" a="1"/>
  <c r="A496" i="12" a="1"/>
  <c r="A8" i="13" a="1"/>
  <c r="A959" i="13" a="1"/>
  <c r="A716" i="12" a="1"/>
  <c r="A1214" i="12" a="1"/>
  <c r="A806" i="12" a="1"/>
  <c r="A479" i="14" a="1"/>
  <c r="A895" i="12" a="1"/>
  <c r="A1171" i="14" a="1"/>
  <c r="A929" i="14" a="1"/>
  <c r="A650" i="14" a="1"/>
  <c r="A245" i="12" a="1"/>
  <c r="A1239" i="12" a="1"/>
  <c r="A664" i="13" a="1"/>
  <c r="A1176" i="13" a="1"/>
  <c r="A1220" i="12" a="1"/>
  <c r="A660" i="13" a="1"/>
  <c r="A756" i="13" a="1"/>
  <c r="A681" i="13" a="1"/>
  <c r="A589" i="12" a="1"/>
  <c r="A1162" i="12" a="1"/>
  <c r="A908" i="12" a="1"/>
  <c r="A59" i="12" a="1"/>
  <c r="A730" i="14" a="1"/>
  <c r="A680" i="14" a="1"/>
  <c r="A846" i="14" a="1"/>
  <c r="A650" i="13" a="1"/>
  <c r="A825" i="12" a="1"/>
  <c r="A429" i="13" a="1"/>
  <c r="A987" i="14" a="1"/>
  <c r="A889" i="14" a="1"/>
  <c r="A1016" i="14" a="1"/>
  <c r="A789" i="14" a="1"/>
  <c r="A542" i="14" a="1"/>
  <c r="A641" i="12" a="1"/>
  <c r="A745" i="13" a="1"/>
  <c r="A837" i="14" a="1"/>
  <c r="A1105" i="14" a="1"/>
  <c r="A1063" i="14" a="1"/>
  <c r="A1289" i="13" a="1"/>
  <c r="A1258" i="14" a="1"/>
  <c r="A1124" i="13" a="1"/>
  <c r="A976" i="12" a="1"/>
  <c r="A1168" i="13" a="1"/>
  <c r="A958" i="13" a="1"/>
  <c r="A708" i="13" a="1"/>
  <c r="A1122" i="13" a="1"/>
  <c r="A129" i="14" a="1"/>
  <c r="A199" i="13" a="1"/>
  <c r="A193" i="14" a="1"/>
  <c r="A160" i="12" a="1"/>
  <c r="A509" i="12" a="1"/>
  <c r="A1155" i="13" a="1"/>
  <c r="A988" i="14" a="1"/>
  <c r="A1054" i="13" a="1"/>
  <c r="A506" i="13" a="1"/>
  <c r="A941" i="13" a="1"/>
  <c r="A1199" i="13" a="1"/>
  <c r="A1213" i="13" a="1"/>
  <c r="A695" i="12" a="1"/>
  <c r="A196" i="14" a="1"/>
  <c r="A1242" i="13" a="1"/>
  <c r="A1187" i="13" a="1"/>
  <c r="A821" i="13" a="1"/>
  <c r="A147" i="14" a="1"/>
  <c r="A109" i="13" a="1"/>
  <c r="A680" i="12" a="1"/>
  <c r="A637" i="13" a="1"/>
  <c r="A372" i="13" a="1"/>
  <c r="A524" i="14" a="1"/>
  <c r="A1133" i="13" a="1"/>
  <c r="A404" i="13" a="1"/>
  <c r="A405" i="13" a="1"/>
  <c r="A620" i="12" a="1"/>
  <c r="A116" i="13" a="1"/>
  <c r="A967" i="14" a="1"/>
  <c r="A224" i="12" a="1"/>
  <c r="A1195" i="13" a="1"/>
  <c r="A659" i="13" a="1"/>
  <c r="A512" i="13" a="1"/>
  <c r="A1267" i="13" a="1"/>
  <c r="A1351" i="13" a="1"/>
  <c r="A39" i="13" a="1"/>
  <c r="A75" i="12" a="1"/>
  <c r="A397" i="14" a="1"/>
  <c r="A1166" i="12" a="1"/>
  <c r="A430" i="14" a="1"/>
  <c r="A513" i="13" a="1"/>
  <c r="A325" i="12" a="1"/>
  <c r="A384" i="14" a="1"/>
  <c r="A1293" i="13" a="1"/>
  <c r="A1024" i="12" a="1"/>
  <c r="A1184" i="14" a="1"/>
  <c r="A814" i="14" a="1"/>
  <c r="A1172" i="14" a="1"/>
  <c r="A375" i="13" a="1"/>
  <c r="A434" i="12" a="1"/>
  <c r="A83" i="12" a="1"/>
  <c r="A1260" i="14" a="1"/>
  <c r="A1345" i="12" a="1"/>
  <c r="A195" i="12" a="1"/>
  <c r="A1289" i="14" a="1"/>
  <c r="A1256" i="13" a="1"/>
  <c r="A275" i="13" a="1"/>
  <c r="A218" i="13" a="1"/>
  <c r="A37" i="13" a="1"/>
  <c r="A1189" i="14" a="1"/>
  <c r="A1249" i="14" a="1"/>
  <c r="A155" i="12" a="1"/>
  <c r="A920" i="12" a="1"/>
  <c r="A1304" i="14" a="1"/>
  <c r="A1229" i="13" a="1"/>
  <c r="A266" i="12" a="1"/>
  <c r="A1229" i="14" a="1"/>
  <c r="A137" i="12" a="1"/>
  <c r="A1196" i="12" a="1"/>
  <c r="A851" i="14" a="1"/>
  <c r="A987" i="13" a="1"/>
  <c r="A58" i="12" a="1"/>
  <c r="A158" i="12" a="1"/>
  <c r="A25" i="12" a="1"/>
  <c r="A312" i="14" a="1"/>
  <c r="A338" i="13" a="1"/>
  <c r="A370" i="13" a="1"/>
  <c r="A1267" i="14" a="1"/>
  <c r="A706" i="12" a="1"/>
  <c r="A283" i="12" a="1"/>
  <c r="A735" i="13" a="1"/>
  <c r="A147" i="12" a="1"/>
  <c r="A279" i="13" a="1"/>
  <c r="A421" i="13" a="1"/>
  <c r="A305" i="13" a="1"/>
  <c r="A197" i="12" a="1"/>
  <c r="A447" i="13" a="1"/>
  <c r="A658" i="13" a="1"/>
  <c r="A726" i="13" a="1"/>
  <c r="A663" i="12" a="1"/>
  <c r="A701" i="14" a="1"/>
  <c r="A125" i="14" a="1"/>
  <c r="A1022" i="14" a="1"/>
  <c r="A1347" i="13" a="1"/>
  <c r="A756" i="12" a="1"/>
  <c r="A268" i="13" a="1"/>
  <c r="A1224" i="12" a="1"/>
  <c r="A1238" i="14" a="1"/>
  <c r="A485" i="13" a="1"/>
  <c r="A117" i="13" a="1"/>
  <c r="A187" i="13" a="1"/>
  <c r="A162" i="12" a="1"/>
  <c r="A935" i="13" a="1"/>
  <c r="A645" i="13" a="1"/>
  <c r="A879" i="13" a="1"/>
  <c r="A676" i="14" a="1"/>
  <c r="A618" i="12" a="1"/>
  <c r="A226" i="13" a="1"/>
  <c r="A1313" i="14" a="1"/>
  <c r="A1131" i="12" a="1"/>
  <c r="A912" i="14" a="1"/>
  <c r="A1004" i="12" a="1"/>
  <c r="A1149" i="12" a="1"/>
  <c r="A912" i="12" a="1"/>
  <c r="A1174" i="12" a="1"/>
  <c r="A233" i="14" a="1"/>
  <c r="A1258" i="12" a="1"/>
  <c r="A484" i="13" a="1"/>
  <c r="A876" i="13" a="1"/>
  <c r="A658" i="12" a="1"/>
  <c r="A600" i="13" a="1"/>
  <c r="A1035" i="14" a="1"/>
  <c r="A1350" i="12" a="1"/>
  <c r="A462" i="13" a="1"/>
  <c r="A956" i="14" a="1"/>
  <c r="A1035" i="13" a="1"/>
  <c r="A960" i="13" a="1"/>
  <c r="A858" i="13" a="1"/>
  <c r="A441" i="12" a="1"/>
  <c r="A1300" i="14" a="1"/>
  <c r="A1250" i="12" a="1"/>
  <c r="A683" i="14" a="1"/>
  <c r="A820" i="14" a="1"/>
  <c r="A1241" i="14" a="1"/>
  <c r="A359" i="14" a="1"/>
  <c r="A1108" i="14" a="1"/>
  <c r="A1171" i="13" a="1"/>
  <c r="A1195" i="12" a="1"/>
  <c r="A170" i="12" a="1"/>
  <c r="A1206" i="14" a="1"/>
  <c r="A643" i="13" a="1"/>
  <c r="A199" i="14" a="1"/>
  <c r="A529" i="14" a="1"/>
  <c r="A183" i="14" a="1"/>
  <c r="A1096" i="12" a="1"/>
  <c r="A856" i="12" a="1"/>
  <c r="A614" i="13" a="1"/>
  <c r="A1275" i="13" a="1"/>
  <c r="A1188" i="12" a="1"/>
  <c r="A279" i="14" a="1"/>
  <c r="A910" i="13" a="1"/>
  <c r="A1012" i="12" a="1"/>
  <c r="A212" i="13" a="1"/>
  <c r="A204" i="13" a="1"/>
  <c r="A499" i="14" a="1"/>
  <c r="A763" i="12" a="1"/>
  <c r="A1172" i="13" a="1"/>
  <c r="A675" i="13" a="1"/>
  <c r="A521" i="12" a="1"/>
  <c r="A610" i="13" a="1"/>
  <c r="A381" i="13" a="1"/>
  <c r="A295" i="13" a="1"/>
  <c r="A1338" i="12" a="1"/>
  <c r="A1029" i="13" a="1"/>
  <c r="A1284" i="13" a="1"/>
  <c r="A513" i="14" a="1"/>
  <c r="A417" i="13" a="1"/>
  <c r="A1151" i="12" a="1"/>
  <c r="A46" i="12" a="1"/>
  <c r="A635" i="13" a="1"/>
  <c r="A960" i="12" a="1"/>
  <c r="A966" i="12" a="1"/>
  <c r="A845" i="12" a="1"/>
  <c r="A695" i="13" a="1"/>
  <c r="A497" i="13" a="1"/>
  <c r="A1304" i="12" a="1"/>
  <c r="A1245" i="13" a="1"/>
  <c r="A930" i="12" a="1"/>
  <c r="A483" i="12" a="1"/>
  <c r="A34" i="13" a="1"/>
  <c r="A1122" i="12" a="1"/>
  <c r="A687" i="12" a="1"/>
  <c r="A922" i="14" a="1"/>
  <c r="A124" i="12" a="1"/>
  <c r="A674" i="13" a="1"/>
  <c r="A514" i="12" a="1"/>
  <c r="A1112" i="13" a="1"/>
  <c r="A992" i="14" a="1"/>
  <c r="A293" i="13" a="1"/>
  <c r="A396" i="14" a="1"/>
  <c r="A350" i="12" a="1"/>
  <c r="A579" i="13" a="1"/>
  <c r="A985" i="14" a="1"/>
  <c r="A271" i="13" a="1"/>
  <c r="A656" i="13" a="1"/>
  <c r="A797" i="12" a="1"/>
  <c r="A1279" i="13" a="1"/>
  <c r="A1255" i="12" a="1"/>
  <c r="A1231" i="13" a="1"/>
  <c r="A1074" i="12" a="1"/>
  <c r="A1104" i="12" a="1"/>
  <c r="A172" i="12" a="1"/>
  <c r="A501" i="13" a="1"/>
  <c r="A592" i="12" a="1"/>
  <c r="A1185" i="14" a="1"/>
  <c r="A389" i="12" a="1"/>
  <c r="A551" i="14" a="1"/>
  <c r="A188" i="14" a="1"/>
  <c r="A921" i="12" a="1"/>
  <c r="A629" i="14" a="1"/>
  <c r="A822" i="14" a="1"/>
  <c r="A566" i="12" a="1"/>
  <c r="A362" i="14" a="1"/>
  <c r="A1022" i="12" a="1"/>
  <c r="A333" i="13" a="1"/>
  <c r="A263" i="13" a="1"/>
  <c r="A633" i="12" a="1"/>
  <c r="A255" i="13" a="1"/>
  <c r="A368" i="12" a="1"/>
  <c r="A172" i="14" a="1"/>
  <c r="A1308" i="14" a="1"/>
  <c r="A517" i="14" a="1"/>
  <c r="A1270" i="13" a="1"/>
  <c r="A164" i="14" a="1"/>
  <c r="A1246" i="13" a="1"/>
  <c r="A1137" i="13" a="1"/>
  <c r="A13" i="12" a="1"/>
  <c r="A1324" i="13" a="1"/>
  <c r="A1160" i="13" a="1"/>
  <c r="A416" i="14" a="1"/>
  <c r="A183" i="13" a="1"/>
  <c r="A464" i="14" a="1"/>
  <c r="A1320" i="14" a="1"/>
  <c r="A884" i="12" a="1"/>
  <c r="A758" i="12" a="1"/>
  <c r="A283" i="14" a="1"/>
  <c r="A31" i="13" a="1"/>
  <c r="A141" i="13" a="1"/>
  <c r="A112" i="13" a="1"/>
  <c r="A464" i="12" a="1"/>
  <c r="A826" i="13" a="1"/>
  <c r="A388" i="14" a="1"/>
  <c r="A976" i="13" a="1"/>
  <c r="A67" i="13" a="1"/>
  <c r="A593" i="13" a="1"/>
  <c r="A317" i="12" a="1"/>
  <c r="A330" i="14" a="1"/>
  <c r="A1016" i="12" a="1"/>
  <c r="A897" i="12" a="1"/>
  <c r="A824" i="13" a="1"/>
  <c r="A96" i="12" a="1"/>
  <c r="A196" i="12" a="1"/>
  <c r="A758" i="13" a="1"/>
  <c r="A392" i="12" a="1"/>
  <c r="A372" i="12" a="1"/>
  <c r="A374" i="14" a="1"/>
  <c r="A164" i="13" a="1"/>
  <c r="A722" i="13" a="1"/>
  <c r="A174" i="13" a="1"/>
  <c r="A897" i="13" a="1"/>
  <c r="A1226" i="13" a="1"/>
  <c r="A525" i="12" a="1"/>
  <c r="A159" i="13" a="1"/>
  <c r="A871" i="14" a="1"/>
  <c r="A674" i="14" a="1"/>
  <c r="A245" i="13" a="1"/>
  <c r="A542" i="12" a="1"/>
  <c r="A139" i="12" a="1"/>
  <c r="A1345" i="14" a="1"/>
  <c r="A759" i="13" a="1"/>
  <c r="A254" i="12" a="1"/>
  <c r="A806" i="13" a="1"/>
  <c r="A234" i="12" a="1"/>
  <c r="A138" i="12" a="1"/>
  <c r="A356" i="13" a="1"/>
  <c r="A943" i="12" a="1"/>
  <c r="A667" i="12" a="1"/>
  <c r="A714" i="12" a="1"/>
  <c r="A1168" i="12" a="1"/>
  <c r="A474" i="13" a="1"/>
  <c r="A914" i="14" a="1"/>
  <c r="A222" i="12" a="1"/>
  <c r="A863" i="14" a="1"/>
  <c r="A1045" i="13" a="1"/>
  <c r="A510" i="13" a="1"/>
  <c r="A947" i="12" a="1"/>
  <c r="A806" i="14" a="1"/>
  <c r="A483" i="14" a="1"/>
  <c r="A596" i="12" a="1"/>
  <c r="A605" i="13" a="1"/>
  <c r="A918" i="14" a="1"/>
  <c r="A8" i="12" a="1"/>
  <c r="A904" i="14" a="1"/>
  <c r="A1263" i="13" a="1"/>
  <c r="A1349" i="14" a="1"/>
  <c r="A922" i="12" a="1"/>
  <c r="A167" i="12" a="1"/>
  <c r="A1235" i="14" a="1"/>
  <c r="A1262" i="13" a="1"/>
  <c r="A37" i="14" a="1"/>
  <c r="A592" i="14" a="1"/>
  <c r="A222" i="13" a="1"/>
  <c r="A316" i="12" a="1"/>
  <c r="A383" i="12" a="1"/>
  <c r="A435" i="13" a="1"/>
  <c r="A189" i="12" a="1"/>
  <c r="A72" i="13" a="1"/>
  <c r="A399" i="12" a="1"/>
  <c r="A447" i="14" a="1"/>
  <c r="A891" i="13" a="1"/>
  <c r="A1159" i="13" a="1"/>
  <c r="A1106" i="13" a="1"/>
  <c r="A154" i="13" a="1"/>
  <c r="A556" i="12" a="1"/>
  <c r="A79" i="14" a="1"/>
  <c r="A705" i="14" a="1"/>
  <c r="A604" i="12" a="1"/>
  <c r="A638" i="12" a="1"/>
  <c r="A426" i="12" a="1"/>
  <c r="A1017" i="14" a="1"/>
  <c r="A1179" i="13" a="1"/>
  <c r="A345" i="12" a="1"/>
  <c r="A733" i="13" a="1"/>
  <c r="A1145" i="14" a="1"/>
  <c r="A230" i="13" a="1"/>
  <c r="A462" i="12" a="1"/>
  <c r="A251" i="14" a="1"/>
  <c r="A204" i="12" a="1"/>
  <c r="A180" i="14" a="1"/>
  <c r="A1010" i="13" a="1"/>
  <c r="A1183" i="14" a="1"/>
  <c r="A795" i="14" a="1"/>
  <c r="A181" i="12" a="1"/>
  <c r="A113" i="13" a="1"/>
  <c r="A1246" i="14" a="1"/>
  <c r="A1221" i="13" a="1"/>
  <c r="A562" i="13" a="1"/>
  <c r="A1288" i="13" a="1"/>
  <c r="A754" i="14" a="1"/>
  <c r="A964" i="14" a="1"/>
  <c r="A106" i="13" a="1"/>
  <c r="A487" i="12" a="1"/>
  <c r="A149" i="14" a="1"/>
  <c r="A1092" i="13" a="1"/>
  <c r="A1163" i="12" a="1"/>
  <c r="A347" i="13" a="1"/>
  <c r="A896" i="13" a="1"/>
  <c r="A71" i="13" a="1"/>
  <c r="A780" i="12" a="1"/>
  <c r="A926" i="14" a="1"/>
  <c r="A1254" i="12" a="1"/>
  <c r="A397" i="12" a="1"/>
  <c r="A931" i="12" a="1"/>
  <c r="A597" i="12" a="1"/>
  <c r="A271" i="12" a="1"/>
  <c r="A130" i="14" a="1"/>
  <c r="A331" i="12" a="1"/>
  <c r="A112" i="12" a="1"/>
  <c r="A666" i="14" a="1"/>
  <c r="A210" i="12" a="1"/>
  <c r="A1268" i="12" a="1"/>
  <c r="A1104" i="14" a="1"/>
  <c r="A322" i="12" a="1"/>
  <c r="A851" i="13" a="1"/>
  <c r="A717" i="12" a="1"/>
  <c r="A362" i="12" a="1"/>
  <c r="A758" i="14" a="1"/>
  <c r="A1266" i="12" a="1"/>
  <c r="A113" i="12" a="1"/>
  <c r="A1096" i="14" a="1"/>
  <c r="A764" i="12" a="1"/>
  <c r="A479" i="12" a="1"/>
  <c r="A235" i="14" a="1"/>
  <c r="A1009" i="13" a="1"/>
  <c r="A817" i="12" a="1"/>
  <c r="A566" i="13" a="1"/>
  <c r="A963" i="12" a="1"/>
  <c r="A474" i="12" a="1"/>
  <c r="A651" i="14" a="1"/>
  <c r="A850" i="13" a="1"/>
  <c r="A267" i="12" a="1"/>
  <c r="A367" i="13" a="1"/>
  <c r="A843" i="12" a="1"/>
  <c r="A885" i="14" a="1"/>
  <c r="A10" i="13" a="1"/>
  <c r="A1099" i="12" a="1"/>
  <c r="A575" i="14" a="1"/>
  <c r="A720" i="13" a="1"/>
  <c r="A243" i="13" a="1"/>
  <c r="A926" i="12" a="1"/>
  <c r="A1033" i="13" a="1"/>
  <c r="A754" i="13" a="1"/>
  <c r="A18" i="14" a="1"/>
  <c r="A335" i="14" a="1"/>
  <c r="A63" i="12" a="1"/>
  <c r="A137" i="14" a="1"/>
  <c r="A60" i="12" a="1"/>
  <c r="A363" i="13" a="1"/>
  <c r="A287" i="12" a="1"/>
  <c r="A414" i="14" a="1"/>
  <c r="A280" i="13" a="1"/>
  <c r="A555" i="12" a="1"/>
  <c r="A1110" i="14" a="1"/>
  <c r="A814" i="13" a="1"/>
  <c r="A918" i="13" a="1"/>
  <c r="A630" i="12" a="1"/>
  <c r="A713" i="12" a="1"/>
  <c r="A1314" i="14" a="1"/>
  <c r="A1135" i="12" a="1"/>
  <c r="A1060" i="13" a="1"/>
  <c r="A613" i="12" a="1"/>
  <c r="A608" i="12" a="1"/>
  <c r="A318" i="13" a="1"/>
  <c r="A85" i="13" a="1"/>
  <c r="A187" i="12" a="1"/>
  <c r="A1070" i="13" a="1"/>
  <c r="A567" i="12" a="1"/>
  <c r="A347" i="14" a="1"/>
  <c r="A501" i="14" a="1"/>
  <c r="A13" i="14" a="1"/>
  <c r="A1305" i="12" a="1"/>
  <c r="A335" i="13" a="1"/>
  <c r="A1214" i="13" a="1"/>
  <c r="A100" i="12" a="1"/>
  <c r="A418" i="12" a="1"/>
  <c r="A710" i="12" a="1"/>
  <c r="A597" i="13" a="1"/>
  <c r="A1051" i="13" a="1"/>
  <c r="A1208" i="12" a="1"/>
  <c r="A731" i="12" a="1"/>
  <c r="A968" i="12" a="1"/>
  <c r="A1162" i="14" a="1"/>
  <c r="A189" i="13" a="1"/>
  <c r="A721" i="12" a="1"/>
  <c r="A66" i="13" a="1"/>
  <c r="A871" i="13" a="1"/>
  <c r="A131" i="14" a="1"/>
  <c r="A595" i="13" a="1"/>
  <c r="A156" i="14" a="1"/>
  <c r="A345" i="14" a="1"/>
  <c r="A859" i="14" a="1"/>
  <c r="A1208" i="13" a="1"/>
  <c r="A538" i="12" a="1"/>
  <c r="A184" i="12" a="1"/>
  <c r="A597" i="14" a="1"/>
  <c r="A1325" i="13" a="1"/>
  <c r="A841" i="13" a="1"/>
  <c r="A1168" i="14" a="1"/>
  <c r="A583" i="12" a="1"/>
  <c r="A126" i="13" a="1"/>
  <c r="A672" i="13" a="1"/>
  <c r="A746" i="12" a="1"/>
  <c r="A466" i="12" a="1"/>
  <c r="A655" i="14" a="1"/>
  <c r="A1284" i="12" a="1"/>
  <c r="A1308" i="12" a="1"/>
  <c r="A1242" i="14" a="1"/>
  <c r="A1205" i="13" a="1"/>
  <c r="A454" i="14" a="1"/>
  <c r="A1288" i="12" a="1"/>
  <c r="A649" i="14" a="1"/>
  <c r="A159" i="12" a="1"/>
  <c r="A1146" i="12" a="1"/>
  <c r="A5" i="14" a="1"/>
  <c r="A980" i="13" a="1"/>
  <c r="A142" i="12" a="1"/>
  <c r="A280" i="12" a="1"/>
  <c r="A729" i="14" a="1"/>
  <c r="A660" i="12" a="1"/>
  <c r="A543" i="12" a="1"/>
  <c r="A743" i="13" a="1"/>
  <c r="A276" i="14" a="1"/>
  <c r="A1088" i="13" a="1"/>
  <c r="A259" i="14" a="1"/>
  <c r="A1147" i="12" a="1"/>
  <c r="A272" i="14" a="1"/>
  <c r="A909" i="13" a="1"/>
  <c r="A934" i="12" a="1"/>
  <c r="A843" i="14" a="1"/>
  <c r="A16" i="12" a="1"/>
  <c r="A4" i="13" a="1"/>
  <c r="A983" i="14" a="1"/>
  <c r="A1030" i="12" a="1"/>
  <c r="A105" i="12" a="1"/>
  <c r="A175" i="13" a="1"/>
  <c r="A80" i="12" a="1"/>
  <c r="A171" i="13" a="1"/>
  <c r="A1214" i="14" a="1"/>
  <c r="A1135" i="13" a="1"/>
  <c r="A887" i="12" a="1"/>
  <c r="A396" i="13" a="1"/>
  <c r="A712" i="14" a="1"/>
  <c r="A213" i="12" a="1"/>
  <c r="A368" i="14" a="1"/>
  <c r="A479" i="13" a="1"/>
  <c r="A581" i="12" a="1"/>
  <c r="A962" i="12" a="1"/>
  <c r="A59" i="13" a="1"/>
  <c r="A1005" i="12" a="1"/>
  <c r="A733" i="12" a="1"/>
  <c r="A1088" i="14" a="1"/>
  <c r="A366" i="12" a="1"/>
  <c r="A295" i="14" a="1"/>
  <c r="A380" i="14" a="1"/>
  <c r="A420" i="13" a="1"/>
  <c r="A658" i="14" a="1"/>
  <c r="A1085" i="13" a="1"/>
  <c r="A745" i="12" a="1"/>
  <c r="A956" i="12" a="1"/>
  <c r="A830" i="12" a="1"/>
  <c r="A685" i="14" a="1"/>
  <c r="A1043" i="12" a="1"/>
  <c r="A475" i="14" a="1"/>
  <c r="A1233" i="14" a="1"/>
  <c r="A146" i="13" a="1"/>
  <c r="A166" i="14" a="1"/>
  <c r="A184" i="14" a="1"/>
  <c r="A791" i="13" a="1"/>
  <c r="A339" i="13" a="1"/>
  <c r="A495" i="14" a="1"/>
  <c r="A879" i="12" a="1"/>
  <c r="A991" i="12" a="1"/>
  <c r="A164" i="12" a="1"/>
  <c r="A537" i="13" a="1"/>
  <c r="A922" i="13" a="1"/>
  <c r="A416" i="13" a="1"/>
  <c r="A970" i="12" a="1"/>
  <c r="A374" i="12" a="1"/>
  <c r="A1296" i="14" a="1"/>
  <c r="A435" i="14" a="1"/>
  <c r="A206" i="14" a="1"/>
  <c r="A1270" i="14" a="1"/>
  <c r="A1055" i="14" a="1"/>
  <c r="A724" i="14" a="1"/>
  <c r="A576" i="12" a="1"/>
  <c r="A1146" i="13" a="1"/>
  <c r="A33" i="14" a="1"/>
  <c r="A1210" i="14" a="1"/>
  <c r="A616" i="14" a="1"/>
  <c r="A1000" i="13" a="1"/>
  <c r="A155" i="13" a="1"/>
  <c r="A824" i="12" a="1"/>
  <c r="A156" i="13" a="1"/>
  <c r="A546" i="12" a="1"/>
  <c r="A1080" i="14" a="1"/>
  <c r="A1341" i="13" a="1"/>
  <c r="A572" i="14" a="1"/>
  <c r="A1000" i="12" a="1"/>
  <c r="A135" i="12" a="1"/>
  <c r="A387" i="14" a="1"/>
  <c r="A676" i="12" a="1"/>
  <c r="A1072" i="13" a="1"/>
  <c r="A541" i="12" a="1"/>
  <c r="A1160" i="14" a="1"/>
  <c r="A168" i="12" a="1"/>
  <c r="A1337" i="12" a="1"/>
  <c r="A324" i="14" a="1"/>
  <c r="A541" i="13" a="1"/>
  <c r="A80" i="13" a="1"/>
  <c r="A1330" i="13" a="1"/>
  <c r="A933" i="14" a="1"/>
  <c r="A437" i="13" a="1"/>
  <c r="A595" i="12" a="1"/>
  <c r="A781" i="14" a="1"/>
  <c r="A560" i="14" a="1"/>
  <c r="A458" i="13" a="1"/>
  <c r="A951" i="14" a="1"/>
  <c r="A839" i="14" a="1"/>
  <c r="A1109" i="13" a="1"/>
  <c r="A514" i="13" a="1"/>
  <c r="A1151" i="14" a="1"/>
  <c r="A392" i="13" a="1"/>
  <c r="A1316" i="13" a="1"/>
  <c r="A241" i="13" a="1"/>
  <c r="A599" i="13" a="1"/>
  <c r="A399" i="14" a="1"/>
  <c r="A480" i="13" a="1"/>
  <c r="A984" i="13" a="1"/>
  <c r="A660" i="14" a="1"/>
  <c r="A413" i="12" a="1"/>
  <c r="A1325" i="12" a="1"/>
  <c r="A654" i="14" a="1"/>
  <c r="A889" i="13" a="1"/>
  <c r="A792" i="14" a="1"/>
  <c r="A1222" i="13" a="1"/>
  <c r="A1209" i="12" a="1"/>
  <c r="A946" i="13" a="1"/>
  <c r="A1262" i="14" a="1"/>
  <c r="A708" i="14" a="1"/>
  <c r="A550" i="13" a="1"/>
  <c r="A846" i="13" a="1"/>
  <c r="A1220" i="13" a="1"/>
  <c r="A772" i="12" a="1"/>
  <c r="A185" i="12" a="1"/>
  <c r="A618" i="14" a="1"/>
  <c r="A1199" i="12" a="1"/>
  <c r="A1337" i="14" a="1"/>
  <c r="A518" i="14" a="1"/>
  <c r="A88" i="14" a="1"/>
  <c r="A114" i="14" a="1"/>
  <c r="A804" i="14" a="1"/>
  <c r="A1226" i="14" a="1"/>
  <c r="A1050" i="14" a="1"/>
  <c r="A1295" i="12" a="1"/>
  <c r="A635" i="14" a="1"/>
  <c r="A829" i="12" a="1"/>
  <c r="A717" i="13" a="1"/>
  <c r="A321" i="12" a="1"/>
  <c r="A163" i="12" a="1"/>
  <c r="A431" i="14" a="1"/>
  <c r="A617" i="13" a="1"/>
  <c r="A220" i="13" a="1"/>
  <c r="A325" i="13" a="1"/>
  <c r="A26" i="12" a="1"/>
  <c r="A805" i="12" a="1"/>
  <c r="A260" i="14" a="1"/>
  <c r="A981" i="14" a="1"/>
  <c r="A213" i="13" a="1"/>
  <c r="A1163" i="13" a="1"/>
  <c r="A1281" i="12" a="1"/>
  <c r="A1316" i="14" a="1"/>
  <c r="A1121" i="12" a="1"/>
  <c r="A1233" i="12" a="1"/>
  <c r="A174" i="12" a="1"/>
  <c r="A1287" i="12" a="1"/>
  <c r="A1299" i="13" a="1"/>
  <c r="A1251" i="12" a="1"/>
  <c r="A1056" i="13" a="1"/>
  <c r="A109" i="14" a="1"/>
  <c r="A9" i="13" a="1"/>
  <c r="A83" i="14" a="1"/>
  <c r="A201" i="13" a="1"/>
  <c r="A1045" i="12" a="1"/>
  <c r="A1154" i="13" a="1"/>
  <c r="A384" i="12" a="1"/>
  <c r="A964" i="13" a="1"/>
  <c r="A605" i="12" a="1"/>
  <c r="A438" i="12" a="1"/>
  <c r="A408" i="12" a="1"/>
  <c r="A766" i="13" a="1"/>
  <c r="A954" i="14" a="1"/>
  <c r="A734" i="12" a="1"/>
  <c r="A63" i="14" a="1"/>
  <c r="A326" i="12" a="1"/>
  <c r="A896" i="14" a="1"/>
  <c r="A451" i="14" a="1"/>
  <c r="A514" i="14" a="1"/>
  <c r="A1196" i="14" a="1"/>
  <c r="A735" i="12" a="1"/>
  <c r="A504" i="12" a="1"/>
  <c r="A1189" i="13" a="1"/>
  <c r="A1293" i="12" a="1"/>
  <c r="A66" i="12" a="1"/>
  <c r="A380" i="13" a="1"/>
  <c r="A1342" i="14" a="1"/>
  <c r="A1054" i="12" a="1"/>
  <c r="A843" i="13" a="1"/>
  <c r="A1235" i="13" a="1"/>
  <c r="A1122" i="14" a="1"/>
  <c r="A506" i="12" a="1"/>
  <c r="A359" i="12" a="1"/>
  <c r="A856" i="13" a="1"/>
  <c r="A1256" i="14" a="1"/>
  <c r="A87" i="13" a="1"/>
  <c r="A364" i="12" a="1"/>
  <c r="A822" i="12" a="1"/>
  <c r="A220" i="14" a="1"/>
  <c r="A529" i="12" a="1"/>
  <c r="A1114" i="14" a="1"/>
  <c r="A151" i="12" a="1"/>
  <c r="A651" i="12" a="1"/>
  <c r="A316" i="13" a="1"/>
  <c r="A651" i="13" a="1"/>
  <c r="A543" i="14" a="1"/>
  <c r="A22" i="14" a="1"/>
  <c r="A417" i="12" a="1"/>
  <c r="A801" i="12" a="1"/>
  <c r="A1343" i="14" a="1"/>
  <c r="A958" i="14" a="1"/>
  <c r="A1026" i="13" a="1"/>
  <c r="A1285" i="14" a="1"/>
  <c r="A329" i="14" a="1"/>
  <c r="A497" i="14" a="1"/>
  <c r="A126" i="14" a="1"/>
  <c r="A109" i="12" a="1"/>
  <c r="A285" i="14" a="1"/>
  <c r="A955" i="14" a="1"/>
  <c r="A1064" i="13" a="1"/>
  <c r="A1020" i="13" a="1"/>
  <c r="A983" i="12" a="1"/>
  <c r="A387" i="13" a="1"/>
  <c r="A59" i="14" a="1"/>
  <c r="A1292" i="12" a="1"/>
  <c r="A955" i="13" a="1"/>
  <c r="A1170" i="14" a="1"/>
  <c r="A985" i="12" a="1"/>
  <c r="A674" i="12" a="1"/>
  <c r="A1004" i="14" a="1"/>
  <c r="A445" i="14" a="1"/>
  <c r="A970" i="14" a="1"/>
  <c r="A254" i="14" a="1"/>
  <c r="A233" i="13" a="1"/>
  <c r="A1047" i="12" a="1"/>
  <c r="A20" i="14" a="1"/>
  <c r="A547" i="13" a="1"/>
  <c r="A441" i="14" a="1"/>
  <c r="A1180" i="12" a="1"/>
  <c r="A322" i="14" a="1"/>
  <c r="A1033" i="12" a="1"/>
  <c r="A1276" i="14" a="1"/>
  <c r="A346" i="13" a="1"/>
  <c r="A137" i="13" a="1"/>
  <c r="A341" i="13" a="1"/>
  <c r="A433" i="13" a="1"/>
  <c r="A42" i="14" a="1"/>
  <c r="A1170" i="13" a="1"/>
  <c r="A121" i="13" a="1"/>
  <c r="A937" i="13" a="1"/>
  <c r="A1037" i="13" a="1"/>
  <c r="A364" i="13" a="1"/>
  <c r="A297" i="13" a="1"/>
  <c r="A966" i="14" a="1"/>
  <c r="A1305" i="13" a="1"/>
  <c r="A1064" i="12" a="1"/>
  <c r="A789" i="12" a="1"/>
  <c r="A739" i="13" a="1"/>
  <c r="A864" i="13" a="1"/>
  <c r="A1085" i="12" a="1"/>
  <c r="A439" i="14" a="1"/>
  <c r="A306" i="12" a="1"/>
  <c r="A1230" i="14" a="1"/>
  <c r="A626" i="13" a="1"/>
  <c r="A225" i="14" a="1"/>
  <c r="A505" i="12" a="1"/>
  <c r="A626" i="12" a="1"/>
  <c r="A24" i="13" a="1"/>
  <c r="A1335" i="13" a="1"/>
  <c r="A1117" i="12" a="1"/>
  <c r="A42" i="12" a="1"/>
  <c r="A796" i="12" a="1"/>
  <c r="A439" i="12" a="1"/>
  <c r="A875" i="12" a="1"/>
  <c r="A113" i="14" a="1"/>
  <c r="A1079" i="14" a="1"/>
  <c r="A1039" i="13" a="1"/>
  <c r="A951" i="13" a="1"/>
  <c r="A168" i="14" a="1"/>
  <c r="A1117" i="13" a="1"/>
  <c r="A568" i="14" a="1"/>
  <c r="A1210" i="13" a="1"/>
  <c r="A288" i="13" a="1"/>
  <c r="A492" i="14" a="1"/>
  <c r="A1059" i="12" a="1"/>
  <c r="A808" i="12" a="1"/>
  <c r="A1346" i="14" a="1"/>
  <c r="A1283" i="12" a="1"/>
  <c r="A639" i="13" a="1"/>
  <c r="A1249" i="12" a="1"/>
  <c r="A446" i="12" a="1"/>
  <c r="A281" i="14" a="1"/>
  <c r="A764" i="14" a="1"/>
  <c r="A556" i="13" a="1"/>
  <c r="A621" i="12" a="1"/>
  <c r="A391" i="14" a="1"/>
  <c r="A196" i="13" a="1"/>
  <c r="A696" i="14" a="1"/>
  <c r="A364" i="14" a="1"/>
  <c r="A330" i="13" a="1"/>
  <c r="A358" i="12" a="1"/>
  <c r="A180" i="12" a="1"/>
  <c r="A613" i="14" a="1"/>
  <c r="A574" i="14" a="1"/>
  <c r="A488" i="13" a="1"/>
  <c r="A1075" i="14" a="1"/>
  <c r="A1118" i="13" a="1"/>
  <c r="A1025" i="12" a="1"/>
  <c r="A1333" i="12" a="1"/>
  <c r="A997" i="13" a="1"/>
  <c r="A1034" i="12" a="1"/>
  <c r="A560" i="13" a="1"/>
  <c r="A1205" i="12" a="1"/>
  <c r="A484" i="14" a="1"/>
  <c r="A775" i="12" a="1"/>
  <c r="A185" i="14" a="1"/>
  <c r="A995" i="12" a="1"/>
  <c r="A1287" i="14" a="1"/>
  <c r="A780" i="14" a="1"/>
  <c r="A499" i="12" a="1"/>
  <c r="A718" i="12" a="1"/>
  <c r="A1229" i="12" a="1"/>
  <c r="A410" i="13" a="1"/>
  <c r="A909" i="14" a="1"/>
  <c r="A39" i="14" a="1"/>
  <c r="A901" i="13" a="1"/>
  <c r="A416" i="12" a="1"/>
  <c r="A768" i="14" a="1"/>
  <c r="A414" i="13" a="1"/>
  <c r="A464" i="13" a="1"/>
  <c r="A559" i="14" a="1"/>
  <c r="A1349" i="13" a="1"/>
  <c r="A1247" i="12" a="1"/>
  <c r="A975" i="14" a="1"/>
  <c r="A924" i="12" a="1"/>
  <c r="A30" i="14" a="1"/>
  <c r="A241" i="12" a="1"/>
  <c r="A1145" i="12" a="1"/>
  <c r="A239" i="12" a="1"/>
  <c r="A647" i="14" a="1"/>
  <c r="A33" i="12" a="1"/>
  <c r="A880" i="13" a="1"/>
  <c r="A246" i="12" a="1"/>
  <c r="A1225" i="14" a="1"/>
  <c r="A74" i="13" a="1"/>
  <c r="A1185" i="12" a="1"/>
  <c r="A1016" i="13" a="1"/>
  <c r="A618" i="13" a="1"/>
  <c r="A39" i="12" a="1"/>
  <c r="A283" i="13" a="1"/>
  <c r="A205" i="12" a="1"/>
  <c r="A459" i="14" a="1"/>
  <c r="A759" i="12" a="1"/>
  <c r="A458" i="14" a="1"/>
  <c r="A1164" i="14" a="1"/>
  <c r="A225" i="13" a="1"/>
  <c r="A555" i="14" a="1"/>
  <c r="A70" i="12" a="1"/>
  <c r="A830" i="13" a="1"/>
  <c r="A6" i="12" a="1"/>
  <c r="A314" i="12" a="1"/>
  <c r="A885" i="13" a="1"/>
  <c r="A872" i="13" a="1"/>
  <c r="A1074" i="13" a="1"/>
  <c r="A713" i="13" a="1"/>
  <c r="A1026" i="14" a="1"/>
  <c r="A741" i="14" a="1"/>
  <c r="A1131" i="13" a="1"/>
  <c r="A601" i="13" a="1"/>
  <c r="A722" i="12" a="1"/>
  <c r="A755" i="13" a="1"/>
  <c r="A930" i="13" a="1"/>
  <c r="A1324" i="12" a="1"/>
  <c r="A487" i="13" a="1"/>
  <c r="A21" i="14" a="1"/>
  <c r="A824" i="14" a="1"/>
  <c r="A101" i="13" a="1"/>
  <c r="A92" i="12" a="1"/>
  <c r="A1330" i="14" a="1"/>
  <c r="A692" i="14" a="1"/>
  <c r="A395" i="13" a="1"/>
  <c r="A355" i="14" a="1"/>
  <c r="A442" i="13" a="1"/>
  <c r="A959" i="14" a="1"/>
  <c r="A412" i="13" a="1"/>
  <c r="A1239" i="13" a="1"/>
  <c r="A87" i="14" a="1"/>
  <c r="A706" i="14" a="1"/>
  <c r="A672" i="12" a="1"/>
  <c r="A962" i="14" a="1"/>
  <c r="A700" i="14" a="1"/>
  <c r="A313" i="13" a="1"/>
  <c r="A64" i="12" a="1"/>
  <c r="A893" i="13" a="1"/>
  <c r="A545" i="14" a="1"/>
  <c r="A79" i="13" a="1"/>
  <c r="A725" i="13" a="1"/>
  <c r="A945" i="14" a="1"/>
  <c r="A788" i="13" a="1"/>
  <c r="A995" i="14" a="1"/>
  <c r="A485" i="12" a="1"/>
  <c r="A800" i="13" a="1"/>
  <c r="A1216" i="13" a="1"/>
  <c r="A50" i="13" a="1"/>
  <c r="A1138" i="13" a="1"/>
  <c r="A817" i="14" a="1"/>
  <c r="A170" i="13" a="1"/>
  <c r="A933" i="13" a="1"/>
  <c r="A624" i="12" a="1"/>
  <c r="A425" i="13" a="1"/>
  <c r="A1295" i="13" a="1"/>
  <c r="A684" i="12" a="1"/>
  <c r="A331" i="13" a="1"/>
  <c r="A1092" i="12" a="1"/>
  <c r="A1300" i="12" a="1"/>
  <c r="A308" i="13" a="1"/>
  <c r="A942" i="12" a="1"/>
  <c r="A743" i="12" a="1"/>
  <c r="A784" i="14" a="1"/>
  <c r="A495" i="12" a="1"/>
  <c r="A1006" i="12" a="1"/>
  <c r="A412" i="12" a="1"/>
  <c r="A1321" i="13" a="1"/>
  <c r="A796" i="13" a="1"/>
  <c r="A258" i="12" a="1"/>
  <c r="A870" i="13" a="1"/>
  <c r="A1071" i="12" a="1"/>
  <c r="A889" i="12" a="1"/>
  <c r="A839" i="13" a="1"/>
  <c r="A1031" i="14" a="1"/>
  <c r="A1289" i="12" a="1"/>
  <c r="A1029" i="14" a="1"/>
  <c r="A804" i="13" a="1"/>
  <c r="A984" i="12" a="1"/>
  <c r="A1310" i="14" a="1"/>
  <c r="A96" i="13" a="1"/>
  <c r="A720" i="12" a="1"/>
  <c r="A916" i="12" a="1"/>
  <c r="A887" i="14" a="1"/>
  <c r="A943" i="14" a="1"/>
  <c r="A542" i="13" a="1"/>
  <c r="A130" i="13" a="1"/>
  <c r="A866" i="12" a="1"/>
  <c r="A326" i="13" a="1"/>
  <c r="A1116" i="14" a="1"/>
  <c r="A688" i="13" a="1"/>
  <c r="A259" i="12" a="1"/>
  <c r="A925" i="13" a="1"/>
  <c r="A31" i="14" a="1"/>
  <c r="A156" i="12" a="1"/>
  <c r="A558" i="13" a="1"/>
  <c r="A780" i="13" a="1"/>
  <c r="A805" i="14" a="1"/>
  <c r="A351" i="14" a="1"/>
  <c r="A737" i="12" a="1"/>
  <c r="A422" i="13" a="1"/>
  <c r="A284" i="12" a="1"/>
  <c r="A1250" i="13" a="1"/>
  <c r="A476" i="12" a="1"/>
  <c r="A375" i="12" a="1"/>
  <c r="A1291" i="14" a="1"/>
  <c r="A1001" i="12" a="1"/>
  <c r="A631" i="14" a="1"/>
  <c r="A275" i="12" a="1"/>
  <c r="A1095" i="14" a="1"/>
  <c r="A642" i="12" a="1"/>
  <c r="A1325" i="14" a="1"/>
  <c r="A921" i="13" a="1"/>
  <c r="A1197" i="13" a="1"/>
  <c r="A834" i="13" a="1"/>
  <c r="A1071" i="13" a="1"/>
  <c r="A571" i="13" a="1"/>
  <c r="A247" i="12" a="1"/>
  <c r="A996" i="14" a="1"/>
  <c r="A1066" i="13" a="1"/>
  <c r="A251" i="12" a="1"/>
  <c r="A309" i="14" a="1"/>
  <c r="A1271" i="14" a="1"/>
  <c r="A585" i="13" a="1"/>
  <c r="A792" i="13" a="1"/>
  <c r="A1200" i="14" a="1"/>
  <c r="A467" i="13" a="1"/>
  <c r="A854" i="12" a="1"/>
  <c r="A360" i="13" a="1"/>
  <c r="A1129" i="12" a="1"/>
  <c r="A401" i="13" a="1"/>
  <c r="A691" i="12" a="1"/>
  <c r="A870" i="12" a="1"/>
  <c r="A716" i="14" a="1"/>
  <c r="A917" i="12" a="1"/>
  <c r="A110" i="14" a="1"/>
  <c r="A1158" i="13" a="1"/>
  <c r="A209" i="14" a="1"/>
  <c r="A1101" i="14" a="1"/>
  <c r="A421" i="12" a="1"/>
  <c r="A593" i="12" a="1"/>
  <c r="A888" i="14" a="1"/>
  <c r="A941" i="12" a="1"/>
  <c r="A812" i="13" a="1"/>
  <c r="A647" i="13" a="1"/>
  <c r="A1049" i="12" a="1"/>
  <c r="A197" i="13" a="1"/>
  <c r="A639" i="14" a="1"/>
  <c r="A601" i="14" a="1"/>
  <c r="A1139" i="14" a="1"/>
  <c r="A809" i="14" a="1"/>
  <c r="A822" i="13" a="1"/>
  <c r="A1301" i="14" a="1"/>
  <c r="A699" i="12" a="1"/>
  <c r="A426" i="14" a="1"/>
  <c r="A226" i="12" a="1"/>
  <c r="A142" i="13" a="1"/>
  <c r="A580" i="14" a="1"/>
  <c r="A1075" i="12" a="1"/>
  <c r="A1212" i="14" a="1"/>
  <c r="A937" i="14" a="1"/>
  <c r="A810" i="12" a="1"/>
  <c r="A714" i="14" a="1"/>
  <c r="A472" i="12" a="1"/>
  <c r="A425" i="12" a="1"/>
  <c r="A1309" i="14" a="1"/>
  <c r="A1301" i="12" a="1"/>
  <c r="A1183" i="12" a="1"/>
  <c r="A255" i="12" a="1"/>
  <c r="A21" i="12" a="1"/>
  <c r="A563" i="14" a="1"/>
  <c r="A409" i="14" a="1"/>
  <c r="A993" i="12" a="1"/>
  <c r="A1142" i="14" a="1"/>
  <c r="A1297" i="14" a="1"/>
  <c r="A716" i="13" a="1"/>
  <c r="A563" i="12" a="1"/>
  <c r="A668" i="13" a="1"/>
  <c r="A700" i="13" a="1"/>
  <c r="A688" i="12" a="1"/>
  <c r="A322" i="13" a="1"/>
  <c r="A242" i="12" a="1"/>
  <c r="A456" i="13" a="1"/>
  <c r="A729" i="12" a="1"/>
  <c r="A1013" i="13" a="1"/>
  <c r="A160" i="14" a="1"/>
  <c r="A45" i="14" a="1"/>
  <c r="A584" i="13" a="1"/>
  <c r="A324" i="13" a="1"/>
  <c r="A606" i="12" a="1"/>
  <c r="A939" i="12" a="1"/>
  <c r="A431" i="12" a="1"/>
  <c r="A49" i="14" a="1"/>
  <c r="A159" i="14" a="1"/>
  <c r="A201" i="12" a="1"/>
  <c r="A237" i="14" a="1"/>
  <c r="A367" i="12" a="1"/>
  <c r="A72" i="12" a="1"/>
  <c r="A1049" i="13" a="1"/>
  <c r="A967" i="12" a="1"/>
  <c r="A689" i="13" a="1"/>
  <c r="A391" i="12" a="1"/>
  <c r="A880" i="14" a="1"/>
  <c r="A838" i="12" a="1"/>
  <c r="A751" i="13" a="1"/>
  <c r="A68" i="12" a="1"/>
  <c r="A916" i="13" a="1"/>
  <c r="A705" i="12" a="1"/>
  <c r="A1126" i="14" a="1"/>
  <c r="A1184" i="13" a="1"/>
  <c r="A1313" i="12" a="1"/>
  <c r="A1347" i="14" a="1"/>
  <c r="A434" i="14" a="1"/>
  <c r="A1275" i="14" a="1"/>
  <c r="A471" i="12" a="1"/>
  <c r="A1337" i="13" a="1"/>
  <c r="A218" i="14" a="1"/>
  <c r="A81" i="14" a="1"/>
  <c r="A1037" i="12" a="1"/>
  <c r="A406" i="12" a="1"/>
  <c r="A316" i="14" a="1"/>
  <c r="A350" i="13" a="1"/>
  <c r="A1060" i="12" a="1"/>
  <c r="A522" i="12" a="1"/>
  <c r="A42" i="13" a="1"/>
  <c r="A868" i="12" a="1"/>
  <c r="A151" i="13" a="1"/>
  <c r="A1143" i="12" a="1"/>
  <c r="A772" i="14" a="1"/>
  <c r="A8" i="14" a="1"/>
  <c r="A960" i="14" a="1"/>
  <c r="A1150" i="13" a="1"/>
  <c r="A229" i="13" a="1"/>
  <c r="A662" i="14" a="1"/>
  <c r="A742" i="12" a="1"/>
  <c r="A974" i="14" a="1"/>
  <c r="A1058" i="12" a="1"/>
  <c r="A191" i="14" a="1"/>
  <c r="A450" i="13" a="1"/>
  <c r="A304" i="12" a="1"/>
  <c r="A1346" i="13" a="1"/>
  <c r="A512" i="12" a="1"/>
  <c r="A592" i="13" a="1"/>
  <c r="A783" i="13" a="1"/>
  <c r="A272" i="12" a="1"/>
  <c r="A285" i="13" a="1"/>
  <c r="A146" i="12" a="1"/>
  <c r="A184" i="13" a="1"/>
  <c r="A722" i="14" a="1"/>
  <c r="A250" i="14" a="1"/>
  <c r="A1297" i="13" a="1"/>
  <c r="A860" i="14" a="1"/>
  <c r="A614" i="12" a="1"/>
  <c r="A1042" i="14" a="1"/>
  <c r="A950" i="12" a="1"/>
  <c r="A1101" i="12" a="1"/>
  <c r="A217" i="13" a="1"/>
  <c r="A1320" i="12" a="1"/>
  <c r="A646" i="14" a="1"/>
  <c r="A495" i="13" a="1"/>
  <c r="A701" i="12" a="1"/>
  <c r="A1292" i="14" a="1"/>
  <c r="A538" i="14" a="1"/>
  <c r="A1322" i="14" a="1"/>
  <c r="A1051" i="12" a="1"/>
  <c r="A849" i="14" a="1"/>
  <c r="A739" i="14" a="1"/>
  <c r="A1121" i="14" a="1"/>
  <c r="A1141" i="12" a="1"/>
  <c r="A664" i="12" a="1"/>
  <c r="A881" i="12" a="1"/>
  <c r="A509" i="13" a="1"/>
  <c r="A343" i="12" a="1"/>
  <c r="A655" i="12" a="1"/>
  <c r="A1120" i="14" a="1"/>
  <c r="A349" i="13" a="1"/>
  <c r="A993" i="13" a="1"/>
  <c r="A1066" i="12" a="1"/>
  <c r="A1068" i="14" a="1"/>
  <c r="A334" i="12" a="1"/>
  <c r="A1068" i="12" a="1"/>
  <c r="A1274" i="13" a="1"/>
  <c r="A1034" i="13" a="1"/>
  <c r="A1272" i="13" a="1"/>
  <c r="A1193" i="13" a="1"/>
  <c r="A976" i="14" a="1"/>
  <c r="A906" i="13" a="1"/>
  <c r="A135" i="14" a="1"/>
  <c r="A816" i="12" a="1"/>
  <c r="A176" i="12" a="1"/>
  <c r="A213" i="14" a="1"/>
  <c r="A666" i="12" a="1"/>
  <c r="A633" i="13" a="1"/>
  <c r="A945" i="12" a="1"/>
  <c r="A1312" i="13" a="1"/>
  <c r="A285" i="12" a="1"/>
  <c r="A439" i="13" a="1"/>
  <c r="A1329" i="12" a="1"/>
  <c r="A274" i="12" a="1"/>
  <c r="A329" i="12" a="1"/>
  <c r="A349" i="14" a="1"/>
  <c r="A809" i="12" a="1"/>
  <c r="A125" i="13" a="1"/>
  <c r="A516" i="13" a="1"/>
  <c r="A885" i="12" a="1"/>
  <c r="A1272" i="12" a="1"/>
  <c r="A1306" i="14" a="1"/>
  <c r="A738" i="13" a="1"/>
  <c r="A759" i="14" a="1"/>
  <c r="A799" i="13" a="1"/>
  <c r="A408" i="14" a="1"/>
  <c r="A499" i="13" a="1"/>
  <c r="A755" i="12" a="1"/>
  <c r="A829" i="13" a="1"/>
  <c r="A242" i="13" a="1"/>
  <c r="A510" i="14" a="1"/>
  <c r="A293" i="12" a="1"/>
  <c r="A226" i="14" a="1"/>
  <c r="A587" i="14" a="1"/>
  <c r="A1012" i="13" a="1"/>
  <c r="A1105" i="12" a="1"/>
  <c r="A1046" i="12" a="1"/>
  <c r="A417" i="14" a="1"/>
  <c r="A1141" i="13" a="1"/>
  <c r="A1013" i="14" a="1"/>
  <c r="A1109" i="12" a="1"/>
  <c r="A1316" i="12" a="1"/>
  <c r="A721" i="14" a="1"/>
  <c r="A608" i="13" a="1"/>
  <c r="A813" i="13" a="1"/>
  <c r="A901" i="12" a="1"/>
  <c r="A12" i="14" a="1"/>
  <c r="A1145" i="13" a="1"/>
  <c r="A749" i="12" a="1"/>
  <c r="A1180" i="14" a="1"/>
  <c r="A850" i="14" a="1"/>
  <c r="A1241" i="13" a="1"/>
  <c r="A905" i="13" a="1"/>
  <c r="A774" i="12" a="1"/>
  <c r="A84" i="12" a="1"/>
  <c r="A64" i="13" a="1"/>
  <c r="A475" i="13" a="1"/>
  <c r="A835" i="13" a="1"/>
  <c r="A100" i="13" a="1"/>
  <c r="A430" i="12" a="1"/>
  <c r="A471" i="14" a="1"/>
  <c r="A292" i="13" a="1"/>
  <c r="A105" i="13" a="1"/>
  <c r="A788" i="14" a="1"/>
  <c r="A12" i="12" a="1"/>
  <c r="A76" i="12" a="1"/>
  <c r="A1017" i="12" a="1"/>
  <c r="A474" i="14" a="1"/>
  <c r="A281" i="13" a="1"/>
  <c r="A388" i="13" a="1"/>
  <c r="A938" i="13" a="1"/>
  <c r="A508" i="14" a="1"/>
  <c r="A1345" i="13" a="1"/>
  <c r="A570" i="13" a="1"/>
  <c r="A972" i="12" a="1"/>
  <c r="A1072" i="14" a="1"/>
  <c r="A1335" i="12" a="1"/>
  <c r="A167" i="13" a="1"/>
  <c r="A751" i="12" a="1"/>
  <c r="A1279" i="14" a="1"/>
  <c r="A1181" i="13" a="1"/>
  <c r="A1029" i="12" a="1"/>
  <c r="A451" i="12" a="1"/>
  <c r="A663" i="14" a="1"/>
  <c r="A1317" i="13" a="1"/>
  <c r="A589" i="14" a="1"/>
  <c r="A705" i="13" a="1"/>
  <c r="A75" i="13" a="1"/>
  <c r="A1179" i="14" a="1"/>
  <c r="A681" i="14" a="1"/>
  <c r="A141" i="12" a="1"/>
  <c r="A1041" i="14" a="1"/>
  <c r="A641" i="14" a="1"/>
  <c r="A1097" i="14" a="1"/>
  <c r="A617" i="12" a="1"/>
  <c r="A881" i="14" a="1"/>
  <c r="A974" i="12" a="1"/>
  <c r="A959" i="12" a="1"/>
  <c r="A1292" i="13" a="1"/>
  <c r="A1222" i="12" a="1"/>
  <c r="A425" i="14" a="1"/>
  <c r="A317" i="13" a="1"/>
  <c r="A271" i="14" a="1"/>
  <c r="A1213" i="14" a="1"/>
  <c r="A531" i="12" a="1"/>
  <c r="A800" i="14" a="1"/>
  <c r="A781" i="12" a="1"/>
  <c r="A1108" i="12" a="1"/>
  <c r="A162" i="13" a="1"/>
  <c r="A629" i="13" a="1"/>
  <c r="A750" i="13" a="1"/>
  <c r="A724" i="12" a="1"/>
  <c r="A1124" i="14" a="1"/>
  <c r="A933" i="12" a="1"/>
  <c r="A1137" i="12" a="1"/>
  <c r="A1192" i="13" a="1"/>
  <c r="A1038" i="13" a="1"/>
  <c r="A835" i="14" a="1"/>
  <c r="A596" i="13" a="1"/>
  <c r="A643" i="14" a="1"/>
  <c r="A143" i="13" a="1"/>
  <c r="A321" i="13" a="1"/>
  <c r="A443" i="12" a="1"/>
  <c r="A881" i="13" a="1"/>
  <c r="A980" i="14" a="1"/>
  <c r="A1266" i="13" a="1"/>
  <c r="A41" i="12" a="1"/>
  <c r="A1276" i="12" a="1"/>
  <c r="A1324" i="14" a="1"/>
  <c r="A493" i="13" a="1"/>
  <c r="A121" i="14" a="1"/>
  <c r="A347" i="12" a="1"/>
  <c r="A591" i="13" a="1"/>
  <c r="A231" i="13" a="1"/>
  <c r="A350" i="14" a="1"/>
  <c r="A251" i="13" a="1"/>
  <c r="A643" i="12" a="1"/>
  <c r="A938" i="12" a="1"/>
  <c r="A1059" i="14" a="1"/>
  <c r="A825" i="14" a="1"/>
  <c r="A110" i="13" a="1"/>
  <c r="A1291" i="12" a="1"/>
  <c r="A908" i="13" a="1"/>
  <c r="A1060" i="14" a="1"/>
  <c r="A537" i="12" a="1"/>
  <c r="A645" i="12" a="1"/>
  <c r="A1260" i="12" a="1"/>
  <c r="A60" i="14" a="1"/>
  <c r="A38" i="13" a="1"/>
  <c r="A1075" i="13" a="1"/>
  <c r="A784" i="13" a="1"/>
  <c r="A696" i="13" a="1"/>
  <c r="A549" i="13" a="1"/>
  <c r="A301" i="12" a="1"/>
  <c r="A467" i="14" a="1"/>
  <c r="A891" i="14" a="1"/>
  <c r="A320" i="13" a="1"/>
  <c r="A76" i="13" a="1"/>
  <c r="A1237" i="14" a="1"/>
  <c r="A1033" i="14" a="1"/>
  <c r="A1042" i="13" a="1"/>
  <c r="A62" i="13" a="1"/>
  <c r="A771" i="14" a="1"/>
  <c r="A1134" i="14" a="1"/>
  <c r="A693" i="12" a="1"/>
  <c r="A799" i="12" a="1"/>
  <c r="A1116" i="12" a="1"/>
  <c r="A543" i="13" a="1"/>
  <c r="A1056" i="12" a="1"/>
  <c r="A766" i="14" a="1"/>
  <c r="A984" i="14" a="1"/>
  <c r="A1050" i="12" a="1"/>
  <c r="A833" i="12" a="1"/>
  <c r="A383" i="14" a="1"/>
  <c r="A1095" i="12" a="1"/>
  <c r="A308" i="14" a="1"/>
  <c r="A158" i="14" a="1"/>
  <c r="A224" i="13" a="1"/>
  <c r="A62" i="14" a="1"/>
  <c r="A914" i="13" a="1"/>
  <c r="A535" i="12" a="1"/>
  <c r="A95" i="14" a="1"/>
  <c r="A842" i="14" a="1"/>
  <c r="A385" i="13" a="1"/>
  <c r="A379" i="13" a="1"/>
  <c r="A1050" i="13" a="1"/>
  <c r="A622" i="13" a="1"/>
  <c r="A68" i="13" a="1"/>
  <c r="A359" i="13" a="1"/>
  <c r="A404" i="12" a="1"/>
  <c r="A489" i="13" a="1"/>
  <c r="A483" i="13" a="1"/>
  <c r="A89" i="13" a="1"/>
  <c r="A1317" i="12" a="1"/>
  <c r="A383" i="13" a="1"/>
  <c r="A1076" i="12" a="1"/>
  <c r="A516" i="12" a="1"/>
  <c r="A1339" i="13" a="1"/>
  <c r="A546" i="14" a="1"/>
  <c r="A718" i="13" a="1"/>
  <c r="A772" i="13" a="1"/>
  <c r="A610" i="14" a="1"/>
  <c r="A329" i="13" a="1"/>
  <c r="A750" i="14" a="1"/>
  <c r="A200" i="12" a="1"/>
  <c r="A547" i="12" a="1"/>
  <c r="A830" i="14" a="1"/>
  <c r="A155" i="14" a="1"/>
  <c r="A91" i="12" a="1"/>
  <c r="A1113" i="13" a="1"/>
  <c r="A413" i="14" a="1"/>
  <c r="A1013" i="12" a="1"/>
  <c r="A850" i="12" a="1"/>
  <c r="A1087" i="13" a="1"/>
  <c r="A391" i="13" a="1"/>
  <c r="A872" i="12" a="1"/>
  <c r="A538" i="13" a="1"/>
  <c r="A300" i="12" a="1"/>
  <c r="A788" i="12" a="1"/>
  <c r="A1305" i="14" a="1"/>
  <c r="A1225" i="13" a="1"/>
  <c r="A747" i="14" a="1"/>
  <c r="A330" i="12" a="1"/>
  <c r="A1341" i="12" a="1"/>
  <c r="A1216" i="12" a="1"/>
  <c r="A949" i="12" a="1"/>
  <c r="A263" i="12" a="1"/>
  <c r="A300" i="14" a="1"/>
  <c r="A609" i="14" a="1"/>
  <c r="A14" i="14" a="1"/>
  <c r="A459" i="13" a="1"/>
  <c r="A614" i="14" a="1"/>
  <c r="A472" i="13" a="1"/>
  <c r="A276" i="12" a="1"/>
  <c r="A455" i="14" a="1"/>
  <c r="A101" i="14" a="1"/>
  <c r="A820" i="13" a="1"/>
  <c r="A475" i="12" a="1"/>
  <c r="A900" i="13" a="1"/>
  <c r="A201" i="14" a="1"/>
  <c r="A10" i="14" a="1"/>
  <c r="A1320" i="13" a="1"/>
  <c r="A606" i="14" a="1"/>
  <c r="A1205" i="14" a="1"/>
  <c r="A709" i="12" a="1"/>
  <c r="A1279" i="12" a="1"/>
  <c r="A649" i="13" a="1"/>
  <c r="A37" i="12" a="1"/>
  <c r="A654" i="13" a="1"/>
  <c r="A1147" i="13" a="1"/>
  <c r="A188" i="12" a="1"/>
  <c r="A837" i="12" a="1"/>
  <c r="A1166" i="13" a="1"/>
  <c r="A288" i="14" a="1"/>
  <c r="A1159" i="12" a="1"/>
  <c r="A17" i="12" a="1"/>
  <c r="A795" i="12" a="1"/>
  <c r="A281" i="12" a="1"/>
  <c r="A879" i="14" a="1"/>
  <c r="A301" i="13" a="1"/>
  <c r="A1263" i="12" a="1"/>
  <c r="A699" i="13" a="1"/>
  <c r="A381" i="14" a="1"/>
  <c r="A385" i="12" a="1"/>
  <c r="A666" i="13" a="1"/>
  <c r="A600" i="12" a="1"/>
  <c r="A221" i="14" a="1"/>
  <c r="A354" i="13" a="1"/>
  <c r="A43" i="12" a="1"/>
  <c r="A849" i="13" a="1"/>
  <c r="A176" i="14" a="1"/>
  <c r="A831" i="12" a="1"/>
  <c r="A1326" i="12" a="1"/>
  <c r="A14" i="12" a="1"/>
  <c r="A1306" i="12" a="1"/>
  <c r="A296" i="13" a="1"/>
  <c r="A599" i="14" a="1"/>
  <c r="A896" i="12" a="1"/>
  <c r="A1025" i="14" a="1"/>
  <c r="A1209" i="13" a="1"/>
  <c r="A163" i="14" a="1"/>
  <c r="A31" i="12" a="1"/>
  <c r="A122" i="13" a="1"/>
  <c r="A946" i="12" a="1"/>
  <c r="A1181" i="12" a="1"/>
  <c r="A549" i="14" a="1"/>
  <c r="A818" i="13" a="1"/>
  <c r="A300" i="13" a="1"/>
  <c r="A1221" i="14" a="1"/>
  <c r="A262" i="12" a="1"/>
  <c r="A235" i="12" a="1"/>
  <c r="A438" i="14" a="1"/>
  <c r="A46" i="14" a="1"/>
  <c r="A305" i="12" a="1"/>
  <c r="A1063" i="12" a="1"/>
  <c r="A183" i="12" a="1"/>
  <c r="A245" i="14" a="1"/>
  <c r="A697" i="13" a="1"/>
  <c r="A354" i="14" a="1"/>
  <c r="A575" i="12" a="1"/>
  <c r="A591" i="12" a="1"/>
  <c r="A1055" i="12" a="1"/>
  <c r="A238" i="13" a="1"/>
  <c r="A589" i="13" a="1"/>
  <c r="A1025" i="13" a="1"/>
  <c r="A463" i="13" a="1"/>
  <c r="A1204" i="13" a="1"/>
  <c r="A25" i="14" a="1"/>
  <c r="A1125" i="12" a="1"/>
  <c r="A206" i="13" a="1"/>
  <c r="A639" i="12" a="1"/>
  <c r="A38" i="14" a="1"/>
  <c r="A662" i="12" a="1"/>
  <c r="A981" i="13" a="1"/>
  <c r="A1310" i="13" a="1"/>
  <c r="A1318" i="12" a="1"/>
  <c r="A709" i="14" a="1"/>
  <c r="A899" i="12" a="1"/>
  <c r="A81" i="13" a="1"/>
  <c r="A104" i="13" a="1"/>
  <c r="A1101" i="13" a="1"/>
  <c r="A866" i="13" a="1"/>
  <c r="A389" i="13" a="1"/>
  <c r="A287" i="13" a="1"/>
  <c r="A288" i="12" a="1"/>
  <c r="A537" i="14" a="1"/>
  <c r="A567" i="14" a="1"/>
  <c r="A1030" i="13" a="1"/>
  <c r="A100" i="14" a="1"/>
  <c r="A435" i="12" a="1"/>
  <c r="A804" i="12" a="1"/>
  <c r="A216" i="13" a="1"/>
  <c r="A1184" i="12" a="1"/>
  <c r="A874" i="14" a="1"/>
  <c r="A120" i="14" a="1"/>
  <c r="A458" i="12" a="1"/>
  <c r="A55" i="13" a="1"/>
  <c r="A1056" i="14" a="1"/>
  <c r="A12" i="13" a="1"/>
  <c r="A413" i="13" a="1"/>
  <c r="A726" i="12" a="1"/>
  <c r="A1201" i="12" a="1"/>
  <c r="A1008" i="12" a="1"/>
  <c r="A621" i="13" a="1"/>
  <c r="A1121" i="13" a="1"/>
  <c r="A1130" i="14" a="1"/>
  <c r="A258" i="13" a="1"/>
  <c r="A834" i="14" a="1"/>
  <c r="A463" i="14" a="1"/>
  <c r="A755" i="14" a="1"/>
  <c r="A76" i="14" a="1"/>
  <c r="A1224" i="14" a="1"/>
  <c r="A793" i="13" a="1"/>
  <c r="A145" i="12" a="1"/>
  <c r="A263" i="14" a="1"/>
  <c r="A120" i="12" a="1"/>
  <c r="A868" i="14" a="1"/>
  <c r="A871" i="12" a="1"/>
  <c r="A118" i="12" a="1"/>
  <c r="A854" i="13" a="1"/>
  <c r="A284" i="13" a="1"/>
  <c r="A1306" i="13" a="1"/>
  <c r="A346" i="12" a="1"/>
  <c r="A112" i="14" a="1"/>
  <c r="A606" i="13" a="1"/>
  <c r="A720" i="14" a="1"/>
  <c r="A171" i="14" a="1"/>
  <c r="A305" i="14" a="1"/>
  <c r="A779" i="14" a="1"/>
  <c r="A921" i="14" a="1"/>
  <c r="A939" i="13" a="1"/>
  <c r="A1014" i="13" a="1"/>
  <c r="A395" i="14" a="1"/>
  <c r="A179" i="14" a="1"/>
  <c r="A518" i="13" a="1"/>
  <c r="A1009" i="14" a="1"/>
  <c r="A574" i="12" a="1"/>
  <c r="A1038" i="14" a="1"/>
  <c r="A934" i="13" a="1"/>
  <c r="A1021" i="12" a="1"/>
  <c r="A230" i="14" a="1"/>
  <c r="A741" i="12" a="1"/>
  <c r="A564" i="12" a="1"/>
  <c r="A604" i="13" a="1"/>
  <c r="A1187" i="14" a="1"/>
  <c r="A805" i="13" a="1"/>
  <c r="A685" i="13" a="1"/>
  <c r="A234" i="13" a="1"/>
  <c r="A642" i="13" a="1"/>
  <c r="A847" i="13" a="1"/>
  <c r="A925" i="12" a="1"/>
  <c r="A1039" i="12" a="1"/>
  <c r="A129" i="12" a="1"/>
  <c r="A1221" i="12" a="1"/>
  <c r="A85" i="12" a="1"/>
  <c r="A588" i="12" a="1"/>
  <c r="A292" i="12" a="1"/>
  <c r="A968" i="13" a="1"/>
  <c r="A891" i="12" a="1"/>
  <c r="A358" i="14" a="1"/>
  <c r="A849" i="12" a="1"/>
  <c r="A1285" i="12" a="1"/>
  <c r="A645" i="14" a="1"/>
  <c r="A955" i="12" a="1"/>
  <c r="A649" i="12" a="1"/>
  <c r="A1167" i="14" a="1"/>
  <c r="A883" i="13" a="1"/>
  <c r="A1110" i="13" a="1"/>
  <c r="A179" i="12" a="1"/>
  <c r="A150" i="14" a="1"/>
  <c r="A813" i="12" a="1"/>
  <c r="A291" i="13" a="1"/>
  <c r="A864" i="14" a="1"/>
  <c r="A770" i="13" a="1"/>
  <c r="A384" i="13" a="1"/>
  <c r="A941" i="14" a="1"/>
  <c r="A74" i="12" a="1"/>
  <c r="A1109" i="14" a="1"/>
  <c r="A1264" i="13" a="1"/>
  <c r="A1062" i="12" a="1"/>
  <c r="A999" i="14" a="1"/>
  <c r="A513" i="12" a="1"/>
  <c r="A110" i="12" a="1"/>
  <c r="A296" i="12" a="1"/>
  <c r="A246" i="13" a="1"/>
  <c r="A612" i="12" a="1"/>
  <c r="A45" i="13" a="1"/>
  <c r="A1243" i="14" a="1"/>
  <c r="A745" i="14" a="1"/>
  <c r="A1218" i="12" a="1"/>
  <c r="A1047" i="14" a="1"/>
  <c r="A480" i="12" a="1"/>
  <c r="A185" i="13" a="1"/>
  <c r="A1201" i="13" a="1"/>
  <c r="A409" i="12" a="1"/>
  <c r="A874" i="13" a="1"/>
  <c r="A472" i="14" a="1"/>
  <c r="A117" i="14" a="1"/>
  <c r="A1164" i="12" a="1"/>
  <c r="A1196" i="13" a="1"/>
  <c r="A975" i="13" a="1"/>
  <c r="A256" i="14" a="1"/>
  <c r="A1217" i="13" a="1"/>
  <c r="A1288" i="14" a="1"/>
  <c r="A724" i="13" a="1"/>
  <c r="A1001" i="13" a="1"/>
  <c r="A775" i="14" a="1"/>
  <c r="A371" i="12" a="1"/>
  <c r="A1100" i="13" a="1"/>
  <c r="A1350" i="14" a="1"/>
  <c r="A339" i="14" a="1"/>
  <c r="A309" i="12" a="1"/>
  <c r="A343" i="13" a="1"/>
  <c r="A1326" i="13" a="1"/>
  <c r="A638" i="14" a="1"/>
  <c r="A497" i="12" a="1"/>
  <c r="A89" i="12" a="1"/>
  <c r="A1297" i="12" a="1"/>
  <c r="A945" i="13" a="1"/>
  <c r="A289" i="14" a="1"/>
  <c r="A496" i="14" a="1"/>
  <c r="A1237" i="12" a="1"/>
  <c r="A704" i="12" a="1"/>
  <c r="A239" i="13" a="1"/>
  <c r="A468" i="14" a="1"/>
  <c r="A620" i="14" a="1"/>
  <c r="A1108" i="13" a="1"/>
  <c r="A620" i="13" a="1"/>
  <c r="A530" i="14" a="1"/>
  <c r="A208" i="14" a="1"/>
  <c r="A191" i="12" a="1"/>
  <c r="A612" i="14" a="1"/>
  <c r="A642" i="14" a="1"/>
  <c r="A54" i="14" a="1"/>
  <c r="A449" i="12" a="1"/>
  <c r="A138" i="14" a="1"/>
  <c r="A87" i="12" a="1"/>
  <c r="A1299" i="14" a="1"/>
  <c r="A160" i="13" a="1"/>
  <c r="A1164" i="13" a="1"/>
  <c r="A893" i="14" a="1"/>
  <c r="A1021" i="13" a="1"/>
  <c r="A967" i="13" a="1"/>
  <c r="A800" i="12" a="1"/>
  <c r="A579" i="14" a="1"/>
  <c r="A29" i="12" a="1"/>
  <c r="A22" i="13" a="1"/>
  <c r="A1299" i="12" a="1"/>
  <c r="A408" i="13" a="1"/>
  <c r="A1339" i="14" a="1"/>
  <c r="A985" i="13" a="1"/>
  <c r="A747" i="13" a="1"/>
  <c r="A168" i="13" a="1"/>
  <c r="A70" i="13" a="1"/>
  <c r="A355" i="13" a="1"/>
  <c r="A730" i="13" a="1"/>
  <c r="A743" i="14" a="1"/>
  <c r="A192" i="13" a="1"/>
  <c r="A51" i="13" a="1"/>
  <c r="A381" i="12" a="1"/>
  <c r="A517" i="12" a="1"/>
  <c r="A420" i="12" a="1"/>
  <c r="A808" i="13" a="1"/>
  <c r="A1091" i="13" a="1"/>
  <c r="A376" i="14" a="1"/>
  <c r="A122" i="14" a="1"/>
  <c r="A913" i="12" a="1"/>
  <c r="A459" i="12" a="1"/>
  <c r="A783" i="12" a="1"/>
  <c r="A238" i="12" a="1"/>
  <c r="A1342" i="12" a="1"/>
  <c r="A274" i="13" a="1"/>
  <c r="A900" i="14" a="1"/>
  <c r="A1180" i="13" a="1"/>
  <c r="A671" i="12" a="1"/>
  <c r="A146" i="14" a="1"/>
  <c r="A421" i="14" a="1"/>
  <c r="A485" i="14" a="1"/>
  <c r="A264" i="12" a="1"/>
  <c r="A35" i="12" a="1"/>
  <c r="A1189" i="12" a="1"/>
  <c r="A181" i="13" a="1"/>
  <c r="A612" i="13" a="1"/>
  <c r="A124" i="13" a="1"/>
  <c r="A972" i="13" a="1"/>
  <c r="A526" i="12" a="1"/>
  <c r="A216" i="14" a="1"/>
  <c r="A1031" i="12" a="1"/>
  <c r="A6" i="14" a="1"/>
  <c r="A842" i="12" a="1"/>
  <c r="A13" i="13" a="1"/>
  <c r="A797" i="14" a="1"/>
  <c r="A754" i="12" a="1"/>
  <c r="A551" i="13" a="1"/>
  <c r="A229" i="14" a="1"/>
  <c r="A1256" i="12" a="1"/>
  <c r="A564" i="13" a="1"/>
  <c r="A1091" i="14" a="1"/>
  <c r="A860" i="12" a="1"/>
  <c r="A981" i="12" a="1"/>
  <c r="A43" i="14" a="1"/>
  <c r="A787" i="14" a="1"/>
  <c r="A917" i="13" a="1"/>
  <c r="A1238" i="12" a="1"/>
  <c r="A562" i="14" a="1"/>
  <c r="A656" i="12" a="1"/>
  <c r="A1079" i="12" a="1"/>
  <c r="A476" i="13" a="1"/>
  <c r="A92" i="13" a="1"/>
  <c r="A360" i="14" a="1"/>
  <c r="A20" i="13" a="1"/>
  <c r="A134" i="14" a="1"/>
  <c r="A337" i="13" a="1"/>
  <c r="A510" i="12" a="1"/>
  <c r="A29" i="14" a="1"/>
  <c r="A831" i="14" a="1"/>
  <c r="A580" i="12" a="1"/>
  <c r="A1149" i="13" a="1"/>
  <c r="A1234" i="13" a="1"/>
  <c r="A1239" i="14" a="1"/>
  <c r="A43" i="13" a="1"/>
  <c r="A1081" i="12" a="1"/>
  <c r="A405" i="14" a="1"/>
  <c r="A17" i="13" a="1"/>
  <c r="A996" i="13" a="1"/>
  <c r="A334" i="14" a="1"/>
  <c r="A539" i="13" a="1"/>
  <c r="A68" i="14" a="1"/>
  <c r="A775" i="13" a="1"/>
  <c r="A979" i="14" a="1"/>
  <c r="A629" i="12" a="1"/>
  <c r="A629" i="12" l="1"/>
  <c r="A979" i="14"/>
  <c r="A775" i="13"/>
  <c r="A68" i="14"/>
  <c r="A539" i="13"/>
  <c r="A334" i="14"/>
  <c r="A996" i="13"/>
  <c r="A17" i="13"/>
  <c r="A405" i="14"/>
  <c r="A1081" i="12"/>
  <c r="A43" i="13"/>
  <c r="A1239" i="14"/>
  <c r="A1234" i="13"/>
  <c r="A1149" i="13"/>
  <c r="A580" i="12"/>
  <c r="A831" i="14"/>
  <c r="A29" i="14"/>
  <c r="A510" i="12"/>
  <c r="A337" i="13"/>
  <c r="A134" i="14"/>
  <c r="A20" i="13"/>
  <c r="A360" i="14"/>
  <c r="A92" i="13"/>
  <c r="A476" i="13"/>
  <c r="A1079" i="12"/>
  <c r="A656" i="12"/>
  <c r="A562" i="14"/>
  <c r="A1238" i="12"/>
  <c r="A917" i="13"/>
  <c r="A787" i="14"/>
  <c r="A43" i="14"/>
  <c r="A981" i="12"/>
  <c r="A860" i="12"/>
  <c r="A1091" i="14"/>
  <c r="A564" i="13"/>
  <c r="A1256" i="12"/>
  <c r="A229" i="14"/>
  <c r="A551" i="13"/>
  <c r="A754" i="12"/>
  <c r="A797" i="14"/>
  <c r="A13" i="13"/>
  <c r="A842" i="12"/>
  <c r="A6" i="14"/>
  <c r="A1031" i="12"/>
  <c r="A216" i="14"/>
  <c r="A526" i="12"/>
  <c r="A972" i="13"/>
  <c r="A124" i="13"/>
  <c r="A612" i="13"/>
  <c r="A181" i="13"/>
  <c r="A1189" i="12"/>
  <c r="A35" i="12"/>
  <c r="A264" i="12"/>
  <c r="A485" i="14"/>
  <c r="A421" i="14"/>
  <c r="A146" i="14"/>
  <c r="A671" i="12"/>
  <c r="A1180" i="13"/>
  <c r="A900" i="14"/>
  <c r="A274" i="13"/>
  <c r="A1342" i="12"/>
  <c r="A238" i="12"/>
  <c r="A783" i="12"/>
  <c r="A459" i="12"/>
  <c r="A913" i="12"/>
  <c r="A122" i="14"/>
  <c r="A376" i="14"/>
  <c r="A1091" i="13"/>
  <c r="A808" i="13"/>
  <c r="A420" i="12"/>
  <c r="A517" i="12"/>
  <c r="A381" i="12"/>
  <c r="A51" i="13"/>
  <c r="A192" i="13"/>
  <c r="A743" i="14"/>
  <c r="A730" i="13"/>
  <c r="A355" i="13"/>
  <c r="A70" i="13"/>
  <c r="A168" i="13"/>
  <c r="A747" i="13"/>
  <c r="A985" i="13"/>
  <c r="A1339" i="14"/>
  <c r="A408" i="13"/>
  <c r="A1299" i="12"/>
  <c r="A22" i="13"/>
  <c r="A29" i="12"/>
  <c r="A579" i="14"/>
  <c r="A800" i="12"/>
  <c r="A967" i="13"/>
  <c r="A1021" i="13"/>
  <c r="A893" i="14"/>
  <c r="A1164" i="13"/>
  <c r="A160" i="13"/>
  <c r="A1299" i="14"/>
  <c r="A87" i="12"/>
  <c r="A138" i="14"/>
  <c r="A449" i="12"/>
  <c r="A54" i="14"/>
  <c r="A642" i="14"/>
  <c r="A612" i="14"/>
  <c r="A191" i="12"/>
  <c r="A208" i="14"/>
  <c r="A530" i="14"/>
  <c r="A620" i="13"/>
  <c r="A1108" i="13"/>
  <c r="A620" i="14"/>
  <c r="A468" i="14"/>
  <c r="A239" i="13"/>
  <c r="A704" i="12"/>
  <c r="A1237" i="12"/>
  <c r="A496" i="14"/>
  <c r="A289" i="14"/>
  <c r="A945" i="13"/>
  <c r="A1297" i="12"/>
  <c r="A89" i="12"/>
  <c r="A497" i="12"/>
  <c r="A638" i="14"/>
  <c r="A1326" i="13"/>
  <c r="A343" i="13"/>
  <c r="A309" i="12"/>
  <c r="A339" i="14"/>
  <c r="A1350" i="14"/>
  <c r="A1100" i="13"/>
  <c r="A371" i="12"/>
  <c r="A775" i="14"/>
  <c r="A1001" i="13"/>
  <c r="A724" i="13"/>
  <c r="A1288" i="14"/>
  <c r="A1217" i="13"/>
  <c r="A256" i="14"/>
  <c r="A975" i="13"/>
  <c r="A1196" i="13"/>
  <c r="A1164" i="12"/>
  <c r="A117" i="14"/>
  <c r="A472" i="14"/>
  <c r="A874" i="13"/>
  <c r="A409" i="12"/>
  <c r="A1201" i="13"/>
  <c r="A185" i="13"/>
  <c r="A480" i="12"/>
  <c r="A1047" i="14"/>
  <c r="A1218" i="12"/>
  <c r="A745" i="14"/>
  <c r="A1243" i="14"/>
  <c r="A45" i="13"/>
  <c r="A612" i="12"/>
  <c r="A246" i="13"/>
  <c r="A296" i="12"/>
  <c r="A110" i="12"/>
  <c r="A513" i="12"/>
  <c r="A999" i="14"/>
  <c r="A1062" i="12"/>
  <c r="A1264" i="13"/>
  <c r="A1109" i="14"/>
  <c r="A74" i="12"/>
  <c r="A941" i="14"/>
  <c r="A384" i="13"/>
  <c r="A770" i="13"/>
  <c r="A864" i="14"/>
  <c r="A291" i="13"/>
  <c r="A813" i="12"/>
  <c r="A150" i="14"/>
  <c r="A179" i="12"/>
  <c r="A1110" i="13"/>
  <c r="A883" i="13"/>
  <c r="A1167" i="14"/>
  <c r="A649" i="12"/>
  <c r="A955" i="12"/>
  <c r="A645" i="14"/>
  <c r="A1285" i="12"/>
  <c r="A849" i="12"/>
  <c r="A358" i="14"/>
  <c r="A891" i="12"/>
  <c r="A968" i="13"/>
  <c r="A292" i="12"/>
  <c r="A588" i="12"/>
  <c r="A85" i="12"/>
  <c r="A1221" i="12"/>
  <c r="A129" i="12"/>
  <c r="A1039" i="12"/>
  <c r="A925" i="12"/>
  <c r="A847" i="13"/>
  <c r="A642" i="13"/>
  <c r="A234" i="13"/>
  <c r="A685" i="13"/>
  <c r="A805" i="13"/>
  <c r="A1187" i="14"/>
  <c r="A604" i="13"/>
  <c r="A564" i="12"/>
  <c r="A741" i="12"/>
  <c r="A230" i="14"/>
  <c r="A1021" i="12"/>
  <c r="A934" i="13"/>
  <c r="A1038" i="14"/>
  <c r="A574" i="12"/>
  <c r="A1009" i="14"/>
  <c r="A518" i="13"/>
  <c r="A179" i="14"/>
  <c r="A395" i="14"/>
  <c r="A1014" i="13"/>
  <c r="A939" i="13"/>
  <c r="A921" i="14"/>
  <c r="A779" i="14"/>
  <c r="A305" i="14"/>
  <c r="A171" i="14"/>
  <c r="A720" i="14"/>
  <c r="A606" i="13"/>
  <c r="A112" i="14"/>
  <c r="A346" i="12"/>
  <c r="A1306" i="13"/>
  <c r="A284" i="13"/>
  <c r="A854" i="13"/>
  <c r="A118" i="12"/>
  <c r="A871" i="12"/>
  <c r="A868" i="14"/>
  <c r="A120" i="12"/>
  <c r="A263" i="14"/>
  <c r="A145" i="12"/>
  <c r="A793" i="13"/>
  <c r="A1224" i="14"/>
  <c r="A76" i="14"/>
  <c r="A755" i="14"/>
  <c r="A463" i="14"/>
  <c r="A834" i="14"/>
  <c r="A258" i="13"/>
  <c r="A1130" i="14"/>
  <c r="A1121" i="13"/>
  <c r="A621" i="13"/>
  <c r="A1008" i="12"/>
  <c r="A1201" i="12"/>
  <c r="A726" i="12"/>
  <c r="A413" i="13"/>
  <c r="A12" i="13"/>
  <c r="A1056" i="14"/>
  <c r="A55" i="13"/>
  <c r="A458" i="12"/>
  <c r="A120" i="14"/>
  <c r="A874" i="14"/>
  <c r="A1184" i="12"/>
  <c r="A216" i="13"/>
  <c r="A804" i="12"/>
  <c r="A435" i="12"/>
  <c r="A100" i="14"/>
  <c r="A1030" i="13"/>
  <c r="A567" i="14"/>
  <c r="A537" i="14"/>
  <c r="A288" i="12"/>
  <c r="A287" i="13"/>
  <c r="A389" i="13"/>
  <c r="A866" i="13"/>
  <c r="A1101" i="13"/>
  <c r="A104" i="13"/>
  <c r="A81" i="13"/>
  <c r="A899" i="12"/>
  <c r="A709" i="14"/>
  <c r="A1318" i="12"/>
  <c r="A1310" i="13"/>
  <c r="A981" i="13"/>
  <c r="A662" i="12"/>
  <c r="A38" i="14"/>
  <c r="A639" i="12"/>
  <c r="A206" i="13"/>
  <c r="A1125" i="12"/>
  <c r="A25" i="14"/>
  <c r="A1204" i="13"/>
  <c r="A463" i="13"/>
  <c r="A1025" i="13"/>
  <c r="A589" i="13"/>
  <c r="A238" i="13"/>
  <c r="A1055" i="12"/>
  <c r="A591" i="12"/>
  <c r="A575" i="12"/>
  <c r="A354" i="14"/>
  <c r="A697" i="13"/>
  <c r="A245" i="14"/>
  <c r="A183" i="12"/>
  <c r="A1063" i="12"/>
  <c r="A305" i="12"/>
  <c r="A46" i="14"/>
  <c r="A438" i="14"/>
  <c r="A235" i="12"/>
  <c r="A262" i="12"/>
  <c r="A1221" i="14"/>
  <c r="A300" i="13"/>
  <c r="A818" i="13"/>
  <c r="A549" i="14"/>
  <c r="A1181" i="12"/>
  <c r="A946" i="12"/>
  <c r="A122" i="13"/>
  <c r="A31" i="12"/>
  <c r="A163" i="14"/>
  <c r="A1209" i="13"/>
  <c r="A1025" i="14"/>
  <c r="A896" i="12"/>
  <c r="A599" i="14"/>
  <c r="A296" i="13"/>
  <c r="A1306" i="12"/>
  <c r="A14" i="12"/>
  <c r="A1326" i="12"/>
  <c r="A831" i="12"/>
  <c r="A176" i="14"/>
  <c r="A849" i="13"/>
  <c r="A43" i="12"/>
  <c r="A354" i="13"/>
  <c r="A221" i="14"/>
  <c r="A600" i="12"/>
  <c r="A666" i="13"/>
  <c r="A385" i="12"/>
  <c r="A381" i="14"/>
  <c r="A699" i="13"/>
  <c r="A1263" i="12"/>
  <c r="A301" i="13"/>
  <c r="A879" i="14"/>
  <c r="A281" i="12"/>
  <c r="A795" i="12"/>
  <c r="A17" i="12"/>
  <c r="A1159" i="12"/>
  <c r="A288" i="14"/>
  <c r="A1166" i="13"/>
  <c r="A837" i="12"/>
  <c r="A188" i="12"/>
  <c r="A1147" i="13"/>
  <c r="A654" i="13"/>
  <c r="A37" i="12"/>
  <c r="A649" i="13"/>
  <c r="A1279" i="12"/>
  <c r="A709" i="12"/>
  <c r="A1205" i="14"/>
  <c r="A606" i="14"/>
  <c r="A1320" i="13"/>
  <c r="A10" i="14"/>
  <c r="A201" i="14"/>
  <c r="A900" i="13"/>
  <c r="A475" i="12"/>
  <c r="A820" i="13"/>
  <c r="A101" i="14"/>
  <c r="A455" i="14"/>
  <c r="A276" i="12"/>
  <c r="A472" i="13"/>
  <c r="A614" i="14"/>
  <c r="A459" i="13"/>
  <c r="A14" i="14"/>
  <c r="A609" i="14"/>
  <c r="A300" i="14"/>
  <c r="A263" i="12"/>
  <c r="A949" i="12"/>
  <c r="A1216" i="12"/>
  <c r="A1341" i="12"/>
  <c r="A330" i="12"/>
  <c r="A747" i="14"/>
  <c r="A1225" i="13"/>
  <c r="A1305" i="14"/>
  <c r="A788" i="12"/>
  <c r="A300" i="12"/>
  <c r="A538" i="13"/>
  <c r="A872" i="12"/>
  <c r="A391" i="13"/>
  <c r="A1087" i="13"/>
  <c r="A850" i="12"/>
  <c r="A1013" i="12"/>
  <c r="A413" i="14"/>
  <c r="A1113" i="13"/>
  <c r="A91" i="12"/>
  <c r="A155" i="14"/>
  <c r="A830" i="14"/>
  <c r="A547" i="12"/>
  <c r="A200" i="12"/>
  <c r="A750" i="14"/>
  <c r="A329" i="13"/>
  <c r="A610" i="14"/>
  <c r="A772" i="13"/>
  <c r="A718" i="13"/>
  <c r="A546" i="14"/>
  <c r="A1339" i="13"/>
  <c r="A516" i="12"/>
  <c r="A1076" i="12"/>
  <c r="A383" i="13"/>
  <c r="A1317" i="12"/>
  <c r="A89" i="13"/>
  <c r="A483" i="13"/>
  <c r="A489" i="13"/>
  <c r="A404" i="12"/>
  <c r="A359" i="13"/>
  <c r="A68" i="13"/>
  <c r="A622" i="13"/>
  <c r="A1050" i="13"/>
  <c r="A379" i="13"/>
  <c r="A385" i="13"/>
  <c r="A842" i="14"/>
  <c r="A95" i="14"/>
  <c r="A535" i="12"/>
  <c r="A914" i="13"/>
  <c r="A62" i="14"/>
  <c r="A224" i="13"/>
  <c r="A158" i="14"/>
  <c r="A308" i="14"/>
  <c r="A1095" i="12"/>
  <c r="A383" i="14"/>
  <c r="A833" i="12"/>
  <c r="A1050" i="12"/>
  <c r="A984" i="14"/>
  <c r="A766" i="14"/>
  <c r="A1056" i="12"/>
  <c r="A543" i="13"/>
  <c r="A1116" i="12"/>
  <c r="A799" i="12"/>
  <c r="A693" i="12"/>
  <c r="A1134" i="14"/>
  <c r="A771" i="14"/>
  <c r="A62" i="13"/>
  <c r="A1042" i="13"/>
  <c r="A1033" i="14"/>
  <c r="A1237" i="14"/>
  <c r="A76" i="13"/>
  <c r="A320" i="13"/>
  <c r="A891" i="14"/>
  <c r="A467" i="14"/>
  <c r="A301" i="12"/>
  <c r="A549" i="13"/>
  <c r="A696" i="13"/>
  <c r="A784" i="13"/>
  <c r="A1075" i="13"/>
  <c r="A38" i="13"/>
  <c r="A60" i="14"/>
  <c r="A1260" i="12"/>
  <c r="A645" i="12"/>
  <c r="A537" i="12"/>
  <c r="A1060" i="14"/>
  <c r="A908" i="13"/>
  <c r="A1291" i="12"/>
  <c r="A110" i="13"/>
  <c r="A825" i="14"/>
  <c r="A1059" i="14"/>
  <c r="A938" i="12"/>
  <c r="A643" i="12"/>
  <c r="A251" i="13"/>
  <c r="A350" i="14"/>
  <c r="A231" i="13"/>
  <c r="A591" i="13"/>
  <c r="A347" i="12"/>
  <c r="A121" i="14"/>
  <c r="A493" i="13"/>
  <c r="A1324" i="14"/>
  <c r="A1276" i="12"/>
  <c r="A41" i="12"/>
  <c r="A1266" i="13"/>
  <c r="A980" i="14"/>
  <c r="A881" i="13"/>
  <c r="A443" i="12"/>
  <c r="A321" i="13"/>
  <c r="A143" i="13"/>
  <c r="A643" i="14"/>
  <c r="A596" i="13"/>
  <c r="A835" i="14"/>
  <c r="A1038" i="13"/>
  <c r="A1192" i="13"/>
  <c r="A1137" i="12"/>
  <c r="A933" i="12"/>
  <c r="A1124" i="14"/>
  <c r="A724" i="12"/>
  <c r="A750" i="13"/>
  <c r="A629" i="13"/>
  <c r="A162" i="13"/>
  <c r="A1108" i="12"/>
  <c r="A781" i="12"/>
  <c r="A800" i="14"/>
  <c r="A531" i="12"/>
  <c r="A1213" i="14"/>
  <c r="A271" i="14"/>
  <c r="A317" i="13"/>
  <c r="A425" i="14"/>
  <c r="A1222" i="12"/>
  <c r="A1292" i="13"/>
  <c r="A959" i="12"/>
  <c r="A974" i="12"/>
  <c r="A881" i="14"/>
  <c r="A617" i="12"/>
  <c r="A1097" i="14"/>
  <c r="A641" i="14"/>
  <c r="A1041" i="14"/>
  <c r="A141" i="12"/>
  <c r="A681" i="14"/>
  <c r="A1179" i="14"/>
  <c r="A75" i="13"/>
  <c r="A705" i="13"/>
  <c r="A589" i="14"/>
  <c r="A1317" i="13"/>
  <c r="A663" i="14"/>
  <c r="A451" i="12"/>
  <c r="A1029" i="12"/>
  <c r="A1181" i="13"/>
  <c r="A1279" i="14"/>
  <c r="A751" i="12"/>
  <c r="A167" i="13"/>
  <c r="A1335" i="12"/>
  <c r="A1072" i="14"/>
  <c r="A972" i="12"/>
  <c r="A570" i="13"/>
  <c r="A1345" i="13"/>
  <c r="A508" i="14"/>
  <c r="A938" i="13"/>
  <c r="A388" i="13"/>
  <c r="A281" i="13"/>
  <c r="A474" i="14"/>
  <c r="A1017" i="12"/>
  <c r="A76" i="12"/>
  <c r="A12" i="12"/>
  <c r="A788" i="14"/>
  <c r="A105" i="13"/>
  <c r="A292" i="13"/>
  <c r="A471" i="14"/>
  <c r="A430" i="12"/>
  <c r="A100" i="13"/>
  <c r="A835" i="13"/>
  <c r="A475" i="13"/>
  <c r="A64" i="13"/>
  <c r="A84" i="12"/>
  <c r="A774" i="12"/>
  <c r="A905" i="13"/>
  <c r="A1241" i="13"/>
  <c r="A850" i="14"/>
  <c r="A1180" i="14"/>
  <c r="A749" i="12"/>
  <c r="A1145" i="13"/>
  <c r="A12" i="14"/>
  <c r="A901" i="12"/>
  <c r="A813" i="13"/>
  <c r="A608" i="13"/>
  <c r="A721" i="14"/>
  <c r="A1316" i="12"/>
  <c r="A1109" i="12"/>
  <c r="A1013" i="14"/>
  <c r="A1141" i="13"/>
  <c r="A417" i="14"/>
  <c r="A1046" i="12"/>
  <c r="A1105" i="12"/>
  <c r="A1012" i="13"/>
  <c r="A587" i="14"/>
  <c r="A226" i="14"/>
  <c r="A293" i="12"/>
  <c r="A510" i="14"/>
  <c r="A242" i="13"/>
  <c r="A829" i="13"/>
  <c r="A755" i="12"/>
  <c r="A499" i="13"/>
  <c r="A408" i="14"/>
  <c r="A799" i="13"/>
  <c r="A759" i="14"/>
  <c r="A738" i="13"/>
  <c r="A1306" i="14"/>
  <c r="A1272" i="12"/>
  <c r="A885" i="12"/>
  <c r="A516" i="13"/>
  <c r="A125" i="13"/>
  <c r="A809" i="12"/>
  <c r="A349" i="14"/>
  <c r="A329" i="12"/>
  <c r="A274" i="12"/>
  <c r="A1329" i="12"/>
  <c r="A439" i="13"/>
  <c r="A285" i="12"/>
  <c r="A1312" i="13"/>
  <c r="A945" i="12"/>
  <c r="A633" i="13"/>
  <c r="A666" i="12"/>
  <c r="A213" i="14"/>
  <c r="A176" i="12"/>
  <c r="A816" i="12"/>
  <c r="A135" i="14"/>
  <c r="A906" i="13"/>
  <c r="A976" i="14"/>
  <c r="A1193" i="13"/>
  <c r="A1272" i="13"/>
  <c r="A1034" i="13"/>
  <c r="A1274" i="13"/>
  <c r="A1068" i="12"/>
  <c r="A334" i="12"/>
  <c r="A1068" i="14"/>
  <c r="A1066" i="12"/>
  <c r="A993" i="13"/>
  <c r="A349" i="13"/>
  <c r="A1120" i="14"/>
  <c r="A655" i="12"/>
  <c r="A343" i="12"/>
  <c r="A509" i="13"/>
  <c r="A881" i="12"/>
  <c r="A664" i="12"/>
  <c r="A1141" i="12"/>
  <c r="A1121" i="14"/>
  <c r="A739" i="14"/>
  <c r="A849" i="14"/>
  <c r="A1051" i="12"/>
  <c r="A1322" i="14"/>
  <c r="A538" i="14"/>
  <c r="A1292" i="14"/>
  <c r="A701" i="12"/>
  <c r="A495" i="13"/>
  <c r="A646" i="14"/>
  <c r="A1320" i="12"/>
  <c r="A217" i="13"/>
  <c r="A1101" i="12"/>
  <c r="A950" i="12"/>
  <c r="A1042" i="14"/>
  <c r="A614" i="12"/>
  <c r="A860" i="14"/>
  <c r="A1297" i="13"/>
  <c r="A250" i="14"/>
  <c r="A722" i="14"/>
  <c r="A184" i="13"/>
  <c r="A146" i="12"/>
  <c r="A285" i="13"/>
  <c r="A272" i="12"/>
  <c r="A783" i="13"/>
  <c r="A592" i="13"/>
  <c r="A512" i="12"/>
  <c r="A1346" i="13"/>
  <c r="A304" i="12"/>
  <c r="A450" i="13"/>
  <c r="A191" i="14"/>
  <c r="A1058" i="12"/>
  <c r="A974" i="14"/>
  <c r="A742" i="12"/>
  <c r="A662" i="14"/>
  <c r="A229" i="13"/>
  <c r="A1150" i="13"/>
  <c r="A960" i="14"/>
  <c r="A8" i="14"/>
  <c r="A772" i="14"/>
  <c r="A1143" i="12"/>
  <c r="A151" i="13"/>
  <c r="A868" i="12"/>
  <c r="A42" i="13"/>
  <c r="A522" i="12"/>
  <c r="A1060" i="12"/>
  <c r="A350" i="13"/>
  <c r="A316" i="14"/>
  <c r="A406" i="12"/>
  <c r="A1037" i="12"/>
  <c r="A81" i="14"/>
  <c r="A218" i="14"/>
  <c r="A1337" i="13"/>
  <c r="A471" i="12"/>
  <c r="A1275" i="14"/>
  <c r="A434" i="14"/>
  <c r="A1347" i="14"/>
  <c r="A1313" i="12"/>
  <c r="A1184" i="13"/>
  <c r="A1126" i="14"/>
  <c r="A705" i="12"/>
  <c r="A916" i="13"/>
  <c r="A68" i="12"/>
  <c r="A751" i="13"/>
  <c r="A838" i="12"/>
  <c r="A880" i="14"/>
  <c r="A391" i="12"/>
  <c r="A689" i="13"/>
  <c r="A967" i="12"/>
  <c r="A1049" i="13"/>
  <c r="A72" i="12"/>
  <c r="A367" i="12"/>
  <c r="A237" i="14"/>
  <c r="A201" i="12"/>
  <c r="A159" i="14"/>
  <c r="A49" i="14"/>
  <c r="A431" i="12"/>
  <c r="A939" i="12"/>
  <c r="A606" i="12"/>
  <c r="A324" i="13"/>
  <c r="A584" i="13"/>
  <c r="A45" i="14"/>
  <c r="A160" i="14"/>
  <c r="A1013" i="13"/>
  <c r="A729" i="12"/>
  <c r="A456" i="13"/>
  <c r="A242" i="12"/>
  <c r="A322" i="13"/>
  <c r="A688" i="12"/>
  <c r="A700" i="13"/>
  <c r="A668" i="13"/>
  <c r="A563" i="12"/>
  <c r="A716" i="13"/>
  <c r="A1297" i="14"/>
  <c r="A1142" i="14"/>
  <c r="A993" i="12"/>
  <c r="A409" i="14"/>
  <c r="A563" i="14"/>
  <c r="A21" i="12"/>
  <c r="A255" i="12"/>
  <c r="A1183" i="12"/>
  <c r="A1301" i="12"/>
  <c r="A1309" i="14"/>
  <c r="A425" i="12"/>
  <c r="A472" i="12"/>
  <c r="A714" i="14"/>
  <c r="A810" i="12"/>
  <c r="A937" i="14"/>
  <c r="A1212" i="14"/>
  <c r="A1075" i="12"/>
  <c r="A580" i="14"/>
  <c r="A142" i="13"/>
  <c r="A226" i="12"/>
  <c r="A426" i="14"/>
  <c r="A699" i="12"/>
  <c r="A1301" i="14"/>
  <c r="A822" i="13"/>
  <c r="A809" i="14"/>
  <c r="A1139" i="14"/>
  <c r="A601" i="14"/>
  <c r="A639" i="14"/>
  <c r="A197" i="13"/>
  <c r="A1049" i="12"/>
  <c r="A647" i="13"/>
  <c r="A812" i="13"/>
  <c r="A941" i="12"/>
  <c r="A888" i="14"/>
  <c r="A593" i="12"/>
  <c r="A421" i="12"/>
  <c r="A1101" i="14"/>
  <c r="A209" i="14"/>
  <c r="A1158" i="13"/>
  <c r="A110" i="14"/>
  <c r="A917" i="12"/>
  <c r="A716" i="14"/>
  <c r="A870" i="12"/>
  <c r="A691" i="12"/>
  <c r="A401" i="13"/>
  <c r="A1129" i="12"/>
  <c r="A360" i="13"/>
  <c r="A854" i="12"/>
  <c r="A467" i="13"/>
  <c r="A1200" i="14"/>
  <c r="A792" i="13"/>
  <c r="A585" i="13"/>
  <c r="A1271" i="14"/>
  <c r="A309" i="14"/>
  <c r="A251" i="12"/>
  <c r="A1066" i="13"/>
  <c r="A996" i="14"/>
  <c r="A247" i="12"/>
  <c r="A571" i="13"/>
  <c r="A1071" i="13"/>
  <c r="A834" i="13"/>
  <c r="A1197" i="13"/>
  <c r="A921" i="13"/>
  <c r="A1325" i="14"/>
  <c r="A642" i="12"/>
  <c r="A1095" i="14"/>
  <c r="A275" i="12"/>
  <c r="A631" i="14"/>
  <c r="A1001" i="12"/>
  <c r="A1291" i="14"/>
  <c r="A375" i="12"/>
  <c r="A476" i="12"/>
  <c r="A1250" i="13"/>
  <c r="A284" i="12"/>
  <c r="A422" i="13"/>
  <c r="A737" i="12"/>
  <c r="A351" i="14"/>
  <c r="A805" i="14"/>
  <c r="A780" i="13"/>
  <c r="A558" i="13"/>
  <c r="A156" i="12"/>
  <c r="A31" i="14"/>
  <c r="A925" i="13"/>
  <c r="A259" i="12"/>
  <c r="A688" i="13"/>
  <c r="A1116" i="14"/>
  <c r="A326" i="13"/>
  <c r="A866" i="12"/>
  <c r="A130" i="13"/>
  <c r="A542" i="13"/>
  <c r="A943" i="14"/>
  <c r="A887" i="14"/>
  <c r="A916" i="12"/>
  <c r="A720" i="12"/>
  <c r="A96" i="13"/>
  <c r="A1310" i="14"/>
  <c r="A984" i="12"/>
  <c r="A804" i="13"/>
  <c r="A1029" i="14"/>
  <c r="A1289" i="12"/>
  <c r="A1031" i="14"/>
  <c r="A839" i="13"/>
  <c r="A889" i="12"/>
  <c r="A1071" i="12"/>
  <c r="A870" i="13"/>
  <c r="A258" i="12"/>
  <c r="A796" i="13"/>
  <c r="A1321" i="13"/>
  <c r="A412" i="12"/>
  <c r="A1006" i="12"/>
  <c r="A495" i="12"/>
  <c r="A784" i="14"/>
  <c r="A743" i="12"/>
  <c r="A942" i="12"/>
  <c r="A308" i="13"/>
  <c r="A1300" i="12"/>
  <c r="A1092" i="12"/>
  <c r="A331" i="13"/>
  <c r="A684" i="12"/>
  <c r="A1295" i="13"/>
  <c r="A425" i="13"/>
  <c r="A624" i="12"/>
  <c r="A933" i="13"/>
  <c r="A170" i="13"/>
  <c r="A817" i="14"/>
  <c r="A1138" i="13"/>
  <c r="A50" i="13"/>
  <c r="A1216" i="13"/>
  <c r="A800" i="13"/>
  <c r="A485" i="12"/>
  <c r="A995" i="14"/>
  <c r="A788" i="13"/>
  <c r="A945" i="14"/>
  <c r="A725" i="13"/>
  <c r="A79" i="13"/>
  <c r="A545" i="14"/>
  <c r="A893" i="13"/>
  <c r="A64" i="12"/>
  <c r="A313" i="13"/>
  <c r="A700" i="14"/>
  <c r="A962" i="14"/>
  <c r="A672" i="12"/>
  <c r="A706" i="14"/>
  <c r="A87" i="14"/>
  <c r="A1239" i="13"/>
  <c r="A412" i="13"/>
  <c r="A959" i="14"/>
  <c r="A442" i="13"/>
  <c r="A355" i="14"/>
  <c r="A395" i="13"/>
  <c r="A692" i="14"/>
  <c r="A1330" i="14"/>
  <c r="A92" i="12"/>
  <c r="A101" i="13"/>
  <c r="A824" i="14"/>
  <c r="A21" i="14"/>
  <c r="A487" i="13"/>
  <c r="A1324" i="12"/>
  <c r="A930" i="13"/>
  <c r="A755" i="13"/>
  <c r="A722" i="12"/>
  <c r="A601" i="13"/>
  <c r="A1131" i="13"/>
  <c r="A741" i="14"/>
  <c r="A1026" i="14"/>
  <c r="A713" i="13"/>
  <c r="A1074" i="13"/>
  <c r="A872" i="13"/>
  <c r="A885" i="13"/>
  <c r="A314" i="12"/>
  <c r="A6" i="12"/>
  <c r="A830" i="13"/>
  <c r="A70" i="12"/>
  <c r="A555" i="14"/>
  <c r="A225" i="13"/>
  <c r="A1164" i="14"/>
  <c r="A458" i="14"/>
  <c r="A759" i="12"/>
  <c r="A459" i="14"/>
  <c r="A205" i="12"/>
  <c r="A283" i="13"/>
  <c r="A39" i="12"/>
  <c r="A618" i="13"/>
  <c r="A1016" i="13"/>
  <c r="A1185" i="12"/>
  <c r="A74" i="13"/>
  <c r="A1225" i="14"/>
  <c r="A246" i="12"/>
  <c r="A880" i="13"/>
  <c r="A33" i="12"/>
  <c r="A647" i="14"/>
  <c r="A239" i="12"/>
  <c r="A1145" i="12"/>
  <c r="A241" i="12"/>
  <c r="A30" i="14"/>
  <c r="A924" i="12"/>
  <c r="A975" i="14"/>
  <c r="A1247" i="12"/>
  <c r="A1349" i="13"/>
  <c r="A559" i="14"/>
  <c r="A464" i="13"/>
  <c r="A414" i="13"/>
  <c r="A768" i="14"/>
  <c r="A416" i="12"/>
  <c r="A901" i="13"/>
  <c r="A39" i="14"/>
  <c r="A909" i="14"/>
  <c r="A410" i="13"/>
  <c r="A1229" i="12"/>
  <c r="A718" i="12"/>
  <c r="A499" i="12"/>
  <c r="A780" i="14"/>
  <c r="A1287" i="14"/>
  <c r="A995" i="12"/>
  <c r="A185" i="14"/>
  <c r="A775" i="12"/>
  <c r="A484" i="14"/>
  <c r="A1205" i="12"/>
  <c r="A560" i="13"/>
  <c r="A1034" i="12"/>
  <c r="A997" i="13"/>
  <c r="A1333" i="12"/>
  <c r="A1025" i="12"/>
  <c r="A1118" i="13"/>
  <c r="A1075" i="14"/>
  <c r="A488" i="13"/>
  <c r="A574" i="14"/>
  <c r="A613" i="14"/>
  <c r="A180" i="12"/>
  <c r="A358" i="12"/>
  <c r="A330" i="13"/>
  <c r="A364" i="14"/>
  <c r="A696" i="14"/>
  <c r="A196" i="13"/>
  <c r="A391" i="14"/>
  <c r="A621" i="12"/>
  <c r="A556" i="13"/>
  <c r="A764" i="14"/>
  <c r="A281" i="14"/>
  <c r="A446" i="12"/>
  <c r="A1249" i="12"/>
  <c r="A639" i="13"/>
  <c r="A1283" i="12"/>
  <c r="A1346" i="14"/>
  <c r="A808" i="12"/>
  <c r="A1059" i="12"/>
  <c r="A492" i="14"/>
  <c r="A288" i="13"/>
  <c r="A1210" i="13"/>
  <c r="A568" i="14"/>
  <c r="A1117" i="13"/>
  <c r="A168" i="14"/>
  <c r="A951" i="13"/>
  <c r="A1039" i="13"/>
  <c r="A1079" i="14"/>
  <c r="A113" i="14"/>
  <c r="A875" i="12"/>
  <c r="A439" i="12"/>
  <c r="A796" i="12"/>
  <c r="A42" i="12"/>
  <c r="A1117" i="12"/>
  <c r="A1335" i="13"/>
  <c r="A24" i="13"/>
  <c r="A626" i="12"/>
  <c r="A505" i="12"/>
  <c r="A225" i="14"/>
  <c r="A626" i="13"/>
  <c r="A1230" i="14"/>
  <c r="A306" i="12"/>
  <c r="A439" i="14"/>
  <c r="A1085" i="12"/>
  <c r="A864" i="13"/>
  <c r="A739" i="13"/>
  <c r="A789" i="12"/>
  <c r="A1064" i="12"/>
  <c r="A1305" i="13"/>
  <c r="A966" i="14"/>
  <c r="A297" i="13"/>
  <c r="A364" i="13"/>
  <c r="A1037" i="13"/>
  <c r="A937" i="13"/>
  <c r="A121" i="13"/>
  <c r="A1170" i="13"/>
  <c r="A42" i="14"/>
  <c r="A433" i="13"/>
  <c r="A341" i="13"/>
  <c r="A137" i="13"/>
  <c r="A346" i="13"/>
  <c r="A1276" i="14"/>
  <c r="A1033" i="12"/>
  <c r="A322" i="14"/>
  <c r="A1180" i="12"/>
  <c r="A441" i="14"/>
  <c r="A547" i="13"/>
  <c r="A20" i="14"/>
  <c r="A1047" i="12"/>
  <c r="A233" i="13"/>
  <c r="A254" i="14"/>
  <c r="A970" i="14"/>
  <c r="A445" i="14"/>
  <c r="A1004" i="14"/>
  <c r="A674" i="12"/>
  <c r="A985" i="12"/>
  <c r="A1170" i="14"/>
  <c r="A955" i="13"/>
  <c r="A1292" i="12"/>
  <c r="A59" i="14"/>
  <c r="A387" i="13"/>
  <c r="A983" i="12"/>
  <c r="A1020" i="13"/>
  <c r="A1064" i="13"/>
  <c r="A955" i="14"/>
  <c r="A285" i="14"/>
  <c r="A109" i="12"/>
  <c r="A126" i="14"/>
  <c r="A497" i="14"/>
  <c r="A329" i="14"/>
  <c r="A1285" i="14"/>
  <c r="A1026" i="13"/>
  <c r="A958" i="14"/>
  <c r="A1343" i="14"/>
  <c r="A801" i="12"/>
  <c r="A417" i="12"/>
  <c r="A22" i="14"/>
  <c r="A543" i="14"/>
  <c r="A651" i="13"/>
  <c r="A316" i="13"/>
  <c r="A651" i="12"/>
  <c r="A151" i="12"/>
  <c r="A1114" i="14"/>
  <c r="A529" i="12"/>
  <c r="A220" i="14"/>
  <c r="A822" i="12"/>
  <c r="A364" i="12"/>
  <c r="A87" i="13"/>
  <c r="A1256" i="14"/>
  <c r="A856" i="13"/>
  <c r="A359" i="12"/>
  <c r="A506" i="12"/>
  <c r="A1122" i="14"/>
  <c r="A1235" i="13"/>
  <c r="A843" i="13"/>
  <c r="A1054" i="12"/>
  <c r="A1342" i="14"/>
  <c r="A380" i="13"/>
  <c r="A66" i="12"/>
  <c r="A1293" i="12"/>
  <c r="A1189" i="13"/>
  <c r="A504" i="12"/>
  <c r="A735" i="12"/>
  <c r="A1196" i="14"/>
  <c r="A514" i="14"/>
  <c r="A451" i="14"/>
  <c r="A896" i="14"/>
  <c r="A326" i="12"/>
  <c r="A63" i="14"/>
  <c r="A734" i="12"/>
  <c r="A954" i="14"/>
  <c r="A766" i="13"/>
  <c r="A408" i="12"/>
  <c r="A438" i="12"/>
  <c r="A605" i="12"/>
  <c r="A964" i="13"/>
  <c r="A384" i="12"/>
  <c r="A1154" i="13"/>
  <c r="A1045" i="12"/>
  <c r="A201" i="13"/>
  <c r="A83" i="14"/>
  <c r="A9" i="13"/>
  <c r="A109" i="14"/>
  <c r="A1056" i="13"/>
  <c r="A1251" i="12"/>
  <c r="A1299" i="13"/>
  <c r="A1287" i="12"/>
  <c r="A174" i="12"/>
  <c r="A1233" i="12"/>
  <c r="A1121" i="12"/>
  <c r="A1316" i="14"/>
  <c r="A1281" i="12"/>
  <c r="A1163" i="13"/>
  <c r="A213" i="13"/>
  <c r="A981" i="14"/>
  <c r="A260" i="14"/>
  <c r="A805" i="12"/>
  <c r="A26" i="12"/>
  <c r="A325" i="13"/>
  <c r="A220" i="13"/>
  <c r="A617" i="13"/>
  <c r="A431" i="14"/>
  <c r="A163" i="12"/>
  <c r="A321" i="12"/>
  <c r="A717" i="13"/>
  <c r="A829" i="12"/>
  <c r="A635" i="14"/>
  <c r="A1295" i="12"/>
  <c r="A1050" i="14"/>
  <c r="A1226" i="14"/>
  <c r="A804" i="14"/>
  <c r="A114" i="14"/>
  <c r="A88" i="14"/>
  <c r="A518" i="14"/>
  <c r="A1337" i="14"/>
  <c r="A1199" i="12"/>
  <c r="A618" i="14"/>
  <c r="A185" i="12"/>
  <c r="A772" i="12"/>
  <c r="A1220" i="13"/>
  <c r="A846" i="13"/>
  <c r="A550" i="13"/>
  <c r="A708" i="14"/>
  <c r="A1262" i="14"/>
  <c r="A946" i="13"/>
  <c r="A1209" i="12"/>
  <c r="A1222" i="13"/>
  <c r="A792" i="14"/>
  <c r="A889" i="13"/>
  <c r="A654" i="14"/>
  <c r="A1325" i="12"/>
  <c r="A413" i="12"/>
  <c r="A660" i="14"/>
  <c r="A984" i="13"/>
  <c r="A480" i="13"/>
  <c r="A399" i="14"/>
  <c r="A599" i="13"/>
  <c r="A241" i="13"/>
  <c r="A1316" i="13"/>
  <c r="A392" i="13"/>
  <c r="A1151" i="14"/>
  <c r="A514" i="13"/>
  <c r="A1109" i="13"/>
  <c r="A839" i="14"/>
  <c r="A951" i="14"/>
  <c r="A458" i="13"/>
  <c r="A560" i="14"/>
  <c r="A781" i="14"/>
  <c r="A595" i="12"/>
  <c r="A437" i="13"/>
  <c r="A933" i="14"/>
  <c r="A1330" i="13"/>
  <c r="A80" i="13"/>
  <c r="A541" i="13"/>
  <c r="A324" i="14"/>
  <c r="A1337" i="12"/>
  <c r="A168" i="12"/>
  <c r="A1160" i="14"/>
  <c r="A541" i="12"/>
  <c r="A1072" i="13"/>
  <c r="A676" i="12"/>
  <c r="A387" i="14"/>
  <c r="A135" i="12"/>
  <c r="A1000" i="12"/>
  <c r="A572" i="14"/>
  <c r="A1341" i="13"/>
  <c r="A1080" i="14"/>
  <c r="A546" i="12"/>
  <c r="A156" i="13"/>
  <c r="A824" i="12"/>
  <c r="A155" i="13"/>
  <c r="A1000" i="13"/>
  <c r="A616" i="14"/>
  <c r="A1210" i="14"/>
  <c r="A33" i="14"/>
  <c r="A1146" i="13"/>
  <c r="A576" i="12"/>
  <c r="A724" i="14"/>
  <c r="A1055" i="14"/>
  <c r="A1270" i="14"/>
  <c r="A206" i="14"/>
  <c r="A435" i="14"/>
  <c r="A1296" i="14"/>
  <c r="A374" i="12"/>
  <c r="A970" i="12"/>
  <c r="A416" i="13"/>
  <c r="A922" i="13"/>
  <c r="A537" i="13"/>
  <c r="A164" i="12"/>
  <c r="A991" i="12"/>
  <c r="A879" i="12"/>
  <c r="A495" i="14"/>
  <c r="A339" i="13"/>
  <c r="A791" i="13"/>
  <c r="A184" i="14"/>
  <c r="A166" i="14"/>
  <c r="A146" i="13"/>
  <c r="A1233" i="14"/>
  <c r="A475" i="14"/>
  <c r="A1043" i="12"/>
  <c r="A685" i="14"/>
  <c r="A830" i="12"/>
  <c r="A956" i="12"/>
  <c r="A745" i="12"/>
  <c r="A1085" i="13"/>
  <c r="A658" i="14"/>
  <c r="A420" i="13"/>
  <c r="A380" i="14"/>
  <c r="A295" i="14"/>
  <c r="A366" i="12"/>
  <c r="A1088" i="14"/>
  <c r="A733" i="12"/>
  <c r="A1005" i="12"/>
  <c r="A59" i="13"/>
  <c r="A962" i="12"/>
  <c r="A581" i="12"/>
  <c r="A479" i="13"/>
  <c r="A368" i="14"/>
  <c r="A213" i="12"/>
  <c r="A712" i="14"/>
  <c r="A396" i="13"/>
  <c r="A887" i="12"/>
  <c r="A1135" i="13"/>
  <c r="A1214" i="14"/>
  <c r="A171" i="13"/>
  <c r="A80" i="12"/>
  <c r="A175" i="13"/>
  <c r="A105" i="12"/>
  <c r="A1030" i="12"/>
  <c r="A983" i="14"/>
  <c r="A4" i="13"/>
  <c r="A16" i="12"/>
  <c r="A843" i="14"/>
  <c r="A934" i="12"/>
  <c r="A909" i="13"/>
  <c r="A272" i="14"/>
  <c r="A1147" i="12"/>
  <c r="A259" i="14"/>
  <c r="A1088" i="13"/>
  <c r="A276" i="14"/>
  <c r="A743" i="13"/>
  <c r="A543" i="12"/>
  <c r="A660" i="12"/>
  <c r="A729" i="14"/>
  <c r="A280" i="12"/>
  <c r="A142" i="12"/>
  <c r="A980" i="13"/>
  <c r="A5" i="14"/>
  <c r="A1146" i="12"/>
  <c r="A159" i="12"/>
  <c r="A649" i="14"/>
  <c r="A1288" i="12"/>
  <c r="A454" i="14"/>
  <c r="A1205" i="13"/>
  <c r="A1242" i="14"/>
  <c r="A1308" i="12"/>
  <c r="A1284" i="12"/>
  <c r="A655" i="14"/>
  <c r="A466" i="12"/>
  <c r="A746" i="12"/>
  <c r="A672" i="13"/>
  <c r="A126" i="13"/>
  <c r="A583" i="12"/>
  <c r="A1168" i="14"/>
  <c r="A841" i="13"/>
  <c r="A1325" i="13"/>
  <c r="A597" i="14"/>
  <c r="A184" i="12"/>
  <c r="A538" i="12"/>
  <c r="A1208" i="13"/>
  <c r="A859" i="14"/>
  <c r="A345" i="14"/>
  <c r="A156" i="14"/>
  <c r="A595" i="13"/>
  <c r="A131" i="14"/>
  <c r="A871" i="13"/>
  <c r="A66" i="13"/>
  <c r="A721" i="12"/>
  <c r="A189" i="13"/>
  <c r="A1162" i="14"/>
  <c r="A968" i="12"/>
  <c r="A731" i="12"/>
  <c r="A1208" i="12"/>
  <c r="A1051" i="13"/>
  <c r="A597" i="13"/>
  <c r="A710" i="12"/>
  <c r="A418" i="12"/>
  <c r="A100" i="12"/>
  <c r="A1214" i="13"/>
  <c r="A335" i="13"/>
  <c r="A1305" i="12"/>
  <c r="A13" i="14"/>
  <c r="A501" i="14"/>
  <c r="A347" i="14"/>
  <c r="A567" i="12"/>
  <c r="A1070" i="13"/>
  <c r="A187" i="12"/>
  <c r="A85" i="13"/>
  <c r="A318" i="13"/>
  <c r="A608" i="12"/>
  <c r="A613" i="12"/>
  <c r="A1060" i="13"/>
  <c r="A1135" i="12"/>
  <c r="A1314" i="14"/>
  <c r="A713" i="12"/>
  <c r="A630" i="12"/>
  <c r="A918" i="13"/>
  <c r="A814" i="13"/>
  <c r="A1110" i="14"/>
  <c r="A555" i="12"/>
  <c r="A280" i="13"/>
  <c r="A414" i="14"/>
  <c r="A287" i="12"/>
  <c r="A363" i="13"/>
  <c r="A60" i="12"/>
  <c r="A137" i="14"/>
  <c r="A63" i="12"/>
  <c r="A335" i="14"/>
  <c r="A18" i="14"/>
  <c r="A754" i="13"/>
  <c r="A1033" i="13"/>
  <c r="A926" i="12"/>
  <c r="A243" i="13"/>
  <c r="A720" i="13"/>
  <c r="A575" i="14"/>
  <c r="A1099" i="12"/>
  <c r="A10" i="13"/>
  <c r="A885" i="14"/>
  <c r="A843" i="12"/>
  <c r="A367" i="13"/>
  <c r="A267" i="12"/>
  <c r="A850" i="13"/>
  <c r="A651" i="14"/>
  <c r="A474" i="12"/>
  <c r="A963" i="12"/>
  <c r="A566" i="13"/>
  <c r="A817" i="12"/>
  <c r="A1009" i="13"/>
  <c r="A235" i="14"/>
  <c r="A479" i="12"/>
  <c r="A764" i="12"/>
  <c r="A1096" i="14"/>
  <c r="A113" i="12"/>
  <c r="A1266" i="12"/>
  <c r="A758" i="14"/>
  <c r="A362" i="12"/>
  <c r="A717" i="12"/>
  <c r="A851" i="13"/>
  <c r="A322" i="12"/>
  <c r="A1104" i="14"/>
  <c r="A1268" i="12"/>
  <c r="A210" i="12"/>
  <c r="A666" i="14"/>
  <c r="A112" i="12"/>
  <c r="A331" i="12"/>
  <c r="A130" i="14"/>
  <c r="A271" i="12"/>
  <c r="A597" i="12"/>
  <c r="A931" i="12"/>
  <c r="A397" i="12"/>
  <c r="A1254" i="12"/>
  <c r="A926" i="14"/>
  <c r="A780" i="12"/>
  <c r="A71" i="13"/>
  <c r="A896" i="13"/>
  <c r="A347" i="13"/>
  <c r="A1163" i="12"/>
  <c r="A1092" i="13"/>
  <c r="A149" i="14"/>
  <c r="A487" i="12"/>
  <c r="A106" i="13"/>
  <c r="A964" i="14"/>
  <c r="A754" i="14"/>
  <c r="A1288" i="13"/>
  <c r="A562" i="13"/>
  <c r="A1221" i="13"/>
  <c r="A1246" i="14"/>
  <c r="A113" i="13"/>
  <c r="A181" i="12"/>
  <c r="A795" i="14"/>
  <c r="A1183" i="14"/>
  <c r="A1010" i="13"/>
  <c r="A180" i="14"/>
  <c r="A204" i="12"/>
  <c r="A251" i="14"/>
  <c r="A462" i="12"/>
  <c r="A230" i="13"/>
  <c r="A1145" i="14"/>
  <c r="A733" i="13"/>
  <c r="A345" i="12"/>
  <c r="A1179" i="13"/>
  <c r="A1017" i="14"/>
  <c r="A426" i="12"/>
  <c r="A638" i="12"/>
  <c r="A604" i="12"/>
  <c r="A705" i="14"/>
  <c r="A79" i="14"/>
  <c r="A556" i="12"/>
  <c r="A154" i="13"/>
  <c r="A1106" i="13"/>
  <c r="A1159" i="13"/>
  <c r="A891" i="13"/>
  <c r="A447" i="14"/>
  <c r="A399" i="12"/>
  <c r="A72" i="13"/>
  <c r="A189" i="12"/>
  <c r="A435" i="13"/>
  <c r="A383" i="12"/>
  <c r="A316" i="12"/>
  <c r="A222" i="13"/>
  <c r="A592" i="14"/>
  <c r="A37" i="14"/>
  <c r="A1262" i="13"/>
  <c r="A1235" i="14"/>
  <c r="A167" i="12"/>
  <c r="A922" i="12"/>
  <c r="A1349" i="14"/>
  <c r="A1263" i="13"/>
  <c r="A904" i="14"/>
  <c r="A8" i="12"/>
  <c r="A918" i="14"/>
  <c r="A605" i="13"/>
  <c r="A596" i="12"/>
  <c r="A483" i="14"/>
  <c r="A806" i="14"/>
  <c r="A947" i="12"/>
  <c r="A510" i="13"/>
  <c r="A1045" i="13"/>
  <c r="A863" i="14"/>
  <c r="A222" i="12"/>
  <c r="A914" i="14"/>
  <c r="A474" i="13"/>
  <c r="A1168" i="12"/>
  <c r="A714" i="12"/>
  <c r="A667" i="12"/>
  <c r="A943" i="12"/>
  <c r="A356" i="13"/>
  <c r="A138" i="12"/>
  <c r="A234" i="12"/>
  <c r="A806" i="13"/>
  <c r="A254" i="12"/>
  <c r="A759" i="13"/>
  <c r="A1345" i="14"/>
  <c r="A139" i="12"/>
  <c r="A542" i="12"/>
  <c r="A245" i="13"/>
  <c r="A674" i="14"/>
  <c r="A871" i="14"/>
  <c r="A159" i="13"/>
  <c r="A525" i="12"/>
  <c r="A1226" i="13"/>
  <c r="A897" i="13"/>
  <c r="A174" i="13"/>
  <c r="A722" i="13"/>
  <c r="A164" i="13"/>
  <c r="A374" i="14"/>
  <c r="A372" i="12"/>
  <c r="A392" i="12"/>
  <c r="A758" i="13"/>
  <c r="A196" i="12"/>
  <c r="A96" i="12"/>
  <c r="A824" i="13"/>
  <c r="A897" i="12"/>
  <c r="A1016" i="12"/>
  <c r="A330" i="14"/>
  <c r="A317" i="12"/>
  <c r="A593" i="13"/>
  <c r="A67" i="13"/>
  <c r="A976" i="13"/>
  <c r="A388" i="14"/>
  <c r="A826" i="13"/>
  <c r="A464" i="12"/>
  <c r="A112" i="13"/>
  <c r="A141" i="13"/>
  <c r="A31" i="13"/>
  <c r="A283" i="14"/>
  <c r="A758" i="12"/>
  <c r="A884" i="12"/>
  <c r="A1320" i="14"/>
  <c r="A464" i="14"/>
  <c r="A183" i="13"/>
  <c r="A416" i="14"/>
  <c r="A1160" i="13"/>
  <c r="A1324" i="13"/>
  <c r="A13" i="12"/>
  <c r="A1137" i="13"/>
  <c r="A1246" i="13"/>
  <c r="A164" i="14"/>
  <c r="A1270" i="13"/>
  <c r="A517" i="14"/>
  <c r="A1308" i="14"/>
  <c r="A172" i="14"/>
  <c r="A368" i="12"/>
  <c r="A255" i="13"/>
  <c r="A633" i="12"/>
  <c r="A263" i="13"/>
  <c r="A333" i="13"/>
  <c r="A1022" i="12"/>
  <c r="A362" i="14"/>
  <c r="A566" i="12"/>
  <c r="A822" i="14"/>
  <c r="A629" i="14"/>
  <c r="A921" i="12"/>
  <c r="A188" i="14"/>
  <c r="A551" i="14"/>
  <c r="A389" i="12"/>
  <c r="A1185" i="14"/>
  <c r="A592" i="12"/>
  <c r="A501" i="13"/>
  <c r="A172" i="12"/>
  <c r="A1104" i="12"/>
  <c r="A1074" i="12"/>
  <c r="A1231" i="13"/>
  <c r="A1255" i="12"/>
  <c r="A1279" i="13"/>
  <c r="A797" i="12"/>
  <c r="A656" i="13"/>
  <c r="A271" i="13"/>
  <c r="A985" i="14"/>
  <c r="A579" i="13"/>
  <c r="A350" i="12"/>
  <c r="A396" i="14"/>
  <c r="A293" i="13"/>
  <c r="A992" i="14"/>
  <c r="A1112" i="13"/>
  <c r="A514" i="12"/>
  <c r="A674" i="13"/>
  <c r="A124" i="12"/>
  <c r="A922" i="14"/>
  <c r="A687" i="12"/>
  <c r="A1122" i="12"/>
  <c r="A34" i="13"/>
  <c r="A483" i="12"/>
  <c r="A930" i="12"/>
  <c r="A1245" i="13"/>
  <c r="A1304" i="12"/>
  <c r="A497" i="13"/>
  <c r="A695" i="13"/>
  <c r="A845" i="12"/>
  <c r="A966" i="12"/>
  <c r="A960" i="12"/>
  <c r="A635" i="13"/>
  <c r="A46" i="12"/>
  <c r="A1151" i="12"/>
  <c r="A417" i="13"/>
  <c r="A513" i="14"/>
  <c r="A1284" i="13"/>
  <c r="A1029" i="13"/>
  <c r="A1338" i="12"/>
  <c r="A295" i="13"/>
  <c r="A381" i="13"/>
  <c r="A610" i="13"/>
  <c r="A521" i="12"/>
  <c r="A675" i="13"/>
  <c r="A1172" i="13"/>
  <c r="A763" i="12"/>
  <c r="A499" i="14"/>
  <c r="A204" i="13"/>
  <c r="A212" i="13"/>
  <c r="A1012" i="12"/>
  <c r="A910" i="13"/>
  <c r="A279" i="14"/>
  <c r="A1188" i="12"/>
  <c r="A1275" i="13"/>
  <c r="A614" i="13"/>
  <c r="A856" i="12"/>
  <c r="A1096" i="12"/>
  <c r="A183" i="14"/>
  <c r="A529" i="14"/>
  <c r="A199" i="14"/>
  <c r="A643" i="13"/>
  <c r="A1206" i="14"/>
  <c r="A170" i="12"/>
  <c r="A1195" i="12"/>
  <c r="A1171" i="13"/>
  <c r="A1108" i="14"/>
  <c r="A359" i="14"/>
  <c r="A1241" i="14"/>
  <c r="A820" i="14"/>
  <c r="A683" i="14"/>
  <c r="A1250" i="12"/>
  <c r="A1300" i="14"/>
  <c r="A441" i="12"/>
  <c r="A858" i="13"/>
  <c r="A960" i="13"/>
  <c r="A1035" i="13"/>
  <c r="A956" i="14"/>
  <c r="A462" i="13"/>
  <c r="A1350" i="12"/>
  <c r="A1035" i="14"/>
  <c r="A600" i="13"/>
  <c r="A658" i="12"/>
  <c r="A876" i="13"/>
  <c r="A484" i="13"/>
  <c r="A1258" i="12"/>
  <c r="A233" i="14"/>
  <c r="A1174" i="12"/>
  <c r="A912" i="12"/>
  <c r="A1149" i="12"/>
  <c r="A1004" i="12"/>
  <c r="A912" i="14"/>
  <c r="A1131" i="12"/>
  <c r="A1313" i="14"/>
  <c r="A226" i="13"/>
  <c r="A618" i="12"/>
  <c r="A676" i="14"/>
  <c r="A879" i="13"/>
  <c r="A645" i="13"/>
  <c r="A935" i="13"/>
  <c r="A162" i="12"/>
  <c r="A187" i="13"/>
  <c r="A117" i="13"/>
  <c r="A485" i="13"/>
  <c r="A1238" i="14"/>
  <c r="A1224" i="12"/>
  <c r="A268" i="13"/>
  <c r="A756" i="12"/>
  <c r="A1347" i="13"/>
  <c r="A1022" i="14"/>
  <c r="A125" i="14"/>
  <c r="A701" i="14"/>
  <c r="A663" i="12"/>
  <c r="A726" i="13"/>
  <c r="A658" i="13"/>
  <c r="A447" i="13"/>
  <c r="A197" i="12"/>
  <c r="A305" i="13"/>
  <c r="A421" i="13"/>
  <c r="A279" i="13"/>
  <c r="A147" i="12"/>
  <c r="A735" i="13"/>
  <c r="A283" i="12"/>
  <c r="A706" i="12"/>
  <c r="A1267" i="14"/>
  <c r="A370" i="13"/>
  <c r="A338" i="13"/>
  <c r="A312" i="14"/>
  <c r="A25" i="12"/>
  <c r="A158" i="12"/>
  <c r="A58" i="12"/>
  <c r="A987" i="13"/>
  <c r="A851" i="14"/>
  <c r="A1196" i="12"/>
  <c r="A137" i="12"/>
  <c r="A1229" i="14"/>
  <c r="A266" i="12"/>
  <c r="A1229" i="13"/>
  <c r="A1304" i="14"/>
  <c r="A920" i="12"/>
  <c r="A155" i="12"/>
  <c r="A1249" i="14"/>
  <c r="A1189" i="14"/>
  <c r="A37" i="13"/>
  <c r="A218" i="13"/>
  <c r="A275" i="13"/>
  <c r="A1256" i="13"/>
  <c r="A1289" i="14"/>
  <c r="A195" i="12"/>
  <c r="A1345" i="12"/>
  <c r="A1260" i="14"/>
  <c r="A83" i="12"/>
  <c r="A434" i="12"/>
  <c r="A375" i="13"/>
  <c r="A1172" i="14"/>
  <c r="A814" i="14"/>
  <c r="A1184" i="14"/>
  <c r="A1024" i="12"/>
  <c r="A1293" i="13"/>
  <c r="A384" i="14"/>
  <c r="A325" i="12"/>
  <c r="A513" i="13"/>
  <c r="A430" i="14"/>
  <c r="A1166" i="12"/>
  <c r="A397" i="14"/>
  <c r="A75" i="12"/>
  <c r="A39" i="13"/>
  <c r="A1351" i="13"/>
  <c r="A1267" i="13"/>
  <c r="A512" i="13"/>
  <c r="A659" i="13"/>
  <c r="A1195" i="13"/>
  <c r="A224" i="12"/>
  <c r="A967" i="14"/>
  <c r="A116" i="13"/>
  <c r="A620" i="12"/>
  <c r="A405" i="13"/>
  <c r="A404" i="13"/>
  <c r="A1133" i="13"/>
  <c r="A524" i="14"/>
  <c r="A372" i="13"/>
  <c r="A637" i="13"/>
  <c r="A680" i="12"/>
  <c r="A109" i="13"/>
  <c r="A147" i="14"/>
  <c r="A821" i="13"/>
  <c r="A1187" i="13"/>
  <c r="A1242" i="13"/>
  <c r="A196" i="14"/>
  <c r="A695" i="12"/>
  <c r="A1213" i="13"/>
  <c r="A1199" i="13"/>
  <c r="A941" i="13"/>
  <c r="A506" i="13"/>
  <c r="A1054" i="13"/>
  <c r="A988" i="14"/>
  <c r="A1155" i="13"/>
  <c r="A509" i="12"/>
  <c r="A160" i="12"/>
  <c r="A193" i="14"/>
  <c r="A199" i="13"/>
  <c r="A129" i="14"/>
  <c r="A1122" i="13"/>
  <c r="A708" i="13"/>
  <c r="A958" i="13"/>
  <c r="A1168" i="13"/>
  <c r="A976" i="12"/>
  <c r="A1124" i="13"/>
  <c r="A1258" i="14"/>
  <c r="A1289" i="13"/>
  <c r="A1063" i="14"/>
  <c r="A1105" i="14"/>
  <c r="A837" i="14"/>
  <c r="A745" i="13"/>
  <c r="A641" i="12"/>
  <c r="A542" i="14"/>
  <c r="A789" i="14"/>
  <c r="A1016" i="14"/>
  <c r="A889" i="14"/>
  <c r="A987" i="14"/>
  <c r="A429" i="13"/>
  <c r="A825" i="12"/>
  <c r="A650" i="13"/>
  <c r="A846" i="14"/>
  <c r="A680" i="14"/>
  <c r="A730" i="14"/>
  <c r="A59" i="12"/>
  <c r="A908" i="12"/>
  <c r="A1162" i="12"/>
  <c r="A589" i="12"/>
  <c r="A681" i="13"/>
  <c r="A756" i="13"/>
  <c r="A660" i="13"/>
  <c r="A1220" i="12"/>
  <c r="A1176" i="13"/>
  <c r="A664" i="13"/>
  <c r="A1239" i="12"/>
  <c r="A245" i="12"/>
  <c r="A650" i="14"/>
  <c r="A929" i="14"/>
  <c r="A1171" i="14"/>
  <c r="A895" i="12"/>
  <c r="A479" i="14"/>
  <c r="A806" i="12"/>
  <c r="A1214" i="12"/>
  <c r="A716" i="12"/>
  <c r="A959" i="13"/>
  <c r="A8" i="13"/>
  <c r="A496" i="12"/>
  <c r="A20" i="12"/>
  <c r="A763" i="14"/>
  <c r="A1100" i="12"/>
  <c r="A1024" i="14"/>
  <c r="A88" i="13"/>
  <c r="A718" i="14"/>
  <c r="A704" i="14"/>
  <c r="A671" i="14"/>
  <c r="A149" i="12"/>
  <c r="A200" i="13"/>
  <c r="A114" i="13"/>
  <c r="A241" i="14"/>
  <c r="A712" i="13"/>
  <c r="A767" i="14"/>
  <c r="A101" i="12"/>
  <c r="A268" i="12"/>
  <c r="A310" i="14"/>
  <c r="A637" i="12"/>
  <c r="A1349" i="12"/>
  <c r="A188" i="13"/>
  <c r="A899" i="13"/>
  <c r="A1266" i="14"/>
  <c r="A835" i="12"/>
  <c r="A154" i="12"/>
  <c r="A679" i="13"/>
  <c r="A539" i="12"/>
  <c r="A968" i="14"/>
  <c r="A1066" i="14"/>
  <c r="A558" i="12"/>
  <c r="A1259" i="14"/>
  <c r="A906" i="14"/>
  <c r="A393" i="13"/>
  <c r="A980" i="12"/>
  <c r="A237" i="13"/>
  <c r="A1067" i="12"/>
  <c r="A683" i="13"/>
  <c r="A1312" i="14"/>
  <c r="A106" i="12"/>
  <c r="A270" i="13"/>
  <c r="A406" i="14"/>
  <c r="A1093" i="14"/>
  <c r="A151" i="14"/>
  <c r="A520" i="14"/>
  <c r="A942" i="14"/>
  <c r="A54" i="13"/>
  <c r="A443" i="13"/>
  <c r="A366" i="13"/>
  <c r="A1204" i="12"/>
  <c r="A493" i="12"/>
  <c r="A304" i="14"/>
  <c r="A1104" i="13"/>
  <c r="A1084" i="13"/>
  <c r="A192" i="12"/>
  <c r="A1260" i="13"/>
  <c r="A1339" i="12"/>
  <c r="A91" i="14"/>
  <c r="A312" i="13"/>
  <c r="A781" i="13"/>
  <c r="A1096" i="13"/>
  <c r="A326" i="14"/>
  <c r="A783" i="14"/>
  <c r="A1283" i="14"/>
  <c r="A1091" i="12"/>
  <c r="A84" i="14"/>
  <c r="A1118" i="14"/>
  <c r="A983" i="13"/>
  <c r="A1037" i="14"/>
  <c r="A1141" i="14"/>
  <c r="A866" i="14"/>
  <c r="A306" i="13"/>
  <c r="A1118" i="12"/>
  <c r="A325" i="14"/>
  <c r="A950" i="13"/>
  <c r="A1058" i="13"/>
  <c r="A1006" i="14"/>
  <c r="A1030" i="14"/>
  <c r="A1204" i="14"/>
  <c r="A622" i="12"/>
  <c r="A1267" i="12"/>
  <c r="A443" i="14"/>
  <c r="A862" i="14"/>
  <c r="A333" i="14"/>
  <c r="A997" i="14"/>
  <c r="A931" i="14"/>
  <c r="A809" i="13"/>
  <c r="A62" i="12"/>
  <c r="A517" i="13"/>
  <c r="A801" i="14"/>
  <c r="A949" i="14"/>
  <c r="A346" i="14"/>
  <c r="A26" i="13"/>
  <c r="A1304" i="13"/>
  <c r="A1200" i="13"/>
  <c r="A455" i="13"/>
  <c r="A572" i="13"/>
  <c r="A681" i="12"/>
  <c r="A34" i="12"/>
  <c r="A1154" i="12"/>
  <c r="A988" i="12"/>
  <c r="A376" i="12"/>
  <c r="A1187" i="12"/>
  <c r="A1193" i="12"/>
  <c r="A1284" i="14"/>
  <c r="A895" i="14"/>
  <c r="A895" i="13"/>
  <c r="A505" i="13"/>
  <c r="A139" i="13"/>
  <c r="A663" i="13"/>
  <c r="A1043" i="13"/>
  <c r="A1246" i="12"/>
  <c r="A125" i="12"/>
  <c r="A489" i="12"/>
  <c r="A214" i="12"/>
  <c r="A1138" i="12"/>
  <c r="A16" i="14"/>
  <c r="A1343" i="13"/>
  <c r="A1199" i="14"/>
  <c r="A937" i="12"/>
  <c r="A1321" i="12"/>
  <c r="A47" i="13"/>
  <c r="A356" i="12"/>
  <c r="A264" i="13"/>
  <c r="A520" i="12"/>
  <c r="A1063" i="13"/>
  <c r="A810" i="14"/>
  <c r="A99" i="12"/>
  <c r="A1084" i="12"/>
  <c r="A1018" i="12"/>
  <c r="A454" i="12"/>
  <c r="A818" i="14"/>
  <c r="A260" i="13"/>
  <c r="A971" i="14"/>
  <c r="A785" i="14"/>
  <c r="A625" i="14"/>
  <c r="A33" i="13"/>
  <c r="A14" i="13"/>
  <c r="A856" i="14"/>
  <c r="A821" i="12"/>
  <c r="A1293" i="14"/>
  <c r="A284" i="14"/>
  <c r="A989" i="14"/>
  <c r="A570" i="12"/>
  <c r="A862" i="13"/>
  <c r="A616" i="12"/>
  <c r="A1259" i="12"/>
  <c r="A999" i="13"/>
  <c r="A301" i="14"/>
  <c r="A234" i="14"/>
  <c r="A987" i="12"/>
  <c r="A401" i="12"/>
  <c r="A609" i="12"/>
  <c r="A776" i="14"/>
  <c r="A706" i="13"/>
  <c r="A892" i="14"/>
  <c r="A456" i="12"/>
  <c r="A992" i="13"/>
  <c r="A306" i="14"/>
  <c r="A291" i="12"/>
  <c r="A929" i="12"/>
  <c r="A50" i="14"/>
  <c r="A526" i="13"/>
  <c r="A371" i="13"/>
  <c r="A991" i="13"/>
  <c r="A1005" i="13"/>
  <c r="A572" i="12"/>
  <c r="A721" i="13"/>
  <c r="A450" i="12"/>
  <c r="A299" i="13"/>
  <c r="A746" i="13"/>
  <c r="A47" i="14"/>
  <c r="A947" i="13"/>
  <c r="A339" i="12"/>
  <c r="A1225" i="12"/>
  <c r="A737" i="14"/>
  <c r="A585" i="14"/>
  <c r="A776" i="13"/>
  <c r="A672" i="14"/>
  <c r="A371" i="14"/>
  <c r="A462" i="14"/>
  <c r="A700" i="12"/>
  <c r="A397" i="13"/>
  <c r="A1126" i="13"/>
  <c r="A541" i="14"/>
  <c r="A701" i="13"/>
  <c r="A988" i="13"/>
  <c r="A583" i="14"/>
  <c r="A1081" i="14"/>
  <c r="A1251" i="14"/>
  <c r="A1051" i="14"/>
  <c r="A54" i="12"/>
  <c r="A1251" i="13"/>
  <c r="A570" i="14"/>
  <c r="A297" i="14"/>
  <c r="A222" i="14"/>
  <c r="A883" i="14"/>
  <c r="A418" i="14"/>
  <c r="A554" i="13"/>
  <c r="A172" i="13"/>
  <c r="A1134" i="13"/>
  <c r="A1125" i="14"/>
  <c r="A793" i="14"/>
  <c r="A947" i="14"/>
  <c r="A930" i="14"/>
  <c r="A1001" i="14"/>
  <c r="A71" i="14"/>
  <c r="A337" i="12"/>
  <c r="A901" i="14"/>
  <c r="A867" i="14"/>
  <c r="A699" i="14"/>
  <c r="A279" i="12"/>
  <c r="A662" i="13"/>
  <c r="A414" i="12"/>
  <c r="A826" i="12"/>
  <c r="A1247" i="13"/>
  <c r="A1008" i="14"/>
  <c r="A704" i="13"/>
  <c r="A1150" i="12"/>
  <c r="A964" i="12"/>
  <c r="A341" i="12"/>
  <c r="A1274" i="12"/>
  <c r="A126" i="12"/>
  <c r="A1012" i="14"/>
  <c r="A1191" i="12"/>
  <c r="A668" i="12"/>
  <c r="A335" i="12"/>
  <c r="A72" i="14"/>
  <c r="A904" i="12"/>
  <c r="A868" i="13"/>
  <c r="A55" i="14"/>
  <c r="A675" i="14"/>
  <c r="A380" i="12"/>
  <c r="A1241" i="12"/>
  <c r="A671" i="13"/>
  <c r="A646" i="13"/>
  <c r="A1143" i="13"/>
  <c r="A1022" i="13"/>
  <c r="A533" i="12"/>
  <c r="A1185" i="13"/>
  <c r="A568" i="13"/>
  <c r="A1134" i="12"/>
  <c r="A1100" i="14"/>
  <c r="A1112" i="12"/>
  <c r="A692" i="12"/>
  <c r="A267" i="13"/>
  <c r="A562" i="12"/>
  <c r="A289" i="12"/>
  <c r="A714" i="13"/>
  <c r="A392" i="14"/>
  <c r="A249" i="14"/>
  <c r="A1281" i="13"/>
  <c r="A943" i="13"/>
  <c r="A258" i="14"/>
  <c r="A679" i="12"/>
  <c r="A504" i="13"/>
  <c r="A1008" i="13"/>
  <c r="A768" i="12"/>
  <c r="A958" i="12"/>
  <c r="A210" i="14"/>
  <c r="A480" i="14"/>
  <c r="A876" i="14"/>
  <c r="A531" i="13"/>
  <c r="A1310" i="12"/>
  <c r="A1170" i="12"/>
  <c r="A424" i="13"/>
  <c r="A1254" i="13"/>
  <c r="A1218" i="14"/>
  <c r="A1280" i="12"/>
  <c r="A1138" i="14"/>
  <c r="A1038" i="12"/>
  <c r="A74" i="14"/>
  <c r="A5" i="13"/>
  <c r="A864" i="12"/>
  <c r="A1263" i="14"/>
  <c r="A1055" i="13"/>
  <c r="A1291" i="13"/>
  <c r="A133" i="12"/>
  <c r="A910" i="12"/>
  <c r="A1200" i="12"/>
  <c r="A360" i="12"/>
  <c r="A870" i="14"/>
  <c r="A584" i="12"/>
  <c r="A30" i="13"/>
  <c r="A1067" i="14"/>
  <c r="A431" i="13"/>
  <c r="A116" i="12"/>
  <c r="A179" i="13"/>
  <c r="A574" i="13"/>
  <c r="A1314" i="12"/>
  <c r="A1131" i="14"/>
  <c r="A1155" i="14"/>
  <c r="A58" i="13"/>
  <c r="A710" i="13"/>
  <c r="A684" i="14"/>
  <c r="A634" i="12"/>
  <c r="A313" i="12"/>
  <c r="A1335" i="14"/>
  <c r="A1021" i="14"/>
  <c r="A535" i="13"/>
  <c r="A906" i="12"/>
  <c r="A1155" i="12"/>
  <c r="A884" i="13"/>
  <c r="A409" i="13"/>
  <c r="A1183" i="13"/>
  <c r="A401" i="14"/>
  <c r="A1149" i="14"/>
  <c r="A1062" i="14"/>
  <c r="A4" i="14"/>
  <c r="A422" i="14"/>
  <c r="A341" i="14"/>
  <c r="A1309" i="13"/>
  <c r="A858" i="14"/>
  <c r="A1046" i="14"/>
  <c r="A1193" i="14"/>
  <c r="A991" i="14"/>
  <c r="A1034" i="14"/>
  <c r="A45" i="12"/>
  <c r="A708" i="12"/>
  <c r="A634" i="14"/>
  <c r="A899" i="14"/>
  <c r="A1195" i="14"/>
  <c r="A1124" i="12"/>
  <c r="A1217" i="12"/>
  <c r="A349" i="12"/>
  <c r="A693" i="13"/>
  <c r="A396" i="12"/>
  <c r="A838" i="14"/>
  <c r="A799" i="14"/>
  <c r="A314" i="14"/>
  <c r="A785" i="13"/>
  <c r="A122" i="12"/>
  <c r="A387" i="12"/>
  <c r="A84" i="13"/>
  <c r="A470" i="13"/>
  <c r="A972" i="14"/>
  <c r="A496" i="13"/>
  <c r="A314" i="13"/>
  <c r="A918" i="12"/>
  <c r="A312" i="12"/>
  <c r="A1126" i="12"/>
  <c r="A97" i="13"/>
  <c r="A664" i="14"/>
  <c r="A1175" i="12"/>
  <c r="A205" i="13"/>
  <c r="A108" i="14"/>
  <c r="A963" i="13"/>
  <c r="A892" i="12"/>
  <c r="A275" i="14"/>
  <c r="A522" i="14"/>
  <c r="A120" i="13"/>
  <c r="A913" i="13"/>
  <c r="A1206" i="12"/>
  <c r="A1276" i="13"/>
  <c r="A221" i="13"/>
  <c r="A296" i="14"/>
  <c r="A630" i="13"/>
  <c r="A833" i="13"/>
  <c r="A47" i="12"/>
  <c r="A1271" i="13"/>
  <c r="A842" i="13"/>
  <c r="A1139" i="13"/>
  <c r="A926" i="13"/>
  <c r="A713" i="14"/>
  <c r="A735" i="14"/>
  <c r="A51" i="14"/>
  <c r="A808" i="14"/>
  <c r="A455" i="12"/>
  <c r="A534" i="12"/>
  <c r="A333" i="12"/>
  <c r="A214" i="13"/>
  <c r="A500" i="12"/>
  <c r="A608" i="14"/>
  <c r="A1074" i="14"/>
  <c r="A696" i="12"/>
  <c r="A1329" i="14"/>
  <c r="A130" i="12"/>
  <c r="A1010" i="12"/>
  <c r="A533" i="14"/>
  <c r="A622" i="14"/>
  <c r="A430" i="13"/>
  <c r="A1130" i="12"/>
  <c r="A1114" i="12"/>
  <c r="A564" i="14"/>
  <c r="A206" i="12"/>
  <c r="A35" i="13"/>
  <c r="A935" i="14"/>
  <c r="A280" i="14"/>
  <c r="A789" i="13"/>
  <c r="A1197" i="12"/>
  <c r="A233" i="12"/>
  <c r="A924" i="13"/>
  <c r="A625" i="12"/>
  <c r="A147" i="13"/>
  <c r="A83" i="13"/>
  <c r="A108" i="13"/>
  <c r="A118" i="14"/>
  <c r="A1346" i="12"/>
  <c r="A1133" i="14"/>
  <c r="A1088" i="12"/>
  <c r="A1334" i="14"/>
  <c r="A726" i="14"/>
  <c r="A845" i="14"/>
  <c r="A481" i="12"/>
  <c r="A138" i="13"/>
  <c r="A374" i="13"/>
  <c r="A1347" i="12"/>
  <c r="A67" i="12"/>
  <c r="A997" i="12"/>
  <c r="A1129" i="14"/>
  <c r="A1274" i="14"/>
  <c r="A1097" i="12"/>
  <c r="A1162" i="13"/>
  <c r="A1047" i="13"/>
  <c r="A309" i="13"/>
  <c r="A81" i="12"/>
  <c r="A630" i="14"/>
  <c r="A356" i="14"/>
  <c r="A310" i="13"/>
  <c r="A785" i="12"/>
  <c r="A521" i="14"/>
  <c r="A299" i="12"/>
  <c r="A463" i="12"/>
  <c r="A217" i="14"/>
  <c r="A797" i="13"/>
  <c r="A793" i="12"/>
  <c r="A917" i="14"/>
  <c r="A500" i="14"/>
  <c r="A446" i="13"/>
  <c r="A400" i="14"/>
  <c r="A566" i="14"/>
  <c r="A742" i="14"/>
  <c r="A872" i="14"/>
  <c r="A243" i="14"/>
  <c r="A1317" i="14"/>
  <c r="A324" i="12"/>
  <c r="A287" i="14"/>
  <c r="A576" i="14"/>
  <c r="A845" i="13"/>
  <c r="A617" i="14"/>
  <c r="A433" i="14"/>
  <c r="A96" i="14"/>
  <c r="A585" i="12"/>
  <c r="A460" i="13"/>
  <c r="A21" i="13"/>
  <c r="A99" i="13"/>
  <c r="A910" i="14"/>
  <c r="A963" i="14"/>
  <c r="A114" i="12"/>
  <c r="A95" i="13"/>
  <c r="A260" i="12"/>
  <c r="A259" i="13"/>
  <c r="A46" i="13"/>
  <c r="A533" i="13"/>
  <c r="A1070" i="14"/>
  <c r="A1005" i="14"/>
  <c r="A150" i="12"/>
  <c r="A767" i="13"/>
  <c r="A560" i="12"/>
  <c r="A676" i="13"/>
  <c r="A10" i="12"/>
  <c r="A1014" i="14"/>
  <c r="A1113" i="12"/>
  <c r="A405" i="12"/>
  <c r="A616" i="13"/>
  <c r="A771" i="13"/>
  <c r="A859" i="12"/>
  <c r="A131" i="13"/>
  <c r="A1230" i="13"/>
  <c r="A224" i="14"/>
  <c r="A338" i="12"/>
  <c r="A1160" i="12"/>
  <c r="A763" i="13"/>
  <c r="A641" i="13"/>
  <c r="A525" i="14"/>
  <c r="A1268" i="13"/>
  <c r="A420" i="14"/>
  <c r="A492" i="13"/>
  <c r="A150" i="13"/>
  <c r="A613" i="13"/>
  <c r="A1079" i="13"/>
  <c r="A124" i="14"/>
  <c r="A795" i="13"/>
  <c r="A970" i="13"/>
  <c r="A876" i="12"/>
  <c r="A313" i="14"/>
  <c r="A547" i="14"/>
  <c r="A321" i="14"/>
  <c r="A99" i="14"/>
  <c r="A231" i="14"/>
  <c r="A370" i="14"/>
  <c r="A446" i="14"/>
  <c r="A609" i="13"/>
  <c r="A406" i="13"/>
  <c r="A1113" i="14"/>
  <c r="A1089" i="14"/>
  <c r="A751" i="14"/>
  <c r="A1084" i="14"/>
  <c r="A1026" i="12"/>
  <c r="A24" i="12"/>
  <c r="A855" i="12"/>
  <c r="A506" i="14"/>
  <c r="A925" i="14"/>
  <c r="A656" i="14"/>
  <c r="A522" i="13"/>
  <c r="A546" i="13"/>
  <c r="A345" i="13"/>
  <c r="A229" i="12"/>
  <c r="A262" i="14"/>
  <c r="A1083" i="12"/>
  <c r="A1117" i="14"/>
  <c r="A121" i="12"/>
  <c r="A370" i="12"/>
  <c r="A363" i="12"/>
  <c r="A1270" i="12"/>
  <c r="A791" i="12"/>
  <c r="A143" i="14"/>
  <c r="A1031" i="13"/>
  <c r="A1129" i="13"/>
  <c r="A208" i="13"/>
  <c r="A393" i="12"/>
  <c r="A576" i="13"/>
  <c r="A247" i="13"/>
  <c r="A905" i="12"/>
  <c r="A709" i="13"/>
  <c r="A625" i="13"/>
  <c r="A395" i="12"/>
  <c r="A584" i="14"/>
  <c r="A638" i="13"/>
  <c r="A454" i="13"/>
  <c r="A1258" i="13"/>
  <c r="A729" i="13"/>
  <c r="A1068" i="13"/>
  <c r="A355" i="12"/>
  <c r="A51" i="12"/>
  <c r="A1243" i="13"/>
  <c r="A424" i="14"/>
  <c r="A358" i="13"/>
  <c r="A1120" i="13"/>
  <c r="A1156" i="14"/>
  <c r="A197" i="14"/>
  <c r="A18" i="12"/>
  <c r="A1059" i="13"/>
  <c r="A742" i="13"/>
  <c r="A67" i="14"/>
  <c r="A26" i="14"/>
  <c r="A142" i="14"/>
  <c r="A770" i="14"/>
  <c r="A487" i="14"/>
  <c r="A410" i="12"/>
  <c r="A237" i="12"/>
  <c r="A916" i="14"/>
  <c r="A801" i="13"/>
  <c r="A796" i="14"/>
  <c r="A267" i="14"/>
  <c r="A1208" i="14"/>
  <c r="A697" i="14"/>
  <c r="A725" i="12"/>
  <c r="A270" i="12"/>
  <c r="A320" i="14"/>
  <c r="A218" i="12"/>
  <c r="A554" i="14"/>
  <c r="A975" i="12"/>
  <c r="A429" i="12"/>
  <c r="A605" i="14"/>
  <c r="A1105" i="13"/>
  <c r="A225" i="12"/>
  <c r="A812" i="14"/>
  <c r="A1308" i="13"/>
  <c r="A545" i="12"/>
  <c r="A209" i="13"/>
  <c r="A880" i="12"/>
  <c r="A1099" i="13"/>
  <c r="A1043" i="14"/>
  <c r="A1318" i="13"/>
  <c r="A1154" i="14"/>
  <c r="A530" i="12"/>
  <c r="A859" i="13"/>
  <c r="A512" i="14"/>
  <c r="A1296" i="13"/>
  <c r="A143" i="12"/>
  <c r="A1220" i="14"/>
  <c r="A1020" i="12"/>
  <c r="A175" i="12"/>
  <c r="A56" i="12"/>
  <c r="A812" i="12"/>
  <c r="A1166" i="14"/>
  <c r="A734" i="14"/>
  <c r="A1039" i="14"/>
  <c r="A737" i="13"/>
  <c r="A372" i="14"/>
  <c r="A979" i="12"/>
  <c r="A24" i="14"/>
  <c r="A792" i="12"/>
  <c r="A1318" i="14"/>
  <c r="A175" i="14"/>
  <c r="A242" i="14"/>
  <c r="A1046" i="13"/>
  <c r="A476" i="14"/>
  <c r="A351" i="12"/>
  <c r="A295" i="12"/>
  <c r="A860" i="13"/>
  <c r="A924" i="14"/>
  <c r="A851" i="12"/>
  <c r="A1092" i="14"/>
  <c r="A141" i="14"/>
  <c r="A134" i="13"/>
  <c r="A343" i="14"/>
  <c r="A491" i="13"/>
  <c r="A393" i="14"/>
  <c r="A1018" i="13"/>
  <c r="A1167" i="13"/>
  <c r="A1176" i="12"/>
  <c r="A738" i="12"/>
  <c r="A208" i="12"/>
  <c r="A979" i="13"/>
  <c r="A1296" i="12"/>
  <c r="A1151" i="13"/>
  <c r="A738" i="14"/>
  <c r="A739" i="12"/>
  <c r="A624" i="13"/>
  <c r="A334" i="13"/>
  <c r="A855" i="14"/>
  <c r="A670" i="14"/>
  <c r="A189" i="14"/>
  <c r="A171" i="12"/>
  <c r="A108" i="12"/>
  <c r="A996" i="12"/>
  <c r="A839" i="12"/>
  <c r="A1076" i="13"/>
  <c r="A456" i="14"/>
  <c r="A1058" i="14"/>
  <c r="A1242" i="12"/>
  <c r="A520" i="13"/>
  <c r="A1106" i="12"/>
  <c r="A1334" i="13"/>
  <c r="A687" i="13"/>
  <c r="A1089" i="13"/>
  <c r="A1070" i="12"/>
  <c r="A1017" i="13"/>
  <c r="A1259" i="13"/>
  <c r="A909" i="12"/>
  <c r="A816" i="13"/>
  <c r="A170" i="14"/>
  <c r="A404" i="14"/>
  <c r="A680" i="13"/>
  <c r="A256" i="12"/>
  <c r="A670" i="13"/>
  <c r="A1093" i="12"/>
  <c r="A139" i="14"/>
  <c r="A931" i="13"/>
  <c r="A966" i="13"/>
  <c r="A971" i="13"/>
  <c r="A683" i="12"/>
  <c r="A424" i="12"/>
  <c r="A731" i="13"/>
  <c r="A1004" i="13"/>
  <c r="A938" i="14"/>
  <c r="A1083" i="14"/>
  <c r="A508" i="13"/>
  <c r="A56" i="14"/>
  <c r="A1334" i="12"/>
  <c r="A1351" i="12"/>
  <c r="A1329" i="13"/>
  <c r="A887" i="13"/>
  <c r="A1285" i="13"/>
  <c r="A64" i="14"/>
  <c r="A1143" i="14"/>
  <c r="A429" i="14"/>
  <c r="A675" i="12"/>
  <c r="A199" i="12"/>
  <c r="A875" i="13"/>
  <c r="A989" i="13"/>
  <c r="A212" i="14"/>
  <c r="A535" i="14"/>
  <c r="A1245" i="14"/>
  <c r="A1238" i="13"/>
  <c r="A771" i="12"/>
  <c r="A71" i="12"/>
  <c r="A80" i="14"/>
  <c r="A531" i="14"/>
  <c r="A270" i="14"/>
  <c r="A1209" i="14"/>
  <c r="A75" i="14"/>
  <c r="A362" i="13"/>
  <c r="A426" i="13"/>
  <c r="A1076" i="14"/>
  <c r="A1212" i="12"/>
  <c r="A466" i="14"/>
  <c r="A767" i="12"/>
  <c r="A1158" i="12"/>
  <c r="A1097" i="13"/>
  <c r="A310" i="12"/>
  <c r="A954" i="13"/>
  <c r="A167" i="14"/>
  <c r="A217" i="12"/>
  <c r="A749" i="13"/>
  <c r="A467" i="12"/>
  <c r="A246" i="14"/>
  <c r="A950" i="14"/>
  <c r="A1243" i="12"/>
  <c r="A558" i="14"/>
  <c r="A133" i="13"/>
  <c r="A6" i="13"/>
  <c r="A867" i="13"/>
  <c r="A104" i="12"/>
  <c r="A855" i="13"/>
  <c r="A734" i="13"/>
  <c r="A1167" i="12"/>
  <c r="A762" i="12"/>
  <c r="A1231" i="14"/>
  <c r="A1312" i="12"/>
  <c r="A900" i="12"/>
  <c r="A375" i="14"/>
  <c r="A939" i="14"/>
  <c r="A354" i="12"/>
  <c r="A481" i="13"/>
  <c r="A308" i="12"/>
  <c r="A1080" i="12"/>
  <c r="A195" i="13"/>
  <c r="A914" i="12"/>
  <c r="A581" i="14"/>
  <c r="A192" i="14"/>
  <c r="A1116" i="13"/>
  <c r="A366" i="14"/>
  <c r="A200" i="14"/>
  <c r="A1245" i="12"/>
  <c r="A525" i="13"/>
  <c r="A504" i="14"/>
  <c r="A992" i="12"/>
  <c r="A563" i="13"/>
  <c r="A1255" i="14"/>
  <c r="A550" i="12"/>
  <c r="A595" i="14"/>
  <c r="A951" i="12"/>
  <c r="A181" i="14"/>
  <c r="A1255" i="13"/>
  <c r="A717" i="14"/>
  <c r="A166" i="13"/>
  <c r="A29" i="13"/>
  <c r="A50" i="12"/>
  <c r="A654" i="12"/>
  <c r="A1071" i="14"/>
  <c r="A376" i="13"/>
  <c r="A481" i="14"/>
  <c r="A684" i="13"/>
  <c r="A1041" i="13"/>
  <c r="A689" i="12"/>
  <c r="A471" i="13"/>
  <c r="A766" i="12"/>
  <c r="A580" i="13"/>
  <c r="A209" i="12"/>
  <c r="A667" i="13"/>
  <c r="A422" i="12"/>
  <c r="A255" i="14"/>
  <c r="A825" i="13"/>
  <c r="A685" i="12"/>
  <c r="A820" i="12"/>
  <c r="A399" i="13"/>
  <c r="A863" i="13"/>
  <c r="A760" i="13"/>
  <c r="A989" i="12"/>
  <c r="A905" i="14"/>
  <c r="A1342" i="13"/>
  <c r="A687" i="14"/>
  <c r="A579" i="12"/>
  <c r="A466" i="13"/>
  <c r="A1062" i="13"/>
  <c r="A1142" i="13"/>
  <c r="A470" i="14"/>
  <c r="A810" i="13"/>
  <c r="A442" i="14"/>
  <c r="A214" i="14"/>
  <c r="A508" i="12"/>
  <c r="A254" i="13"/>
  <c r="A710" i="14"/>
  <c r="A995" i="13"/>
  <c r="A274" i="14"/>
  <c r="A741" i="13"/>
  <c r="A58" i="14"/>
  <c r="A779" i="12"/>
  <c r="A1042" i="12"/>
  <c r="A817" i="13"/>
  <c r="A1081" i="13"/>
  <c r="A239" i="14"/>
  <c r="A1000" i="14"/>
  <c r="A247" i="14"/>
  <c r="A946" i="14"/>
  <c r="A697" i="12"/>
  <c r="A166" i="12"/>
  <c r="A1018" i="14"/>
  <c r="A774" i="14"/>
  <c r="A1085" i="14"/>
  <c r="A491" i="14"/>
  <c r="A449" i="14"/>
  <c r="A1351" i="14"/>
  <c r="A145" i="13"/>
  <c r="A249" i="13"/>
  <c r="A760" i="14"/>
  <c r="A1020" i="14"/>
  <c r="A1191" i="14"/>
  <c r="A920" i="14"/>
  <c r="A695" i="14"/>
  <c r="A1338" i="14"/>
  <c r="A342" i="12"/>
  <c r="A272" i="13"/>
  <c r="A489" i="14"/>
  <c r="A733" i="14"/>
  <c r="A647" i="12"/>
  <c r="A1210" i="12"/>
  <c r="A635" i="12"/>
  <c r="A1322" i="13"/>
  <c r="A105" i="14"/>
  <c r="A16" i="13"/>
  <c r="A1064" i="14"/>
  <c r="A56" i="13"/>
  <c r="A451" i="13"/>
  <c r="A750" i="12"/>
  <c r="A867" i="12"/>
  <c r="A163" i="13"/>
  <c r="A829" i="14"/>
  <c r="A818" i="12"/>
  <c r="A400" i="12"/>
  <c r="A293" i="14"/>
  <c r="A342" i="13"/>
  <c r="A1137" i="14"/>
  <c r="A693" i="14"/>
  <c r="A266" i="14"/>
  <c r="A1309" i="12"/>
  <c r="A999" i="12"/>
  <c r="A1072" i="12"/>
  <c r="A667" i="14"/>
  <c r="A762" i="13"/>
  <c r="A1192" i="14"/>
  <c r="A1181" i="14"/>
  <c r="A935" i="12"/>
  <c r="A837" i="13"/>
  <c r="A1280" i="13"/>
  <c r="A9" i="14"/>
  <c r="A1080" i="13"/>
  <c r="A25" i="13"/>
  <c r="A442" i="12"/>
  <c r="A1006" i="13"/>
  <c r="A1041" i="12"/>
  <c r="A692" i="13"/>
  <c r="A379" i="12"/>
  <c r="A410" i="14"/>
  <c r="A1172" i="12"/>
  <c r="A1326" i="14"/>
  <c r="A445" i="12"/>
  <c r="A337" i="14"/>
  <c r="A668" i="14"/>
  <c r="A55" i="12"/>
  <c r="A568" i="12"/>
  <c r="A1130" i="13"/>
  <c r="A631" i="12"/>
  <c r="A1188" i="13"/>
  <c r="A299" i="14"/>
  <c r="A746" i="14"/>
  <c r="A1110" i="12"/>
  <c r="A1272" i="14"/>
  <c r="A212" i="12"/>
  <c r="A460" i="12"/>
  <c r="A908" i="14"/>
  <c r="A338" i="14"/>
  <c r="A468" i="12"/>
  <c r="A5" i="12"/>
  <c r="A433" i="12"/>
  <c r="A289" i="13"/>
  <c r="A534" i="14"/>
  <c r="A1049" i="14"/>
  <c r="A670" i="12"/>
  <c r="A1083" i="13"/>
  <c r="A1099" i="14"/>
  <c r="A1271" i="12"/>
  <c r="A1231" i="12"/>
  <c r="A216" i="12"/>
  <c r="A534" i="13"/>
  <c r="A974" i="13"/>
  <c r="A276" i="13"/>
  <c r="A659" i="14"/>
  <c r="A418" i="13"/>
  <c r="A1206" i="13"/>
  <c r="A320" i="12"/>
  <c r="A1142" i="12"/>
  <c r="A450" i="14"/>
  <c r="A539" i="14"/>
  <c r="A892" i="13"/>
  <c r="A691" i="13"/>
  <c r="A633" i="14"/>
  <c r="A1175" i="14"/>
  <c r="A730" i="12"/>
  <c r="A971" i="12"/>
  <c r="A92" i="14"/>
  <c r="A559" i="13"/>
  <c r="A1054" i="14"/>
  <c r="A174" i="14"/>
  <c r="A89" i="14"/>
  <c r="A596" i="14"/>
  <c r="A250" i="12"/>
  <c r="A1009" i="12"/>
  <c r="A1237" i="13"/>
  <c r="A149" i="13"/>
  <c r="A238" i="14"/>
  <c r="A493" i="14"/>
  <c r="A1191" i="13"/>
  <c r="A1212" i="13"/>
  <c r="A93" i="12"/>
  <c r="A129" i="13"/>
  <c r="A1176" i="14"/>
  <c r="A93" i="14"/>
  <c r="A1333" i="13"/>
  <c r="A593" i="14"/>
  <c r="A1201" i="14"/>
  <c r="A1224" i="13"/>
  <c r="A97" i="12"/>
  <c r="A400" i="13"/>
  <c r="A841" i="14"/>
  <c r="A505" i="14"/>
  <c r="A1163" i="14"/>
  <c r="A1281" i="14"/>
  <c r="A875" i="14"/>
  <c r="A725" i="14"/>
  <c r="A79" i="12"/>
  <c r="A385" i="14"/>
  <c r="A934" i="14"/>
  <c r="A162" i="14"/>
  <c r="A883" i="12"/>
  <c r="A863" i="12"/>
  <c r="A530" i="13"/>
  <c r="A501" i="12"/>
  <c r="A180" i="13"/>
  <c r="A318" i="12"/>
  <c r="A250" i="13"/>
  <c r="A575" i="13"/>
  <c r="A610" i="12"/>
  <c r="A567" i="13"/>
  <c r="A760" i="12"/>
  <c r="A342" i="14"/>
  <c r="A516" i="14"/>
  <c r="A1331" i="12"/>
  <c r="A1264" i="12"/>
  <c r="A1213" i="12"/>
  <c r="A437" i="12"/>
  <c r="A41" i="13"/>
  <c r="A942" i="13"/>
  <c r="A604" i="14"/>
  <c r="A368" i="13"/>
  <c r="A484" i="12"/>
  <c r="A18" i="13"/>
  <c r="A470" i="12"/>
  <c r="A1300" i="13"/>
  <c r="A492" i="12"/>
  <c r="A770" i="12"/>
  <c r="A66" i="14"/>
  <c r="A235" i="13"/>
  <c r="A1087" i="12"/>
  <c r="A1035" i="12"/>
  <c r="A862" i="12"/>
  <c r="A556" i="14"/>
  <c r="A1321" i="14"/>
  <c r="A1275" i="12"/>
  <c r="A1233" i="13"/>
  <c r="A1147" i="14"/>
  <c r="A88" i="12"/>
  <c r="A551" i="12"/>
  <c r="A897" i="14"/>
  <c r="A787" i="13"/>
  <c r="A488" i="14"/>
  <c r="A791" i="14"/>
  <c r="A297" i="12"/>
  <c r="A888" i="12"/>
  <c r="A1156" i="12"/>
  <c r="A1171" i="12"/>
  <c r="A1268" i="14"/>
  <c r="A549" i="12"/>
  <c r="A1330" i="12"/>
  <c r="A1158" i="14"/>
  <c r="A447" i="12"/>
  <c r="A814" i="12"/>
  <c r="A195" i="14"/>
  <c r="A243" i="12"/>
  <c r="A599" i="12"/>
  <c r="A888" i="13"/>
  <c r="A1216" i="14"/>
  <c r="A1174" i="13"/>
  <c r="A1175" i="13"/>
  <c r="A846" i="12"/>
  <c r="A571" i="12"/>
  <c r="A571" i="14"/>
  <c r="A249" i="12"/>
  <c r="A854" i="14"/>
  <c r="A1159" i="14"/>
  <c r="A1139" i="12"/>
  <c r="A893" i="12"/>
  <c r="A655" i="13"/>
  <c r="A117" i="12"/>
  <c r="A38" i="12"/>
  <c r="A962" i="13"/>
  <c r="A634" i="13"/>
  <c r="A646" i="12"/>
  <c r="A1135" i="14"/>
  <c r="A518" i="12"/>
  <c r="A956" i="13"/>
  <c r="A176" i="13"/>
  <c r="A847" i="14"/>
  <c r="A731" i="14"/>
  <c r="A509" i="14"/>
  <c r="A555" i="13"/>
  <c r="A954" i="12"/>
  <c r="A841" i="12"/>
  <c r="A193" i="12"/>
  <c r="A1338" i="13"/>
  <c r="A363" i="14"/>
  <c r="A1024" i="13"/>
  <c r="A187" i="14"/>
  <c r="A1156" i="13"/>
  <c r="A379" i="14"/>
  <c r="A858" i="12"/>
  <c r="A91" i="13"/>
  <c r="A826" i="14"/>
  <c r="A1283" i="13"/>
  <c r="A389" i="14"/>
  <c r="A1045" i="14"/>
  <c r="A762" i="14"/>
  <c r="A1250" i="14"/>
  <c r="A434" i="13"/>
  <c r="A118" i="13"/>
  <c r="A133" i="14"/>
  <c r="A1280" i="14"/>
  <c r="A34" i="14"/>
  <c r="A1087" i="14"/>
  <c r="A437" i="14"/>
  <c r="A1197" i="14"/>
  <c r="A1287" i="13"/>
  <c r="A262" i="13"/>
  <c r="A204" i="14"/>
  <c r="A600" i="14"/>
  <c r="A205" i="14"/>
  <c r="A1247" i="14"/>
  <c r="A1331" i="13"/>
  <c r="A1188" i="14"/>
  <c r="A134" i="12"/>
  <c r="A920" i="13"/>
  <c r="A1217" i="14"/>
  <c r="A679" i="14"/>
  <c r="A689" i="14"/>
  <c r="A847" i="12"/>
  <c r="A49" i="12"/>
  <c r="A220" i="12"/>
  <c r="A210" i="13"/>
  <c r="A588" i="14"/>
  <c r="A774" i="13"/>
  <c r="A449" i="13"/>
  <c r="A587" i="12"/>
  <c r="A441" i="13"/>
  <c r="A834" i="12"/>
  <c r="A1230" i="12"/>
  <c r="A993" i="14"/>
  <c r="A776" i="12"/>
  <c r="A131" i="12"/>
  <c r="A588" i="13"/>
  <c r="A1234" i="12"/>
  <c r="A524" i="12"/>
  <c r="A438" i="13"/>
  <c r="A158" i="13"/>
  <c r="A116" i="14"/>
  <c r="A1093" i="13"/>
  <c r="A230" i="12"/>
  <c r="A1226" i="12"/>
  <c r="A591" i="14"/>
  <c r="A1301" i="13"/>
  <c r="A367" i="14"/>
  <c r="A550" i="14"/>
  <c r="A35" i="14"/>
  <c r="A95" i="12"/>
  <c r="A583" i="13"/>
  <c r="A104" i="14"/>
  <c r="A601" i="12"/>
  <c r="A929" i="13"/>
  <c r="A412" i="14"/>
  <c r="A813" i="14"/>
  <c r="A1125" i="13"/>
  <c r="A545" i="13"/>
  <c r="A97" i="14"/>
  <c r="A4" i="12"/>
  <c r="A626" i="14"/>
  <c r="A49" i="13"/>
  <c r="A631" i="13"/>
  <c r="A529" i="13"/>
  <c r="A1112" i="14"/>
  <c r="A784" i="12"/>
  <c r="A60" i="13"/>
  <c r="A874" i="12"/>
  <c r="A913" i="14"/>
  <c r="A1010" i="14"/>
  <c r="A500" i="13"/>
  <c r="A749" i="14"/>
  <c r="A266" i="13"/>
  <c r="A41" i="14"/>
  <c r="A9" i="12"/>
  <c r="A1179" i="12"/>
  <c r="A526" i="14"/>
  <c r="A317" i="14"/>
  <c r="A1114" i="13"/>
  <c r="A460" i="14"/>
  <c r="A63" i="13"/>
  <c r="A1235" i="12"/>
  <c r="A17" i="14"/>
  <c r="A291" i="14"/>
  <c r="A331" i="14"/>
  <c r="A193" i="13"/>
  <c r="A304" i="13"/>
  <c r="A637" i="14"/>
  <c r="A1133" i="12"/>
  <c r="A624" i="14"/>
  <c r="A559" i="12"/>
  <c r="A154" i="14"/>
  <c r="A1067" i="13"/>
  <c r="A1264" i="14"/>
  <c r="A1343" i="12"/>
  <c r="A135" i="13"/>
  <c r="A691" i="14"/>
  <c r="A445" i="13"/>
  <c r="A1262" i="12"/>
  <c r="A1106" i="14"/>
  <c r="A816" i="14"/>
  <c r="A1014" i="12"/>
  <c r="A521" i="13"/>
  <c r="A768" i="13"/>
  <c r="A1150" i="14"/>
  <c r="A779" i="13"/>
  <c r="A70" i="14"/>
  <c r="A268" i="14"/>
  <c r="A949" i="13"/>
  <c r="A1095" i="13"/>
  <c r="A650" i="12"/>
  <c r="A1249" i="13"/>
  <c r="A912" i="13"/>
  <c r="A1350" i="13"/>
  <c r="A1314" i="13"/>
  <c r="A756" i="14"/>
  <c r="A1174" i="14"/>
  <c r="A688" i="14"/>
  <c r="A1234" i="14"/>
  <c r="A1322" i="12"/>
  <c r="A388" i="12"/>
  <c r="A264" i="14"/>
  <c r="A621" i="14"/>
  <c r="A1254" i="14"/>
  <c r="A1295" i="14"/>
  <c r="A1313" i="13"/>
  <c r="A1341" i="14"/>
  <c r="A221" i="12"/>
  <c r="A581" i="13"/>
  <c r="A318" i="14"/>
  <c r="A106" i="14"/>
  <c r="A1222" i="14"/>
  <c r="A1333" i="14"/>
  <c r="A821" i="14"/>
  <c r="A884" i="14"/>
  <c r="A764" i="13"/>
  <c r="A1218" i="13"/>
  <c r="A1146" i="14"/>
  <c r="A145" i="14"/>
  <c r="A1331" i="14"/>
  <c r="A1192" i="12"/>
  <c r="A22" i="12"/>
  <c r="A231" i="12"/>
  <c r="A93" i="13"/>
  <c r="A833" i="14"/>
  <c r="A1089" i="12"/>
  <c r="A488" i="12"/>
  <c r="A554" i="12"/>
  <c r="A524" i="13"/>
  <c r="A712" i="12"/>
  <c r="A30" i="12"/>
  <c r="A292" i="14"/>
  <c r="A747" i="12"/>
  <c r="A85" i="14"/>
  <c r="A351" i="13"/>
  <c r="A587" i="13"/>
  <c r="A491" i="12"/>
  <c r="A904" i="13"/>
  <c r="A1120" i="12"/>
  <c r="A659" i="12"/>
  <c r="A468" i="13"/>
  <c r="A787" i="12"/>
  <c r="A191" i="13"/>
  <c r="A831" i="13"/>
  <c r="A838" i="13"/>
  <c r="A256" i="13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tc={23829849-3F42-4AF1-94A4-984E954979DA}</author>
    <author>tc={52EEC7D3-A60F-4F39-98D1-D60766362227}</author>
    <author>tc={D666E555-92F3-433A-AC94-285E7BB85EDC}</author>
    <author>tc={3EABC535-ED4A-4C0E-89F9-4D905461B30A}</author>
    <author>tc={161DF12D-3A5B-44F1-A2A0-4331BFB2DAD6}</author>
    <author>tc={E0079031-9B60-4022-B811-9A838875781C}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  <comment ref="G1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  <comment ref="G1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  <comment ref="G18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  <comment ref="G19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  <comment ref="G20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<sst xmlns="http://schemas.openxmlformats.org/spreadsheetml/2006/main" count="4846" uniqueCount="602">
  <si>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</si>
  <si>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</si>
  <si>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</si>
  <si>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</si>
  <si>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</si>
  <si>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</si>
  <si>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</si>
  <si>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</si>
  <si>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</si>
  <si>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</si>
  <si>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</si>
  <si>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</si>
  <si>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</si>
  <si>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</si>
  <si>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</si>
  <si>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</si>
  <si>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</si>
  <si>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</si>
  <si>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</si>
  <si>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</si>
  <si>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</si>
  <si>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</si>
  <si>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</si>
  <si>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</si>
  <si>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</si>
  <si>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</si>
  <si>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</si>
  <si>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</si>
  <si>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</si>
  <si>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</si>
  <si>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</si>
  <si>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</si>
  <si>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</si>
  <si>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</si>
  <si>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</si>
  <si>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</si>
  <si>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</si>
  <si>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</si>
  <si>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</si>
  <si>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</si>
  <si>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</si>
  <si>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</si>
  <si>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</si>
  <si>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</si>
  <si>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</si>
  <si>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</si>
  <si>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</si>
  <si>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</si>
  <si>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</si>
  <si>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</si>
  <si>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</si>
  <si>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</si>
  <si>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</si>
  <si>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</si>
  <si>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</si>
  <si>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</si>
  <si>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</si>
  <si>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</si>
  <si>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</si>
  <si>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</si>
  <si>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</si>
  <si>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</si>
  <si>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</si>
  <si>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</si>
  <si>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</si>
  <si>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</si>
  <si>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</si>
  <si>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</si>
  <si>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</si>
  <si>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</si>
  <si>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</si>
  <si>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</si>
  <si>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</si>
  <si>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</si>
  <si>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</si>
  <si>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</si>
  <si>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</si>
  <si>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</si>
  <si>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</si>
  <si>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</si>
  <si>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</si>
  <si>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</si>
  <si>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</si>
  <si>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</si>
  <si>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</si>
  <si>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</si>
  <si>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</si>
  <si>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</si>
  <si>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</si>
  <si>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</si>
  <si>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</si>
  <si>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</si>
  <si>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</si>
  <si>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</si>
  <si>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</si>
  <si>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</si>
  <si>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</si>
  <si>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</si>
  <si>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</si>
  <si>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</si>
  <si>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</si>
  <si>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</si>
  <si>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</si>
  <si>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</si>
  <si>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</si>
  <si>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</si>
  <si>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</si>
  <si>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</si>
  <si>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</si>
  <si>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</si>
  <si>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</si>
  <si>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</si>
  <si>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</si>
  <si>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</si>
  <si>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</si>
  <si>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</si>
  <si>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</si>
  <si>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</si>
  <si>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</si>
  <si>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</si>
  <si>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</si>
  <si>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</si>
  <si>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</si>
  <si>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</si>
  <si>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</si>
  <si>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</si>
  <si>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</si>
  <si>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</si>
  <si>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</si>
  <si>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</si>
  <si>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</si>
  <si>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</si>
  <si>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</si>
  <si>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</si>
  <si>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</si>
  <si>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</si>
  <si>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</si>
  <si>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</si>
  <si>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</si>
  <si>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</si>
  <si>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</si>
  <si>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</si>
  <si>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</si>
  <si>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</si>
  <si>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</si>
  <si>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</si>
  <si>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</si>
  <si>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</si>
  <si>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</si>
  <si>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</si>
  <si>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</si>
  <si>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</si>
  <si>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</si>
  <si>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</si>
  <si>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</si>
  <si>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</si>
  <si>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</si>
  <si>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</si>
  <si>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</si>
  <si>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</si>
  <si>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</si>
  <si>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</si>
  <si>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</si>
  <si>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</si>
  <si>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</si>
  <si>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</si>
  <si>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</si>
  <si>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</si>
  <si>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</si>
  <si>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</si>
  <si>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</si>
  <si>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</si>
  <si>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</si>
  <si>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</si>
  <si>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</si>
  <si>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</si>
  <si>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</si>
  <si>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</si>
  <si>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</si>
  <si>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</si>
  <si>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</si>
  <si>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</si>
  <si>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</si>
  <si>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</si>
  <si>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</si>
  <si>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</si>
  <si>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</si>
  <si>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</si>
  <si>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</si>
  <si>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</si>
  <si>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exo_T_4</t>
  </si>
  <si>
    <t>eox_T_5</t>
  </si>
  <si>
    <t>exo_T_6</t>
  </si>
  <si>
    <t>exo_T_3</t>
  </si>
  <si>
    <t>exo_SL</t>
  </si>
  <si>
    <t>Taxes on capital</t>
  </si>
  <si>
    <t>Taxes on labour</t>
  </si>
  <si>
    <t>exo_GA_1_1</t>
  </si>
  <si>
    <t>exo_GA_1_2</t>
  </si>
  <si>
    <t>exo_GA_1_3</t>
  </si>
  <si>
    <t>exo_GA_1_4</t>
  </si>
  <si>
    <t>exo_GA_1_5</t>
  </si>
  <si>
    <t>exo_GA_1_6</t>
  </si>
  <si>
    <t>exo_GA_2_1</t>
  </si>
  <si>
    <t>exo_GA_2_2</t>
  </si>
  <si>
    <t>exo_GA_2_3</t>
  </si>
  <si>
    <t>exo_GA_2_4</t>
  </si>
  <si>
    <t>exo_GA_2_5</t>
  </si>
  <si>
    <t>exo_GA_2_6</t>
  </si>
  <si>
    <t>exo_GA_3_1</t>
  </si>
  <si>
    <t>exo_GA_3_2</t>
  </si>
  <si>
    <t>exo_GA_3_3</t>
  </si>
  <si>
    <t>exo_GA_3_4</t>
  </si>
  <si>
    <t>exo_GA_3_5</t>
  </si>
  <si>
    <t>exo_GA_3_6</t>
  </si>
  <si>
    <t>exo_GA_4_1</t>
  </si>
  <si>
    <t>exo_GA_4_2</t>
  </si>
  <si>
    <t>exo_GA_4_3</t>
  </si>
  <si>
    <t>exo_GA_4_4</t>
  </si>
  <si>
    <t>exo_GA_4_5</t>
  </si>
  <si>
    <t>exo_GA_4_6</t>
  </si>
  <si>
    <t>exo_GA_5_1</t>
  </si>
  <si>
    <t>exo_GA_5_2</t>
  </si>
  <si>
    <t>exo_GA_5_3</t>
  </si>
  <si>
    <t>exo_GA_5_4</t>
  </si>
  <si>
    <t>exo_GA_5_5</t>
  </si>
  <si>
    <t>exo_GA_5_6</t>
  </si>
  <si>
    <t>exo_GA_6_1</t>
  </si>
  <si>
    <t>exo_GA_6_2</t>
  </si>
  <si>
    <t>exo_GA_6_3</t>
  </si>
  <si>
    <t>exo_GA_6_4</t>
  </si>
  <si>
    <t>exo_GA_6_5</t>
  </si>
  <si>
    <t>exo_GA_6_6</t>
  </si>
  <si>
    <t>exo_GA_7_1</t>
  </si>
  <si>
    <t>exo_GA_7_2</t>
  </si>
  <si>
    <t>exo_GA_7_3</t>
  </si>
  <si>
    <t>exo_GA_7_4</t>
  </si>
  <si>
    <t>exo_GA_7_5</t>
  </si>
  <si>
    <t>exo_GA_7_6</t>
  </si>
  <si>
    <t>exo_GA_8_1</t>
  </si>
  <si>
    <t>exo_GA_8_2</t>
  </si>
  <si>
    <t>exo_GA_8_3</t>
  </si>
  <si>
    <t>exo_GA_8_4</t>
  </si>
  <si>
    <t>exo_GA_8_5</t>
  </si>
  <si>
    <t>exo_GA_8_6</t>
  </si>
  <si>
    <t>exo_GA_9_1</t>
  </si>
  <si>
    <t>exo_GA_9_2</t>
  </si>
  <si>
    <t>exo_GA_9_3</t>
  </si>
  <si>
    <t>exo_GA_9_4</t>
  </si>
  <si>
    <t>exo_GA_9_5</t>
  </si>
  <si>
    <t>exo_GA_9_6</t>
  </si>
  <si>
    <t>phiY0_1_1_p</t>
  </si>
  <si>
    <t>phiY0_1_2_p</t>
  </si>
  <si>
    <t>phiY0_1_3_p</t>
  </si>
  <si>
    <t>phiY0_1_4_p</t>
  </si>
  <si>
    <t>phiY0_1_5_p</t>
  </si>
  <si>
    <t>phiY0_1_6_p</t>
  </si>
  <si>
    <t>phiY0_2_1_p</t>
  </si>
  <si>
    <t>phiY0_2_2_p</t>
  </si>
  <si>
    <t>phiY0_2_3_p</t>
  </si>
  <si>
    <t>phiY0_2_4_p</t>
  </si>
  <si>
    <t>phiY0_2_5_p</t>
  </si>
  <si>
    <t>phiY0_2_6_p</t>
  </si>
  <si>
    <t>phiY0_3_1_p</t>
  </si>
  <si>
    <t>phiY0_3_2_p</t>
  </si>
  <si>
    <t>phiY0_3_3_p</t>
  </si>
  <si>
    <t>phiY0_3_4_p</t>
  </si>
  <si>
    <t>phiY0_3_5_p</t>
  </si>
  <si>
    <t>phiY0_3_6_p</t>
  </si>
  <si>
    <t>phiY0_4_1_p</t>
  </si>
  <si>
    <t>phiY0_4_2_p</t>
  </si>
  <si>
    <t>phiY0_4_3_p</t>
  </si>
  <si>
    <t>phiY0_4_4_p</t>
  </si>
  <si>
    <t>phiY0_4_5_p</t>
  </si>
  <si>
    <t>phiY0_4_6_p</t>
  </si>
  <si>
    <t>phiY0_5_1_p</t>
  </si>
  <si>
    <t>phiY0_5_2_p</t>
  </si>
  <si>
    <t>phiY0_5_3_p</t>
  </si>
  <si>
    <t>phiY0_5_4_p</t>
  </si>
  <si>
    <t>phiY0_5_5_p</t>
  </si>
  <si>
    <t>phiY0_5_6_p</t>
  </si>
  <si>
    <t>phiY0_6_1_p</t>
  </si>
  <si>
    <t>phiY0_6_2_p</t>
  </si>
  <si>
    <t>phiY0_6_3_p</t>
  </si>
  <si>
    <t>phiY0_6_4_p</t>
  </si>
  <si>
    <t>phiY0_6_5_p</t>
  </si>
  <si>
    <t>phiY0_6_6_p</t>
  </si>
  <si>
    <t>phiY0_7_1_p</t>
  </si>
  <si>
    <t>phiY0_7_2_p</t>
  </si>
  <si>
    <t>phiY0_7_3_p</t>
  </si>
  <si>
    <t>phiY0_7_4_p</t>
  </si>
  <si>
    <t>phiY0_7_5_p</t>
  </si>
  <si>
    <t>phiY0_7_6_p</t>
  </si>
  <si>
    <t>phiY0_8_1_p</t>
  </si>
  <si>
    <t>phiY0_8_2_p</t>
  </si>
  <si>
    <t>phiY0_8_3_p</t>
  </si>
  <si>
    <t>phiY0_8_4_p</t>
  </si>
  <si>
    <t>phiY0_8_5_p</t>
  </si>
  <si>
    <t>phiY0_8_6_p</t>
  </si>
  <si>
    <t>phiY0_9_1_p</t>
  </si>
  <si>
    <t>phiY0_9_2_p</t>
  </si>
  <si>
    <t>phiY0_9_3_p</t>
  </si>
  <si>
    <t>phiY0_9_4_p</t>
  </si>
  <si>
    <t>phiY0_9_5_p</t>
  </si>
  <si>
    <t>phiY0_9_6_p</t>
  </si>
  <si>
    <t>phiN0_1_1_p</t>
  </si>
  <si>
    <t>phiN0_1_2_p</t>
  </si>
  <si>
    <t>phiN0_1_3_p</t>
  </si>
  <si>
    <t>phiN0_1_4_p</t>
  </si>
  <si>
    <t>phiN0_1_5_p</t>
  </si>
  <si>
    <t>phiN0_1_6_p</t>
  </si>
  <si>
    <t>phiN0_2_1_p</t>
  </si>
  <si>
    <t>phiN0_2_2_p</t>
  </si>
  <si>
    <t>phiN0_2_3_p</t>
  </si>
  <si>
    <t>phiN0_2_4_p</t>
  </si>
  <si>
    <t>phiN0_2_5_p</t>
  </si>
  <si>
    <t>phiN0_2_6_p</t>
  </si>
  <si>
    <t>phiN0_3_1_p</t>
  </si>
  <si>
    <t>phiN0_3_2_p</t>
  </si>
  <si>
    <t>phiN0_3_3_p</t>
  </si>
  <si>
    <t>phiN0_3_4_p</t>
  </si>
  <si>
    <t>phiN0_3_5_p</t>
  </si>
  <si>
    <t>phiN0_3_6_p</t>
  </si>
  <si>
    <t>phiN0_4_1_p</t>
  </si>
  <si>
    <t>phiN0_4_2_p</t>
  </si>
  <si>
    <t>phiN0_4_3_p</t>
  </si>
  <si>
    <t>phiN0_4_4_p</t>
  </si>
  <si>
    <t>phiN0_4_5_p</t>
  </si>
  <si>
    <t>phiN0_4_6_p</t>
  </si>
  <si>
    <t>phiN0_5_1_p</t>
  </si>
  <si>
    <t>phiN0_5_2_p</t>
  </si>
  <si>
    <t>phiN0_5_3_p</t>
  </si>
  <si>
    <t>phiN0_5_4_p</t>
  </si>
  <si>
    <t>phiN0_5_5_p</t>
  </si>
  <si>
    <t>phiN0_5_6_p</t>
  </si>
  <si>
    <t>phiN0_6_1_p</t>
  </si>
  <si>
    <t>phiN0_6_2_p</t>
  </si>
  <si>
    <t>phiN0_6_3_p</t>
  </si>
  <si>
    <t>phiN0_6_4_p</t>
  </si>
  <si>
    <t>phiN0_6_5_p</t>
  </si>
  <si>
    <t>phiN0_6_6_p</t>
  </si>
  <si>
    <t>phiN0_7_1_p</t>
  </si>
  <si>
    <t>phiN0_7_2_p</t>
  </si>
  <si>
    <t>phiN0_7_3_p</t>
  </si>
  <si>
    <t>phiN0_7_4_p</t>
  </si>
  <si>
    <t>phiN0_7_5_p</t>
  </si>
  <si>
    <t>phiN0_7_6_p</t>
  </si>
  <si>
    <t>phiN0_8_1_p</t>
  </si>
  <si>
    <t>phiN0_8_2_p</t>
  </si>
  <si>
    <t>phiN0_8_3_p</t>
  </si>
  <si>
    <t>phiN0_8_4_p</t>
  </si>
  <si>
    <t>phiN0_8_5_p</t>
  </si>
  <si>
    <t>phiN0_8_6_p</t>
  </si>
  <si>
    <t>phiN0_9_1_p</t>
  </si>
  <si>
    <t>phiN0_9_2_p</t>
  </si>
  <si>
    <t>phiN0_9_3_p</t>
  </si>
  <si>
    <t>phiN0_9_4_p</t>
  </si>
  <si>
    <t>phiN0_9_5_p</t>
  </si>
  <si>
    <t>phiN0_9_6_p</t>
  </si>
  <si>
    <t>phiYT_1_1_p</t>
  </si>
  <si>
    <t>phiYT_1_2_p</t>
  </si>
  <si>
    <t>phiYT_1_3_p</t>
  </si>
  <si>
    <t>phiYT_1_4_p</t>
  </si>
  <si>
    <t>phiYT_1_5_p</t>
  </si>
  <si>
    <t>phiYT_1_6_p</t>
  </si>
  <si>
    <t>phiYT_2_1_p</t>
  </si>
  <si>
    <t>phiYT_2_2_p</t>
  </si>
  <si>
    <t>phiYT_2_3_p</t>
  </si>
  <si>
    <t>phiYT_2_4_p</t>
  </si>
  <si>
    <t>phiYT_2_5_p</t>
  </si>
  <si>
    <t>phiYT_2_6_p</t>
  </si>
  <si>
    <t>phiYT_3_1_p</t>
  </si>
  <si>
    <t>phiYT_3_2_p</t>
  </si>
  <si>
    <t>phiYT_3_3_p</t>
  </si>
  <si>
    <t>phiYT_3_4_p</t>
  </si>
  <si>
    <t>phiYT_3_5_p</t>
  </si>
  <si>
    <t>phiYT_3_6_p</t>
  </si>
  <si>
    <t>phiYT_4_1_p</t>
  </si>
  <si>
    <t>phiYT_4_2_p</t>
  </si>
  <si>
    <t>phiYT_4_3_p</t>
  </si>
  <si>
    <t>phiYT_4_4_p</t>
  </si>
  <si>
    <t>phiYT_4_5_p</t>
  </si>
  <si>
    <t>phiYT_4_6_p</t>
  </si>
  <si>
    <t>phiYT_5_1_p</t>
  </si>
  <si>
    <t>phiYT_5_2_p</t>
  </si>
  <si>
    <t>phiYT_5_3_p</t>
  </si>
  <si>
    <t>phiYT_5_4_p</t>
  </si>
  <si>
    <t>phiYT_5_5_p</t>
  </si>
  <si>
    <t>phiYT_5_6_p</t>
  </si>
  <si>
    <t>phiYT_6_1_p</t>
  </si>
  <si>
    <t>phiYT_6_2_p</t>
  </si>
  <si>
    <t>phiYT_6_3_p</t>
  </si>
  <si>
    <t>phiYT_6_4_p</t>
  </si>
  <si>
    <t>phiYT_6_5_p</t>
  </si>
  <si>
    <t>phiYT_6_6_p</t>
  </si>
  <si>
    <t>phiYT_7_1_p</t>
  </si>
  <si>
    <t>phiYT_7_2_p</t>
  </si>
  <si>
    <t>phiYT_7_3_p</t>
  </si>
  <si>
    <t>phiYT_7_4_p</t>
  </si>
  <si>
    <t>phiYT_7_5_p</t>
  </si>
  <si>
    <t>phiYT_7_6_p</t>
  </si>
  <si>
    <t>phiYT_8_1_p</t>
  </si>
  <si>
    <t>phiYT_8_2_p</t>
  </si>
  <si>
    <t>phiYT_8_3_p</t>
  </si>
  <si>
    <t>phiYT_8_4_p</t>
  </si>
  <si>
    <t>phiYT_8_5_p</t>
  </si>
  <si>
    <t>phiYT_8_6_p</t>
  </si>
  <si>
    <t>phiYT_9_1_p</t>
  </si>
  <si>
    <t>phiYT_9_2_p</t>
  </si>
  <si>
    <t>phiYT_9_3_p</t>
  </si>
  <si>
    <t>phiYT_9_4_p</t>
  </si>
  <si>
    <t>phiYT_9_5_p</t>
  </si>
  <si>
    <t>phiYT_9_6_p</t>
  </si>
  <si>
    <t>phiNT_1_1_p</t>
  </si>
  <si>
    <t>phiNT_1_2_p</t>
  </si>
  <si>
    <t>phiNT_1_3_p</t>
  </si>
  <si>
    <t>phiNT_1_4_p</t>
  </si>
  <si>
    <t>phiNT_1_5_p</t>
  </si>
  <si>
    <t>phiNT_1_6_p</t>
  </si>
  <si>
    <t>phiNT_2_1_p</t>
  </si>
  <si>
    <t>phiNT_2_2_p</t>
  </si>
  <si>
    <t>phiNT_2_3_p</t>
  </si>
  <si>
    <t>phiNT_2_4_p</t>
  </si>
  <si>
    <t>phiNT_2_5_p</t>
  </si>
  <si>
    <t>phiNT_2_6_p</t>
  </si>
  <si>
    <t>phiNT_3_1_p</t>
  </si>
  <si>
    <t>phiNT_3_2_p</t>
  </si>
  <si>
    <t>phiNT_3_3_p</t>
  </si>
  <si>
    <t>phiNT_3_4_p</t>
  </si>
  <si>
    <t>phiNT_3_5_p</t>
  </si>
  <si>
    <t>phiNT_3_6_p</t>
  </si>
  <si>
    <t>phiNT_4_1_p</t>
  </si>
  <si>
    <t>phiNT_4_2_p</t>
  </si>
  <si>
    <t>phiNT_4_3_p</t>
  </si>
  <si>
    <t>phiNT_4_4_p</t>
  </si>
  <si>
    <t>phiNT_4_5_p</t>
  </si>
  <si>
    <t>phiNT_4_6_p</t>
  </si>
  <si>
    <t>phiNT_5_1_p</t>
  </si>
  <si>
    <t>phiNT_5_2_p</t>
  </si>
  <si>
    <t>phiNT_5_3_p</t>
  </si>
  <si>
    <t>phiNT_5_4_p</t>
  </si>
  <si>
    <t>phiNT_5_5_p</t>
  </si>
  <si>
    <t>phiNT_5_6_p</t>
  </si>
  <si>
    <t>phiNT_6_1_p</t>
  </si>
  <si>
    <t>phiNT_6_2_p</t>
  </si>
  <si>
    <t>phiNT_6_3_p</t>
  </si>
  <si>
    <t>phiNT_6_4_p</t>
  </si>
  <si>
    <t>phiNT_6_5_p</t>
  </si>
  <si>
    <t>phiNT_6_6_p</t>
  </si>
  <si>
    <t>phiNT_7_1_p</t>
  </si>
  <si>
    <t>phiNT_7_2_p</t>
  </si>
  <si>
    <t>phiNT_7_3_p</t>
  </si>
  <si>
    <t>phiNT_7_4_p</t>
  </si>
  <si>
    <t>phiNT_7_5_p</t>
  </si>
  <si>
    <t>phiNT_7_6_p</t>
  </si>
  <si>
    <t>phiNT_8_1_p</t>
  </si>
  <si>
    <t>phiNT_8_2_p</t>
  </si>
  <si>
    <t>phiNT_8_3_p</t>
  </si>
  <si>
    <t>phiNT_8_4_p</t>
  </si>
  <si>
    <t>phiNT_8_5_p</t>
  </si>
  <si>
    <t>phiNT_8_6_p</t>
  </si>
  <si>
    <t>phiNT_9_1_p</t>
  </si>
  <si>
    <t>phiNT_9_2_p</t>
  </si>
  <si>
    <t>phiNT_9_3_p</t>
  </si>
  <si>
    <t>phiNT_9_4_p</t>
  </si>
  <si>
    <t>phiNT_9_5_p</t>
  </si>
  <si>
    <t>phiNT_9_6_p</t>
  </si>
  <si>
    <t>Gross Value Added Shares National Level</t>
  </si>
  <si>
    <t>Employment Shares</t>
  </si>
  <si>
    <t>Labour cost shares</t>
  </si>
  <si>
    <t>Drought</t>
  </si>
  <si>
    <t>Cyclone</t>
  </si>
  <si>
    <t>exo_CYC_1</t>
  </si>
  <si>
    <t>exo_CYC_2</t>
  </si>
  <si>
    <t>exo_CYC_3</t>
  </si>
  <si>
    <t>exo_CYC_4</t>
  </si>
  <si>
    <t>exo_CYC_5</t>
  </si>
  <si>
    <t>exo_CYC_6</t>
  </si>
  <si>
    <t>exo_DRO_1</t>
  </si>
  <si>
    <t>exo_DRO_2</t>
  </si>
  <si>
    <t>exo_DRO_3</t>
  </si>
  <si>
    <t>exo_DRO_4</t>
  </si>
  <si>
    <t>exo_DRO_5</t>
  </si>
  <si>
    <t>exo_DRO_6</t>
  </si>
  <si>
    <t>exo_PoP</t>
  </si>
  <si>
    <t>Adaptation</t>
  </si>
  <si>
    <t>Extremes</t>
  </si>
  <si>
    <t>Structural Parameters</t>
  </si>
  <si>
    <t>Damage Functions TFP</t>
  </si>
  <si>
    <t>defines coefficients for the sectoral and regional damage functions to total factor productivity</t>
  </si>
  <si>
    <t>Damage Functions Labour</t>
  </si>
  <si>
    <t>defines coefficients for the sectoral and regional damage functions to labour productivity</t>
  </si>
  <si>
    <t>Damage Functions Capital</t>
  </si>
  <si>
    <t>defines coefficients for the sectoral and regional damage functions to capital stock</t>
  </si>
  <si>
    <t>Data</t>
  </si>
  <si>
    <t>sheet with link to data sources used for calibration</t>
  </si>
  <si>
    <t xml:space="preserve">Note: The model uses aggregated sectors, e.g. BDE. The sector BDE is the aggregate out of the single sectors B, D and E. 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</si>
  <si>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</si>
  <si>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</si>
  <si>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</si>
  <si>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</si>
  <si>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</si>
  <si>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</si>
  <si>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terminal aggregates</t>
  </si>
  <si>
    <t>Initial Employment Growth Rates</t>
  </si>
  <si>
    <t>elasticity of substitution between regions for sector 1</t>
  </si>
  <si>
    <t>elasticity of substitution between regions for sector 2</t>
  </si>
  <si>
    <t>elasticity of substitution between regions for sector 3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</si>
  <si>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</si>
  <si>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</si>
  <si>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</si>
  <si>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</si>
  <si>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</si>
  <si>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</si>
  <si>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Mekong River delta</t>
  </si>
  <si>
    <t>© Halle Institute for Economic Research (IWH)</t>
  </si>
  <si>
    <t>defines terminal values for climate variables of the baseline scenario</t>
  </si>
  <si>
    <t>sector 3 and region 3</t>
  </si>
  <si>
    <t>sector 3 and region 4</t>
  </si>
  <si>
    <t>sector 3 and region 5</t>
  </si>
  <si>
    <t>sector 3 and region 6</t>
  </si>
  <si>
    <t>sector 4 and region 1</t>
  </si>
  <si>
    <t>sector 4 and region 2</t>
  </si>
  <si>
    <t>sector 4 and region 3</t>
  </si>
  <si>
    <t>sector 4 and region 4</t>
  </si>
  <si>
    <t>sector 4 and region 5</t>
  </si>
  <si>
    <t>sector 4 and region 6</t>
  </si>
  <si>
    <t>sector 5 and region 1</t>
  </si>
  <si>
    <t>sector 5 and region 2</t>
  </si>
  <si>
    <t>sector 5 and region 3</t>
  </si>
  <si>
    <t>sector 5 and region 4</t>
  </si>
  <si>
    <t>sector 5 and region 5</t>
  </si>
  <si>
    <t>sector 5 and region 6</t>
  </si>
  <si>
    <t>sector 6 and region 1</t>
  </si>
  <si>
    <t>sector 6 and region 2</t>
  </si>
  <si>
    <t>sector 6 and region 3</t>
  </si>
  <si>
    <t>sector 6 and region 4</t>
  </si>
  <si>
    <t>sector 6 and region 5</t>
  </si>
  <si>
    <t>sector 6 and region 6</t>
  </si>
  <si>
    <t>sector 7 and region 1</t>
  </si>
  <si>
    <t>sector 7 and region 2</t>
  </si>
  <si>
    <t>sector 7 and region 3</t>
  </si>
  <si>
    <t>sector 7 and region 4</t>
  </si>
  <si>
    <t>sector 7 and region 5</t>
  </si>
  <si>
    <t>sector 7 and region 6</t>
  </si>
  <si>
    <t>sector 8 and region 1</t>
  </si>
  <si>
    <t>sector 8 and region 2</t>
  </si>
  <si>
    <t>sector 8 and region 3</t>
  </si>
  <si>
    <t>sector 8 and region 4</t>
  </si>
  <si>
    <t>sector 8 and region 5</t>
  </si>
  <si>
    <t>sector 8 and region 6</t>
  </si>
  <si>
    <t>sector 9 and region 1</t>
  </si>
  <si>
    <t>sector 9 and region 4</t>
  </si>
  <si>
    <t>sector 9 and region 2</t>
  </si>
  <si>
    <t>sector 9 and region 3</t>
  </si>
  <si>
    <t>sector 9 and region 5</t>
  </si>
  <si>
    <t>sector 9 and region 6</t>
  </si>
  <si>
    <t>9_6</t>
  </si>
  <si>
    <t>9_5</t>
  </si>
  <si>
    <t>9_4</t>
  </si>
  <si>
    <t>9_3</t>
  </si>
  <si>
    <t>9_2</t>
  </si>
  <si>
    <t>9_1</t>
  </si>
  <si>
    <t>8_6</t>
  </si>
  <si>
    <t>8_5</t>
  </si>
  <si>
    <t>8_4</t>
  </si>
  <si>
    <t>8_3</t>
  </si>
  <si>
    <t>8_2</t>
  </si>
  <si>
    <t>8_1</t>
  </si>
  <si>
    <t>7_6</t>
  </si>
  <si>
    <t>7_5</t>
  </si>
  <si>
    <t>7_4</t>
  </si>
  <si>
    <t>7_3</t>
  </si>
  <si>
    <t>7_2</t>
  </si>
  <si>
    <t>7_1</t>
  </si>
  <si>
    <t>6_6</t>
  </si>
  <si>
    <t>6_5</t>
  </si>
  <si>
    <t>6_4</t>
  </si>
  <si>
    <t>6_3</t>
  </si>
  <si>
    <t>6_2</t>
  </si>
  <si>
    <t>6_1</t>
  </si>
  <si>
    <t>5_6</t>
  </si>
  <si>
    <t>5_5</t>
  </si>
  <si>
    <t>5_4</t>
  </si>
  <si>
    <t>5_3</t>
  </si>
  <si>
    <t>5_2</t>
  </si>
  <si>
    <t>5_1</t>
  </si>
  <si>
    <t>4_6</t>
  </si>
  <si>
    <t>4_5</t>
  </si>
  <si>
    <t>4_4</t>
  </si>
  <si>
    <t>4_3</t>
  </si>
  <si>
    <t>4_2</t>
  </si>
  <si>
    <t>4_1</t>
  </si>
  <si>
    <t>3_6</t>
  </si>
  <si>
    <t>exo_T_2</t>
  </si>
  <si>
    <t>exo_T_5</t>
  </si>
  <si>
    <t>exo_PREC_1</t>
  </si>
  <si>
    <t>exo_PREC_2</t>
  </si>
  <si>
    <t>exo_PREC_3</t>
  </si>
  <si>
    <t>exo_PREC_4</t>
  </si>
  <si>
    <t>exo_PREC_5</t>
  </si>
  <si>
    <t>exo_PREC_6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</si>
</sst>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/>
    <xf numFmtId="0" fontId="3" fillId="0" borderId="0" xfId="0" applyFont="1"/>
    <xf numFmtId="0" fontId="0" fillId="11" borderId="0" xfId="0" applyFill="1"/>
    <xf numFmtId="165" fontId="3" fillId="0" borderId="0" xfId="0" applyNumberFormat="1" applyFont="1"/>
    <xf numFmtId="0" fontId="0" fillId="0" borderId="0" xfId="0" applyFill="1"/>
    <xf numFmtId="0" fontId="0" fillId="11" borderId="7" xfId="0" applyFill="1" applyBorder="1"/>
    <xf numFmtId="0" fontId="0" fillId="1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13" borderId="0" xfId="0" applyFont="1" applyFill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4" fillId="13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23829849-3F42-4AF1-94A4-984E954979DA}">
    <text>Special used land for BDE</text>
  </threadedComment>
  <threadedComment ref="G16" dT="2020-03-17T16:58:18.35" personId="{A7419AB4-7DB9-4CF8-809B-B70CA3E6992B}" id="{52EEC7D3-A60F-4F39-98D1-D60766362227}">
    <text>Special used land for BDE</text>
  </threadedComment>
  <threadedComment ref="G17" dT="2020-03-17T16:58:18.35" personId="{A7419AB4-7DB9-4CF8-809B-B70CA3E6992B}" id="{D666E555-92F3-433A-AC94-285E7BB85EDC}">
    <text>Special used land for BDE</text>
  </threadedComment>
  <threadedComment ref="G18" dT="2020-03-17T16:58:18.35" personId="{A7419AB4-7DB9-4CF8-809B-B70CA3E6992B}" id="{3EABC535-ED4A-4C0E-89F9-4D905461B30A}">
    <text>Special used land for BDE</text>
  </threadedComment>
  <threadedComment ref="G19" dT="2020-03-17T16:58:18.35" personId="{A7419AB4-7DB9-4CF8-809B-B70CA3E6992B}" id="{161DF12D-3A5B-44F1-A2A0-4331BFB2DAD6}">
    <text>Special used land for BDE</text>
  </threadedComment>
  <threadedComment ref="G20" dT="2020-03-17T16:58:18.35" personId="{A7419AB4-7DB9-4CF8-809B-B70CA3E6992B}" id="{E0079031-9B60-4022-B811-9A838875781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8"/>
  <sheetViews>
    <sheetView workbookViewId="0">
      <selection activeCell="A68" sqref="A68"/>
    </sheetView>
  </sheetViews>
  <sheetFormatPr baseColWidth="10" defaultRowHeight="15" x14ac:dyDescent="0.25"/>
  <cols>
    <col min="1" max="1" width="24" bestFit="1" customWidth="1"/>
    <col min="2" max="2" width="108.42578125" bestFit="1" customWidth="1"/>
    <col min="3" max="3" width="14.42578125" bestFit="1" customWidth="1"/>
  </cols>
  <sheetData>
    <row r="1" spans="1:2" x14ac:dyDescent="0.25">
      <c r="A1" s="55" t="s">
        <v>114</v>
      </c>
      <c r="B1" s="55"/>
    </row>
    <row r="2" spans="1:2" x14ac:dyDescent="0.25">
      <c r="A2" s="4" t="s">
        <v>115</v>
      </c>
      <c r="B2" t="s">
        <v>118</v>
      </c>
    </row>
    <row r="3" spans="1:2" x14ac:dyDescent="0.25">
      <c r="A3" s="4" t="s">
        <v>116</v>
      </c>
      <c r="B3" t="s">
        <v>117</v>
      </c>
    </row>
    <row r="4" spans="1:2" x14ac:dyDescent="0.25">
      <c r="A4" s="4" t="s">
        <v>119</v>
      </c>
      <c r="B4" t="s">
        <v>516</v>
      </c>
    </row>
    <row r="5" spans="1:2" x14ac:dyDescent="0.25">
      <c r="A5" s="4" t="s">
        <v>59</v>
      </c>
      <c r="B5" t="s">
        <v>124</v>
      </c>
    </row>
    <row r="6" spans="1:2" x14ac:dyDescent="0.25">
      <c r="A6" s="4" t="s">
        <v>65</v>
      </c>
      <c r="B6" t="s">
        <v>123</v>
      </c>
    </row>
    <row r="7" spans="1:2" x14ac:dyDescent="0.25">
      <c r="A7" s="4" t="s">
        <v>485</v>
      </c>
    </row>
    <row r="8" spans="1:2" x14ac:dyDescent="0.25">
      <c r="A8" s="4" t="s">
        <v>486</v>
      </c>
    </row>
    <row r="9" spans="1:2" x14ac:dyDescent="0.25">
      <c r="A9" s="4" t="s">
        <v>120</v>
      </c>
      <c r="B9" t="s">
        <v>121</v>
      </c>
    </row>
    <row r="10" spans="1:2" x14ac:dyDescent="0.25">
      <c r="A10" s="4" t="s">
        <v>487</v>
      </c>
      <c r="B10" t="s">
        <v>122</v>
      </c>
    </row>
    <row r="11" spans="1:2" x14ac:dyDescent="0.25">
      <c r="A11" s="4" t="s">
        <v>488</v>
      </c>
      <c r="B11" t="s">
        <v>489</v>
      </c>
    </row>
    <row r="12" spans="1:2" x14ac:dyDescent="0.25">
      <c r="A12" s="4" t="s">
        <v>490</v>
      </c>
      <c r="B12" t="s">
        <v>491</v>
      </c>
    </row>
    <row r="13" spans="1:2" x14ac:dyDescent="0.25">
      <c r="A13" s="4" t="s">
        <v>492</v>
      </c>
      <c r="B13" t="s">
        <v>493</v>
      </c>
    </row>
    <row r="14" spans="1:2" x14ac:dyDescent="0.25">
      <c r="A14" s="4" t="s">
        <v>494</v>
      </c>
      <c r="B14" t="s">
        <v>495</v>
      </c>
    </row>
    <row r="15" spans="1:2" x14ac:dyDescent="0.25">
      <c r="A15" s="55" t="s">
        <v>73</v>
      </c>
      <c r="B15" s="55"/>
    </row>
    <row r="16" spans="1:2" x14ac:dyDescent="0.25">
      <c r="A16" t="s">
        <v>74</v>
      </c>
      <c r="B16" s="3" t="s">
        <v>94</v>
      </c>
    </row>
    <row r="17" spans="1:2" x14ac:dyDescent="0.25">
      <c r="A17" t="s">
        <v>75</v>
      </c>
      <c r="B17" s="3" t="s">
        <v>95</v>
      </c>
    </row>
    <row r="18" spans="1:2" x14ac:dyDescent="0.25">
      <c r="A18" t="s">
        <v>76</v>
      </c>
      <c r="B18" s="3" t="s">
        <v>96</v>
      </c>
    </row>
    <row r="19" spans="1:2" x14ac:dyDescent="0.25">
      <c r="A19" t="s">
        <v>77</v>
      </c>
      <c r="B19" s="3" t="s">
        <v>97</v>
      </c>
    </row>
    <row r="20" spans="1:2" x14ac:dyDescent="0.25">
      <c r="A20" t="s">
        <v>93</v>
      </c>
      <c r="B20" s="3" t="s">
        <v>98</v>
      </c>
    </row>
    <row r="21" spans="1:2" x14ac:dyDescent="0.25">
      <c r="A21" t="s">
        <v>78</v>
      </c>
      <c r="B21" s="3" t="s">
        <v>99</v>
      </c>
    </row>
    <row r="22" spans="1:2" x14ac:dyDescent="0.25">
      <c r="A22" t="s">
        <v>79</v>
      </c>
      <c r="B22" s="3" t="s">
        <v>100</v>
      </c>
    </row>
    <row r="23" spans="1:2" x14ac:dyDescent="0.25">
      <c r="A23" t="s">
        <v>80</v>
      </c>
      <c r="B23" s="3" t="s">
        <v>101</v>
      </c>
    </row>
    <row r="24" spans="1:2" x14ac:dyDescent="0.25">
      <c r="A24" t="s">
        <v>81</v>
      </c>
      <c r="B24" s="3" t="s">
        <v>102</v>
      </c>
    </row>
    <row r="25" spans="1:2" x14ac:dyDescent="0.25">
      <c r="A25" t="s">
        <v>82</v>
      </c>
      <c r="B25" s="3" t="s">
        <v>103</v>
      </c>
    </row>
    <row r="26" spans="1:2" x14ac:dyDescent="0.25">
      <c r="A26" t="s">
        <v>83</v>
      </c>
      <c r="B26" s="3" t="s">
        <v>104</v>
      </c>
    </row>
    <row r="27" spans="1:2" x14ac:dyDescent="0.25">
      <c r="A27" t="s">
        <v>84</v>
      </c>
      <c r="B27" s="3" t="s">
        <v>105</v>
      </c>
    </row>
    <row r="28" spans="1:2" x14ac:dyDescent="0.25">
      <c r="A28" t="s">
        <v>85</v>
      </c>
      <c r="B28" s="3" t="s">
        <v>106</v>
      </c>
    </row>
    <row r="29" spans="1:2" x14ac:dyDescent="0.25">
      <c r="A29" t="s">
        <v>86</v>
      </c>
      <c r="B29" s="3" t="s">
        <v>107</v>
      </c>
    </row>
    <row r="30" spans="1:2" x14ac:dyDescent="0.25">
      <c r="A30" t="s">
        <v>87</v>
      </c>
      <c r="B30" s="3" t="s">
        <v>108</v>
      </c>
    </row>
    <row r="31" spans="1:2" x14ac:dyDescent="0.25">
      <c r="A31" t="s">
        <v>88</v>
      </c>
      <c r="B31" s="3" t="s">
        <v>109</v>
      </c>
    </row>
    <row r="32" spans="1:2" x14ac:dyDescent="0.25">
      <c r="A32" t="s">
        <v>89</v>
      </c>
      <c r="B32" s="3" t="s">
        <v>110</v>
      </c>
    </row>
    <row r="33" spans="1:2" x14ac:dyDescent="0.25">
      <c r="A33" t="s">
        <v>90</v>
      </c>
      <c r="B33" s="3" t="s">
        <v>111</v>
      </c>
    </row>
    <row r="34" spans="1:2" x14ac:dyDescent="0.25">
      <c r="A34" t="s">
        <v>91</v>
      </c>
      <c r="B34" s="3" t="s">
        <v>112</v>
      </c>
    </row>
    <row r="35" spans="1:2" x14ac:dyDescent="0.25">
      <c r="A35" t="s">
        <v>92</v>
      </c>
      <c r="B35" s="3" t="s">
        <v>113</v>
      </c>
    </row>
    <row r="37" spans="1:2" x14ac:dyDescent="0.25">
      <c r="A37" s="55" t="s">
        <v>148</v>
      </c>
      <c r="B37" s="55" t="s">
        <v>149</v>
      </c>
    </row>
    <row r="38" spans="1:2" x14ac:dyDescent="0.25">
      <c r="A38" s="7">
        <v>1</v>
      </c>
      <c r="B38" t="s">
        <v>74</v>
      </c>
    </row>
    <row r="39" spans="1:2" x14ac:dyDescent="0.25">
      <c r="A39" s="7">
        <v>2</v>
      </c>
      <c r="B39" t="s">
        <v>153</v>
      </c>
    </row>
    <row r="40" spans="1:2" x14ac:dyDescent="0.25">
      <c r="A40" s="7">
        <v>3</v>
      </c>
      <c r="B40" t="s">
        <v>76</v>
      </c>
    </row>
    <row r="41" spans="1:2" x14ac:dyDescent="0.25">
      <c r="A41" s="7">
        <v>4</v>
      </c>
      <c r="B41" t="s">
        <v>78</v>
      </c>
    </row>
    <row r="42" spans="1:2" x14ac:dyDescent="0.25">
      <c r="A42" s="7">
        <v>5</v>
      </c>
      <c r="B42" t="s">
        <v>150</v>
      </c>
    </row>
    <row r="43" spans="1:2" x14ac:dyDescent="0.25">
      <c r="A43" s="7">
        <v>6</v>
      </c>
      <c r="B43" t="s">
        <v>80</v>
      </c>
    </row>
    <row r="44" spans="1:2" x14ac:dyDescent="0.25">
      <c r="A44" s="7">
        <v>7</v>
      </c>
      <c r="B44" t="s">
        <v>81</v>
      </c>
    </row>
    <row r="45" spans="1:2" x14ac:dyDescent="0.25">
      <c r="A45" s="7">
        <v>8</v>
      </c>
      <c r="B45" t="s">
        <v>151</v>
      </c>
    </row>
    <row r="46" spans="1:2" x14ac:dyDescent="0.25">
      <c r="A46" s="7">
        <v>9</v>
      </c>
      <c r="B46" t="s">
        <v>152</v>
      </c>
    </row>
    <row r="48" spans="1:2" x14ac:dyDescent="0.25">
      <c r="A48" s="55" t="s">
        <v>154</v>
      </c>
      <c r="B48" s="55"/>
    </row>
    <row r="49" spans="1:2" x14ac:dyDescent="0.25">
      <c r="A49" s="7">
        <v>1</v>
      </c>
      <c r="B49" t="s">
        <v>144</v>
      </c>
    </row>
    <row r="50" spans="1:2" x14ac:dyDescent="0.25">
      <c r="A50" s="7">
        <v>2</v>
      </c>
      <c r="B50" t="s">
        <v>143</v>
      </c>
    </row>
    <row r="51" spans="1:2" x14ac:dyDescent="0.25">
      <c r="A51" s="7">
        <v>3</v>
      </c>
      <c r="B51" t="s">
        <v>145</v>
      </c>
    </row>
    <row r="52" spans="1:2" x14ac:dyDescent="0.25">
      <c r="A52" s="7">
        <v>4</v>
      </c>
      <c r="B52" t="s">
        <v>146</v>
      </c>
    </row>
    <row r="53" spans="1:2" x14ac:dyDescent="0.25">
      <c r="A53" s="7">
        <v>5</v>
      </c>
      <c r="B53" t="s">
        <v>147</v>
      </c>
    </row>
    <row r="54" spans="1:2" x14ac:dyDescent="0.25">
      <c r="A54" s="7">
        <v>6</v>
      </c>
      <c r="B54" t="s">
        <v>514</v>
      </c>
    </row>
    <row r="55" spans="1:2" x14ac:dyDescent="0.25">
      <c r="A55" s="54"/>
      <c r="B55" s="54"/>
    </row>
    <row r="57" spans="1:2" x14ac:dyDescent="0.25">
      <c r="A57" s="54" t="s">
        <v>496</v>
      </c>
      <c r="B57" s="54"/>
    </row>
    <row r="58" spans="1:2" x14ac:dyDescent="0.25">
      <c r="A58" t="s">
        <v>515</v>
      </c>
    </row>
  </sheetData>
  <mergeCells count="6">
    <mergeCell ref="A57:B57"/>
    <mergeCell ref="A55:B55"/>
    <mergeCell ref="A1:B1"/>
    <mergeCell ref="A15:B15"/>
    <mergeCell ref="A37:B37"/>
    <mergeCell ref="A48:B48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workbookViewId="0">
      <selection activeCell="D70" sqref="D70"/>
    </sheetView>
  </sheetViews>
  <sheetFormatPr baseColWidth="10" defaultRowHeight="15" x14ac:dyDescent="0.25"/>
  <cols>
    <col min="1" max="1" width="23.140625" customWidth="1"/>
  </cols>
  <sheetData>
    <row r="1" spans="1:5" x14ac:dyDescent="0.25">
      <c r="A1" s="18" t="s">
        <v>125</v>
      </c>
      <c r="B1" s="19" t="s">
        <v>467</v>
      </c>
      <c r="C1" s="19"/>
      <c r="D1" s="19"/>
      <c r="E1" s="20"/>
    </row>
    <row r="2" spans="1:5" x14ac:dyDescent="0.25">
      <c r="A2" s="21">
        <v>1</v>
      </c>
      <c r="B2" s="22">
        <f>'[1]IO GRAS Economic Activity 9'!$B$25</f>
        <v>0.12087555432860778</v>
      </c>
      <c r="C2" s="23"/>
      <c r="D2" s="23"/>
      <c r="E2" s="24"/>
    </row>
    <row r="3" spans="1:5" x14ac:dyDescent="0.25">
      <c r="A3" s="21">
        <v>2</v>
      </c>
      <c r="B3" s="22">
        <f>'[1]IO GRAS Economic Activity 9'!$C$25</f>
        <v>6.8423692992434407E-2</v>
      </c>
      <c r="C3" s="23"/>
      <c r="D3" s="23"/>
      <c r="E3" s="24"/>
    </row>
    <row r="4" spans="1:5" x14ac:dyDescent="0.25">
      <c r="A4" s="21">
        <v>3</v>
      </c>
      <c r="B4" s="22">
        <f>'[1]IO GRAS Economic Activity 9'!$D$25</f>
        <v>0.28063390924098364</v>
      </c>
      <c r="C4" s="23"/>
      <c r="D4" s="23"/>
      <c r="E4" s="24"/>
    </row>
    <row r="5" spans="1:5" x14ac:dyDescent="0.25">
      <c r="A5" s="21">
        <v>4</v>
      </c>
      <c r="B5" s="22">
        <f>'[1]IO GRAS Economic Activity 9'!$E$25</f>
        <v>7.0173665565563689E-2</v>
      </c>
      <c r="C5" s="23"/>
      <c r="D5" s="23"/>
      <c r="E5" s="24"/>
    </row>
    <row r="6" spans="1:5" x14ac:dyDescent="0.25">
      <c r="A6" s="21">
        <v>5</v>
      </c>
      <c r="B6" s="22">
        <f>'[1]IO GRAS Economic Activity 9'!$F$25</f>
        <v>0.1467449333613397</v>
      </c>
      <c r="C6" s="23"/>
      <c r="D6" s="23"/>
      <c r="E6" s="24"/>
    </row>
    <row r="7" spans="1:5" x14ac:dyDescent="0.25">
      <c r="A7" s="21">
        <v>6</v>
      </c>
      <c r="B7" s="22">
        <f>'[1]IO GRAS Economic Activity 9'!$G$25</f>
        <v>2.949546738574926E-2</v>
      </c>
      <c r="C7" s="23"/>
      <c r="D7" s="23"/>
      <c r="E7" s="24"/>
    </row>
    <row r="8" spans="1:5" x14ac:dyDescent="0.25">
      <c r="A8" s="21">
        <v>7</v>
      </c>
      <c r="B8" s="22">
        <f>'[1]IO GRAS Economic Activity 9'!$H$25</f>
        <v>0.17042963265008579</v>
      </c>
      <c r="C8" s="23"/>
      <c r="D8" s="23"/>
      <c r="E8" s="24"/>
    </row>
    <row r="9" spans="1:5" x14ac:dyDescent="0.25">
      <c r="A9" s="21">
        <v>8</v>
      </c>
      <c r="B9" s="22">
        <f>'[1]IO GRAS Economic Activity 9'!$I$25</f>
        <v>0.10772033333328307</v>
      </c>
      <c r="C9" s="23"/>
      <c r="D9" s="23"/>
      <c r="E9" s="24"/>
    </row>
    <row r="10" spans="1:5" x14ac:dyDescent="0.25">
      <c r="A10" s="25">
        <v>9</v>
      </c>
      <c r="B10" s="26">
        <f>'[1]IO GRAS Economic Activity 9'!$J$25</f>
        <v>5.5028111419525415E-3</v>
      </c>
      <c r="C10" s="27"/>
      <c r="D10" s="27"/>
      <c r="E10" s="28"/>
    </row>
    <row r="11" spans="1:5" x14ac:dyDescent="0.25">
      <c r="A11" s="18" t="s">
        <v>125</v>
      </c>
      <c r="B11" s="19" t="s">
        <v>468</v>
      </c>
      <c r="C11" s="19"/>
      <c r="D11" s="19"/>
      <c r="E11" s="20"/>
    </row>
    <row r="12" spans="1:5" x14ac:dyDescent="0.25">
      <c r="A12" s="21">
        <v>1</v>
      </c>
      <c r="B12" s="22">
        <f>[2]Calibration!$B$12</f>
        <v>0.41864967694004818</v>
      </c>
      <c r="C12" s="23"/>
      <c r="D12" s="23"/>
      <c r="E12" s="24"/>
    </row>
    <row r="13" spans="1:5" x14ac:dyDescent="0.25">
      <c r="A13" s="21">
        <v>2</v>
      </c>
      <c r="B13" s="22">
        <f>[2]Calibration!$C$12</f>
        <v>9.9863421808985622E-3</v>
      </c>
      <c r="C13" s="23"/>
      <c r="D13" s="23"/>
      <c r="E13" s="24"/>
    </row>
    <row r="14" spans="1:5" x14ac:dyDescent="0.25">
      <c r="A14" s="21">
        <v>3</v>
      </c>
      <c r="B14" s="22">
        <f>[2]Calibration!$D$12</f>
        <v>0.16634398192965472</v>
      </c>
      <c r="C14" s="23"/>
      <c r="D14" s="23"/>
      <c r="E14" s="24"/>
    </row>
    <row r="15" spans="1:5" x14ac:dyDescent="0.25">
      <c r="A15" s="21">
        <v>4</v>
      </c>
      <c r="B15" s="22">
        <f>[2]Calibration!$E$12</f>
        <v>7.1292690065062239E-2</v>
      </c>
      <c r="C15" s="23"/>
      <c r="D15" s="23"/>
      <c r="E15" s="24"/>
    </row>
    <row r="16" spans="1:5" x14ac:dyDescent="0.25">
      <c r="A16" s="21">
        <v>5</v>
      </c>
      <c r="B16" s="22">
        <f>[2]Calibration!$F$12</f>
        <v>0.15328087830282836</v>
      </c>
      <c r="C16" s="23"/>
      <c r="D16" s="23"/>
      <c r="E16" s="24"/>
    </row>
    <row r="17" spans="1:5" x14ac:dyDescent="0.25">
      <c r="A17" s="21">
        <v>6</v>
      </c>
      <c r="B17" s="22">
        <f>[2]Calibration!$G$12</f>
        <v>3.0285463427812419E-2</v>
      </c>
      <c r="C17" s="23"/>
      <c r="D17" s="23"/>
      <c r="E17" s="24"/>
    </row>
    <row r="18" spans="1:5" x14ac:dyDescent="0.25">
      <c r="A18" s="21">
        <v>7</v>
      </c>
      <c r="B18" s="22">
        <f>[2]Calibration!$H$12</f>
        <v>4.6569786202600987E-2</v>
      </c>
      <c r="C18" s="23"/>
      <c r="D18" s="23"/>
      <c r="E18" s="24"/>
    </row>
    <row r="19" spans="1:5" x14ac:dyDescent="0.25">
      <c r="A19" s="21">
        <v>8</v>
      </c>
      <c r="B19" s="22">
        <f>[2]Calibration!$I$12</f>
        <v>8.3989959251671589E-2</v>
      </c>
      <c r="C19" s="23"/>
      <c r="D19" s="23"/>
      <c r="E19" s="24"/>
    </row>
    <row r="20" spans="1:5" x14ac:dyDescent="0.25">
      <c r="A20" s="21">
        <v>9</v>
      </c>
      <c r="B20" s="22">
        <f>[2]Calibration!$J$12</f>
        <v>1.9601221699422917E-2</v>
      </c>
      <c r="C20" s="23"/>
      <c r="D20" s="23"/>
      <c r="E20" s="24"/>
    </row>
    <row r="21" spans="1:5" x14ac:dyDescent="0.25">
      <c r="A21" s="18" t="s">
        <v>125</v>
      </c>
      <c r="B21" s="19" t="s">
        <v>469</v>
      </c>
      <c r="C21" s="19"/>
      <c r="D21" s="19"/>
      <c r="E21" s="20"/>
    </row>
    <row r="22" spans="1:5" x14ac:dyDescent="0.25">
      <c r="A22" s="21">
        <v>1</v>
      </c>
      <c r="B22" s="22">
        <f>'[1]IO GRAS Economic Activity 9'!$B$24</f>
        <v>0.66891309617432293</v>
      </c>
      <c r="C22" s="23"/>
      <c r="D22" s="23"/>
      <c r="E22" s="24"/>
    </row>
    <row r="23" spans="1:5" x14ac:dyDescent="0.25">
      <c r="A23" s="21">
        <v>2</v>
      </c>
      <c r="B23" s="22">
        <f>'[1]IO GRAS Economic Activity 9'!$C$24</f>
        <v>0.39381981436438973</v>
      </c>
      <c r="C23" s="23"/>
      <c r="D23" s="23"/>
      <c r="E23" s="24"/>
    </row>
    <row r="24" spans="1:5" x14ac:dyDescent="0.25">
      <c r="A24" s="21">
        <v>3</v>
      </c>
      <c r="B24" s="22">
        <f>'[1]IO GRAS Economic Activity 9'!$D$24</f>
        <v>0.58432471061506275</v>
      </c>
      <c r="C24" s="23"/>
      <c r="D24" s="23"/>
      <c r="E24" s="24"/>
    </row>
    <row r="25" spans="1:5" x14ac:dyDescent="0.25">
      <c r="A25" s="21">
        <v>4</v>
      </c>
      <c r="B25" s="22">
        <f>'[1]IO GRAS Economic Activity 9'!$E$24</f>
        <v>0.83711224937998774</v>
      </c>
      <c r="C25" s="23"/>
      <c r="D25" s="23"/>
      <c r="E25" s="24"/>
    </row>
    <row r="26" spans="1:5" x14ac:dyDescent="0.25">
      <c r="A26" s="21">
        <v>5</v>
      </c>
      <c r="B26" s="22">
        <f>'[1]IO GRAS Economic Activity 9'!$F$24</f>
        <v>0.64945861809191308</v>
      </c>
      <c r="C26" s="23"/>
      <c r="D26" s="23"/>
      <c r="E26" s="24"/>
    </row>
    <row r="27" spans="1:5" x14ac:dyDescent="0.25">
      <c r="A27" s="21">
        <v>6</v>
      </c>
      <c r="B27" s="22">
        <f>'[1]IO GRAS Economic Activity 9'!$G$24</f>
        <v>0.67873517887862411</v>
      </c>
      <c r="C27" s="23"/>
      <c r="D27" s="23"/>
      <c r="E27" s="24"/>
    </row>
    <row r="28" spans="1:5" x14ac:dyDescent="0.25">
      <c r="A28" s="21">
        <v>7</v>
      </c>
      <c r="B28" s="22">
        <f>'[1]IO GRAS Economic Activity 9'!$H$24</f>
        <v>0.60039724020306018</v>
      </c>
      <c r="C28" s="23"/>
      <c r="D28" s="23"/>
      <c r="E28" s="24"/>
    </row>
    <row r="29" spans="1:5" x14ac:dyDescent="0.25">
      <c r="A29" s="21">
        <v>8</v>
      </c>
      <c r="B29" s="22">
        <f>'[1]IO GRAS Economic Activity 9'!$I$24</f>
        <v>0.72706912135831614</v>
      </c>
      <c r="C29" s="23"/>
      <c r="D29" s="23"/>
      <c r="E29" s="24"/>
    </row>
    <row r="30" spans="1:5" x14ac:dyDescent="0.25">
      <c r="A30" s="25">
        <v>9</v>
      </c>
      <c r="B30" s="26">
        <f>'[1]IO GRAS Economic Activity 9'!$J$24</f>
        <v>0.89952126923439857</v>
      </c>
      <c r="C30" s="27"/>
      <c r="D30" s="27"/>
      <c r="E30" s="28"/>
    </row>
    <row r="33" spans="1:6" x14ac:dyDescent="0.25">
      <c r="A33" s="29" t="s">
        <v>497</v>
      </c>
      <c r="B33" s="30"/>
      <c r="C33" s="30"/>
      <c r="D33" s="30"/>
      <c r="E33" s="30"/>
      <c r="F33" s="31"/>
    </row>
    <row r="34" spans="1:6" x14ac:dyDescent="0.25">
      <c r="A34" s="32" t="s">
        <v>498</v>
      </c>
      <c r="B34" s="33" t="s">
        <v>160</v>
      </c>
      <c r="C34" s="33" t="s">
        <v>166</v>
      </c>
      <c r="D34" s="33" t="s">
        <v>167</v>
      </c>
      <c r="E34" s="33" t="s">
        <v>168</v>
      </c>
      <c r="F34" s="34" t="s">
        <v>169</v>
      </c>
    </row>
    <row r="35" spans="1:6" x14ac:dyDescent="0.25">
      <c r="A35" s="21" t="s">
        <v>161</v>
      </c>
      <c r="B35" s="23">
        <v>33123.599999999999</v>
      </c>
      <c r="C35" s="23">
        <v>11508</v>
      </c>
      <c r="D35" s="23">
        <v>14910.5</v>
      </c>
      <c r="E35" s="23">
        <v>1874.3</v>
      </c>
      <c r="F35" s="24">
        <v>714.9</v>
      </c>
    </row>
    <row r="36" spans="1:6" x14ac:dyDescent="0.25">
      <c r="A36" s="21" t="s">
        <v>144</v>
      </c>
      <c r="B36" s="23">
        <v>2125.5</v>
      </c>
      <c r="C36" s="23">
        <v>791.7</v>
      </c>
      <c r="D36" s="23">
        <v>493.7</v>
      </c>
      <c r="E36" s="23">
        <v>320.7</v>
      </c>
      <c r="F36" s="24">
        <v>145.9</v>
      </c>
    </row>
    <row r="37" spans="1:6" x14ac:dyDescent="0.25">
      <c r="A37" s="21" t="s">
        <v>162</v>
      </c>
      <c r="B37" s="23">
        <v>9520.2999999999993</v>
      </c>
      <c r="C37" s="23">
        <v>2121</v>
      </c>
      <c r="D37" s="23">
        <v>5396.7</v>
      </c>
      <c r="E37" s="23">
        <v>329.5</v>
      </c>
      <c r="F37" s="24">
        <v>112</v>
      </c>
    </row>
    <row r="38" spans="1:6" x14ac:dyDescent="0.25">
      <c r="A38" s="21" t="s">
        <v>163</v>
      </c>
      <c r="B38" s="23">
        <v>9565.5</v>
      </c>
      <c r="C38" s="23">
        <v>2195</v>
      </c>
      <c r="D38" s="23">
        <v>5750.8</v>
      </c>
      <c r="E38" s="23">
        <v>559.79999999999995</v>
      </c>
      <c r="F38" s="24">
        <v>187.8</v>
      </c>
    </row>
    <row r="39" spans="1:6" x14ac:dyDescent="0.25">
      <c r="A39" s="21" t="s">
        <v>146</v>
      </c>
      <c r="B39" s="23">
        <v>5450.9</v>
      </c>
      <c r="C39" s="23">
        <v>2421.3000000000002</v>
      </c>
      <c r="D39" s="23">
        <v>2489.5</v>
      </c>
      <c r="E39" s="23">
        <v>194.9</v>
      </c>
      <c r="F39" s="24">
        <v>59.7</v>
      </c>
    </row>
    <row r="40" spans="1:6" x14ac:dyDescent="0.25">
      <c r="A40" s="21" t="s">
        <v>164</v>
      </c>
      <c r="B40" s="23">
        <v>2352</v>
      </c>
      <c r="C40" s="23">
        <v>1359.8</v>
      </c>
      <c r="D40" s="23">
        <v>502.7</v>
      </c>
      <c r="E40" s="23">
        <v>223.9</v>
      </c>
      <c r="F40" s="24">
        <v>82.3</v>
      </c>
    </row>
    <row r="41" spans="1:6" x14ac:dyDescent="0.25">
      <c r="A41" s="25" t="s">
        <v>165</v>
      </c>
      <c r="B41" s="27">
        <v>4081.4</v>
      </c>
      <c r="C41" s="27">
        <v>2618.1</v>
      </c>
      <c r="D41" s="27">
        <v>253.6</v>
      </c>
      <c r="E41" s="27">
        <v>245.4</v>
      </c>
      <c r="F41" s="28">
        <v>127.2</v>
      </c>
    </row>
    <row r="42" spans="1:6" x14ac:dyDescent="0.25">
      <c r="A42" s="29" t="s">
        <v>499</v>
      </c>
      <c r="B42" s="30"/>
      <c r="C42" s="30"/>
      <c r="D42" s="30"/>
      <c r="E42" s="30"/>
      <c r="F42" s="31"/>
    </row>
    <row r="43" spans="1:6" x14ac:dyDescent="0.25">
      <c r="A43" s="32" t="s">
        <v>170</v>
      </c>
      <c r="B43" s="33">
        <v>2016</v>
      </c>
      <c r="C43" s="33">
        <v>2017</v>
      </c>
      <c r="D43" s="33">
        <v>2018</v>
      </c>
      <c r="E43" s="33" t="s">
        <v>171</v>
      </c>
      <c r="F43" s="34" t="s">
        <v>172</v>
      </c>
    </row>
    <row r="44" spans="1:6" x14ac:dyDescent="0.25">
      <c r="A44" s="21" t="s">
        <v>161</v>
      </c>
      <c r="B44" s="23">
        <v>110100</v>
      </c>
      <c r="C44" s="23">
        <v>126859</v>
      </c>
      <c r="D44" s="23">
        <v>13275</v>
      </c>
      <c r="E44" s="23">
        <f t="shared" ref="E44:E50" si="0">SUM(B44:D44)</f>
        <v>250234</v>
      </c>
      <c r="F44" s="35">
        <f>B44/B$44</f>
        <v>1</v>
      </c>
    </row>
    <row r="45" spans="1:6" x14ac:dyDescent="0.25">
      <c r="A45" s="21" t="s">
        <v>144</v>
      </c>
      <c r="B45" s="23">
        <v>4193</v>
      </c>
      <c r="C45" s="23">
        <v>5300</v>
      </c>
      <c r="D45" s="23">
        <v>5271</v>
      </c>
      <c r="E45" s="23">
        <f t="shared" si="0"/>
        <v>14764</v>
      </c>
      <c r="F45" s="35">
        <f t="shared" ref="F45:F50" si="1">B45/B$44</f>
        <v>3.8083560399636694E-2</v>
      </c>
    </row>
    <row r="46" spans="1:6" x14ac:dyDescent="0.25">
      <c r="A46" s="21" t="s">
        <v>162</v>
      </c>
      <c r="B46" s="23">
        <v>14825</v>
      </c>
      <c r="C46" s="23">
        <v>17556</v>
      </c>
      <c r="D46" s="23">
        <v>18820</v>
      </c>
      <c r="E46" s="23">
        <f t="shared" si="0"/>
        <v>51201</v>
      </c>
      <c r="F46" s="35">
        <f t="shared" si="1"/>
        <v>0.13465031789282469</v>
      </c>
    </row>
    <row r="47" spans="1:6" x14ac:dyDescent="0.25">
      <c r="A47" s="21" t="s">
        <v>163</v>
      </c>
      <c r="B47" s="23">
        <v>2631</v>
      </c>
      <c r="C47" s="23">
        <v>3236</v>
      </c>
      <c r="D47" s="23">
        <v>3219</v>
      </c>
      <c r="E47" s="23">
        <f t="shared" si="0"/>
        <v>9086</v>
      </c>
      <c r="F47" s="35">
        <f t="shared" si="1"/>
        <v>2.3896457765667574E-2</v>
      </c>
    </row>
    <row r="48" spans="1:6" x14ac:dyDescent="0.25">
      <c r="A48" s="21" t="s">
        <v>146</v>
      </c>
      <c r="B48" s="23">
        <v>47108</v>
      </c>
      <c r="C48" s="23">
        <v>53698</v>
      </c>
      <c r="D48" s="23">
        <v>55821</v>
      </c>
      <c r="E48" s="23">
        <f t="shared" si="0"/>
        <v>156627</v>
      </c>
      <c r="F48" s="35">
        <f t="shared" si="1"/>
        <v>0.42786557674841053</v>
      </c>
    </row>
    <row r="49" spans="1:6" x14ac:dyDescent="0.25">
      <c r="A49" s="21" t="s">
        <v>164</v>
      </c>
      <c r="B49" s="23">
        <v>47108</v>
      </c>
      <c r="C49" s="23">
        <v>53698</v>
      </c>
      <c r="D49" s="23">
        <v>55821</v>
      </c>
      <c r="E49" s="23">
        <f t="shared" si="0"/>
        <v>156627</v>
      </c>
      <c r="F49" s="35">
        <f t="shared" si="1"/>
        <v>0.42786557674841053</v>
      </c>
    </row>
    <row r="50" spans="1:6" x14ac:dyDescent="0.25">
      <c r="A50" s="25" t="s">
        <v>165</v>
      </c>
      <c r="B50" s="27">
        <v>7890</v>
      </c>
      <c r="C50" s="27">
        <v>8994</v>
      </c>
      <c r="D50" s="27">
        <v>9271</v>
      </c>
      <c r="E50" s="27">
        <f t="shared" si="0"/>
        <v>26155</v>
      </c>
      <c r="F50" s="36">
        <f t="shared" si="1"/>
        <v>7.1662125340599458E-2</v>
      </c>
    </row>
    <row r="51" spans="1:6" x14ac:dyDescent="0.25">
      <c r="A51" s="29" t="s">
        <v>500</v>
      </c>
      <c r="B51" s="30"/>
      <c r="C51" s="30"/>
      <c r="D51" s="31"/>
    </row>
    <row r="52" spans="1:6" x14ac:dyDescent="0.25">
      <c r="A52" s="32" t="s">
        <v>173</v>
      </c>
      <c r="B52" s="33">
        <v>2017</v>
      </c>
      <c r="C52" s="33">
        <v>2018</v>
      </c>
      <c r="D52" s="34" t="s">
        <v>172</v>
      </c>
    </row>
    <row r="53" spans="1:6" x14ac:dyDescent="0.25">
      <c r="A53" s="21" t="s">
        <v>161</v>
      </c>
      <c r="B53" s="23">
        <v>654633</v>
      </c>
      <c r="C53" s="23">
        <v>714755</v>
      </c>
      <c r="D53" s="35">
        <f>B53/B$53</f>
        <v>1</v>
      </c>
    </row>
    <row r="54" spans="1:6" x14ac:dyDescent="0.25">
      <c r="A54" s="21" t="s">
        <v>144</v>
      </c>
      <c r="B54" s="23">
        <v>207376</v>
      </c>
      <c r="C54" s="23">
        <v>222324</v>
      </c>
      <c r="D54" s="35">
        <f t="shared" ref="D54:D59" si="2">B54/B$53</f>
        <v>0.31678207484193432</v>
      </c>
    </row>
    <row r="55" spans="1:6" x14ac:dyDescent="0.25">
      <c r="A55" s="21" t="s">
        <v>162</v>
      </c>
      <c r="B55" s="23">
        <v>28302</v>
      </c>
      <c r="C55" s="23">
        <v>30370</v>
      </c>
      <c r="D55" s="35">
        <f t="shared" si="2"/>
        <v>4.3233384201529709E-2</v>
      </c>
    </row>
    <row r="56" spans="1:6" x14ac:dyDescent="0.25">
      <c r="A56" s="21" t="s">
        <v>163</v>
      </c>
      <c r="B56" s="23">
        <v>88222</v>
      </c>
      <c r="C56" s="23">
        <v>95558</v>
      </c>
      <c r="D56" s="35">
        <f t="shared" si="2"/>
        <v>0.13476558621395499</v>
      </c>
    </row>
    <row r="57" spans="1:6" x14ac:dyDescent="0.25">
      <c r="A57" s="21" t="s">
        <v>146</v>
      </c>
      <c r="B57" s="23">
        <v>17533</v>
      </c>
      <c r="C57" s="23">
        <v>18489</v>
      </c>
      <c r="D57" s="35">
        <f t="shared" si="2"/>
        <v>2.6782945558809286E-2</v>
      </c>
    </row>
    <row r="58" spans="1:6" x14ac:dyDescent="0.25">
      <c r="A58" s="21" t="s">
        <v>164</v>
      </c>
      <c r="B58" s="23">
        <v>263426</v>
      </c>
      <c r="C58" s="23">
        <v>294940</v>
      </c>
      <c r="D58" s="35">
        <f t="shared" si="2"/>
        <v>0.40240256754547971</v>
      </c>
    </row>
    <row r="59" spans="1:6" x14ac:dyDescent="0.25">
      <c r="A59" s="25" t="s">
        <v>165</v>
      </c>
      <c r="B59" s="27">
        <v>49774</v>
      </c>
      <c r="C59" s="27">
        <v>53074</v>
      </c>
      <c r="D59" s="36">
        <f t="shared" si="2"/>
        <v>7.6033441638291996E-2</v>
      </c>
    </row>
    <row r="60" spans="1:6" x14ac:dyDescent="0.25">
      <c r="A60" s="29" t="s">
        <v>501</v>
      </c>
      <c r="B60" s="30"/>
      <c r="C60" s="31"/>
    </row>
    <row r="61" spans="1:6" x14ac:dyDescent="0.25">
      <c r="A61" s="32" t="s">
        <v>174</v>
      </c>
      <c r="B61" s="33" t="s">
        <v>160</v>
      </c>
      <c r="C61" s="34" t="s">
        <v>172</v>
      </c>
    </row>
    <row r="62" spans="1:6" x14ac:dyDescent="0.25">
      <c r="A62" s="21" t="s">
        <v>161</v>
      </c>
      <c r="B62" s="23">
        <v>17830</v>
      </c>
      <c r="C62" s="35">
        <f t="shared" ref="C62:C68" si="3">B62/B$62</f>
        <v>1</v>
      </c>
    </row>
    <row r="63" spans="1:6" x14ac:dyDescent="0.25">
      <c r="A63" s="21" t="s">
        <v>144</v>
      </c>
      <c r="B63" s="23">
        <v>5534</v>
      </c>
      <c r="C63" s="35">
        <f t="shared" si="3"/>
        <v>0.31037577117218174</v>
      </c>
    </row>
    <row r="64" spans="1:6" x14ac:dyDescent="0.25">
      <c r="A64" s="21" t="s">
        <v>162</v>
      </c>
      <c r="B64" s="23">
        <v>152</v>
      </c>
      <c r="C64" s="35">
        <f t="shared" si="3"/>
        <v>8.5249579360628155E-3</v>
      </c>
    </row>
    <row r="65" spans="1:4" x14ac:dyDescent="0.25">
      <c r="A65" s="21" t="s">
        <v>163</v>
      </c>
      <c r="B65" s="23">
        <v>6024</v>
      </c>
      <c r="C65" s="35">
        <f t="shared" si="3"/>
        <v>0.33785754346606844</v>
      </c>
    </row>
    <row r="66" spans="1:4" x14ac:dyDescent="0.25">
      <c r="A66" s="21" t="s">
        <v>146</v>
      </c>
      <c r="B66" s="23">
        <v>108</v>
      </c>
      <c r="C66" s="35">
        <f t="shared" si="3"/>
        <v>6.0572069545709482E-3</v>
      </c>
    </row>
    <row r="67" spans="1:4" x14ac:dyDescent="0.25">
      <c r="A67" s="21" t="s">
        <v>164</v>
      </c>
      <c r="B67" s="23">
        <v>4638</v>
      </c>
      <c r="C67" s="35">
        <f t="shared" si="3"/>
        <v>0.2601233875490746</v>
      </c>
    </row>
    <row r="68" spans="1:4" x14ac:dyDescent="0.25">
      <c r="A68" s="21" t="s">
        <v>165</v>
      </c>
      <c r="B68" s="23">
        <v>1374</v>
      </c>
      <c r="C68" s="36">
        <f t="shared" si="3"/>
        <v>7.7061132922041503E-2</v>
      </c>
    </row>
    <row r="69" spans="1:4" x14ac:dyDescent="0.25">
      <c r="A69" s="29" t="s">
        <v>502</v>
      </c>
      <c r="B69" s="30" t="s">
        <v>175</v>
      </c>
      <c r="C69" s="30"/>
      <c r="D69" s="31"/>
    </row>
    <row r="70" spans="1:4" x14ac:dyDescent="0.25">
      <c r="A70" s="21"/>
      <c r="B70" s="33" t="s">
        <v>176</v>
      </c>
      <c r="C70" s="33" t="s">
        <v>172</v>
      </c>
      <c r="D70" s="34" t="s">
        <v>172</v>
      </c>
    </row>
    <row r="71" spans="1:4" x14ac:dyDescent="0.25">
      <c r="A71" s="21" t="s">
        <v>161</v>
      </c>
      <c r="B71" s="23">
        <v>331235.7</v>
      </c>
      <c r="C71" s="23">
        <v>94666</v>
      </c>
      <c r="D71" s="35">
        <f t="shared" ref="D71:D77" si="4">C71/C$71</f>
        <v>1</v>
      </c>
    </row>
    <row r="72" spans="1:4" x14ac:dyDescent="0.25">
      <c r="A72" s="21" t="s">
        <v>144</v>
      </c>
      <c r="B72" s="23">
        <v>21260</v>
      </c>
      <c r="C72" s="23">
        <v>21566.400000000001</v>
      </c>
      <c r="D72" s="35">
        <f t="shared" si="4"/>
        <v>0.2278156888428792</v>
      </c>
    </row>
    <row r="73" spans="1:4" x14ac:dyDescent="0.25">
      <c r="A73" s="21" t="s">
        <v>162</v>
      </c>
      <c r="B73" s="23">
        <v>95222.2</v>
      </c>
      <c r="C73" s="23">
        <v>12292.7</v>
      </c>
      <c r="D73" s="35">
        <f t="shared" si="4"/>
        <v>0.12985337924914964</v>
      </c>
    </row>
    <row r="74" spans="1:4" x14ac:dyDescent="0.25">
      <c r="A74" s="21" t="s">
        <v>163</v>
      </c>
      <c r="B74" s="23">
        <v>95876</v>
      </c>
      <c r="C74" s="23">
        <v>20056.900000000001</v>
      </c>
      <c r="D74" s="35">
        <f t="shared" si="4"/>
        <v>0.21187015401516915</v>
      </c>
    </row>
    <row r="75" spans="1:4" x14ac:dyDescent="0.25">
      <c r="A75" s="21" t="s">
        <v>146</v>
      </c>
      <c r="B75" s="23">
        <v>54508.3</v>
      </c>
      <c r="C75" s="23">
        <v>5871</v>
      </c>
      <c r="D75" s="35">
        <f t="shared" si="4"/>
        <v>6.2018042380580146E-2</v>
      </c>
    </row>
    <row r="76" spans="1:4" x14ac:dyDescent="0.25">
      <c r="A76" s="21" t="s">
        <v>164</v>
      </c>
      <c r="B76" s="23">
        <v>23552.799999999999</v>
      </c>
      <c r="C76" s="23">
        <v>17074.3</v>
      </c>
      <c r="D76" s="35">
        <f t="shared" si="4"/>
        <v>0.18036359410981767</v>
      </c>
    </row>
    <row r="77" spans="1:4" x14ac:dyDescent="0.25">
      <c r="A77" s="25" t="s">
        <v>165</v>
      </c>
      <c r="B77" s="27">
        <v>40816.400000000001</v>
      </c>
      <c r="C77" s="27">
        <v>17804.7</v>
      </c>
      <c r="D77" s="36">
        <f t="shared" si="4"/>
        <v>0.18807914140240425</v>
      </c>
    </row>
    <row r="303" spans="4:5" x14ac:dyDescent="0.25">
      <c r="D303">
        <v>3</v>
      </c>
      <c r="E303">
        <v>1</v>
      </c>
    </row>
    <row r="328" spans="5:5" x14ac:dyDescent="0.25">
      <c r="E328">
        <v>2</v>
      </c>
    </row>
    <row r="354" spans="5:5" x14ac:dyDescent="0.25">
      <c r="E354">
        <v>3</v>
      </c>
    </row>
    <row r="379" spans="5:5" x14ac:dyDescent="0.25">
      <c r="E379">
        <v>4</v>
      </c>
    </row>
    <row r="404" spans="5:5" x14ac:dyDescent="0.25">
      <c r="E404">
        <v>5</v>
      </c>
    </row>
    <row r="429" spans="5:5" x14ac:dyDescent="0.25">
      <c r="E429">
        <v>6</v>
      </c>
    </row>
    <row r="1348" spans="8:9" x14ac:dyDescent="0.25">
      <c r="H1348">
        <v>1</v>
      </c>
    </row>
    <row r="1349" spans="8:9" x14ac:dyDescent="0.25">
      <c r="H1349">
        <v>2</v>
      </c>
    </row>
    <row r="1350" spans="8:9" x14ac:dyDescent="0.25">
      <c r="H1350">
        <v>3</v>
      </c>
    </row>
    <row r="1351" spans="8:9" x14ac:dyDescent="0.25">
      <c r="H1351">
        <v>4</v>
      </c>
    </row>
    <row r="1352" spans="8:9" x14ac:dyDescent="0.25">
      <c r="H1352">
        <v>5</v>
      </c>
    </row>
    <row r="1353" spans="8:9" x14ac:dyDescent="0.25">
      <c r="H1353">
        <v>6</v>
      </c>
    </row>
    <row r="1354" spans="8:9" x14ac:dyDescent="0.25">
      <c r="H1354">
        <v>7</v>
      </c>
    </row>
    <row r="1355" spans="8:9" x14ac:dyDescent="0.25">
      <c r="H1355">
        <v>8</v>
      </c>
    </row>
    <row r="1356" spans="8:9" x14ac:dyDescent="0.25">
      <c r="H1356">
        <v>9</v>
      </c>
    </row>
    <row r="1357" spans="8:9" x14ac:dyDescent="0.25">
      <c r="H1357">
        <f>SUM(H1348:H1356)</f>
        <v>45</v>
      </c>
      <c r="I1357">
        <f>H1357*6</f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"/>
  <sheetViews>
    <sheetView zoomScale="82" zoomScaleNormal="55" workbookViewId="0">
      <selection activeCell="I20" sqref="I20"/>
    </sheetView>
  </sheetViews>
  <sheetFormatPr baseColWidth="10" defaultRowHeight="15" x14ac:dyDescent="0.25"/>
  <cols>
    <col min="1" max="1" width="19.140625" customWidth="1"/>
    <col min="3" max="3" width="76.85546875" bestFit="1" customWidth="1"/>
    <col min="10" max="10" width="35.42578125" bestFit="1" customWidth="1"/>
  </cols>
  <sheetData>
    <row r="1" spans="1:4" ht="15.75" thickBot="1" x14ac:dyDescent="0.3">
      <c r="A1" s="37" t="s">
        <v>0</v>
      </c>
      <c r="B1" s="37" t="s">
        <v>1</v>
      </c>
      <c r="C1" s="37" t="s">
        <v>2</v>
      </c>
    </row>
    <row r="2" spans="1:4" x14ac:dyDescent="0.25">
      <c r="A2" s="57" t="s">
        <v>12</v>
      </c>
      <c r="B2" s="57"/>
      <c r="C2" s="57"/>
    </row>
    <row r="3" spans="1:4" x14ac:dyDescent="0.25">
      <c r="A3" t="s">
        <v>3</v>
      </c>
      <c r="B3" s="38">
        <f>D3*B5</f>
        <v>1.6643999999999999</v>
      </c>
      <c r="C3" t="s">
        <v>4</v>
      </c>
      <c r="D3">
        <v>1.752</v>
      </c>
    </row>
    <row r="4" spans="1:4" x14ac:dyDescent="0.25">
      <c r="A4" t="s">
        <v>8</v>
      </c>
      <c r="B4" s="38">
        <v>1</v>
      </c>
      <c r="C4" t="s">
        <v>9</v>
      </c>
    </row>
    <row r="5" spans="1:4" x14ac:dyDescent="0.25">
      <c r="A5" t="s">
        <v>10</v>
      </c>
      <c r="B5" s="38">
        <v>0.95</v>
      </c>
      <c r="C5" t="s">
        <v>11</v>
      </c>
    </row>
    <row r="6" spans="1:4" x14ac:dyDescent="0.25">
      <c r="A6" t="s">
        <v>13</v>
      </c>
      <c r="B6" s="38">
        <v>0.14499999999999999</v>
      </c>
      <c r="C6" t="s">
        <v>14</v>
      </c>
      <c r="D6">
        <f>10/24</f>
        <v>0.41666666666666669</v>
      </c>
    </row>
    <row r="7" spans="1:4" x14ac:dyDescent="0.25">
      <c r="A7" t="s">
        <v>71</v>
      </c>
      <c r="B7" s="38">
        <v>0.03</v>
      </c>
      <c r="C7" t="s">
        <v>38</v>
      </c>
    </row>
    <row r="8" spans="1:4" x14ac:dyDescent="0.25">
      <c r="A8" s="57" t="s">
        <v>19</v>
      </c>
      <c r="B8" s="57"/>
      <c r="C8" s="57"/>
    </row>
    <row r="9" spans="1:4" x14ac:dyDescent="0.25">
      <c r="A9" t="s">
        <v>15</v>
      </c>
      <c r="B9" s="38">
        <v>0.2</v>
      </c>
      <c r="C9" t="s">
        <v>21</v>
      </c>
    </row>
    <row r="10" spans="1:4" x14ac:dyDescent="0.25">
      <c r="A10" t="s">
        <v>16</v>
      </c>
      <c r="B10" s="38">
        <v>0.2</v>
      </c>
      <c r="C10" t="s">
        <v>20</v>
      </c>
    </row>
    <row r="11" spans="1:4" x14ac:dyDescent="0.25">
      <c r="A11" t="s">
        <v>127</v>
      </c>
      <c r="B11" s="38">
        <v>0.2</v>
      </c>
      <c r="C11" t="s">
        <v>131</v>
      </c>
    </row>
    <row r="12" spans="1:4" x14ac:dyDescent="0.25">
      <c r="A12" t="s">
        <v>128</v>
      </c>
      <c r="B12" s="38">
        <v>0.2</v>
      </c>
      <c r="C12" t="s">
        <v>132</v>
      </c>
    </row>
    <row r="13" spans="1:4" x14ac:dyDescent="0.25">
      <c r="A13" t="s">
        <v>129</v>
      </c>
      <c r="B13" s="38">
        <v>0.2</v>
      </c>
      <c r="C13" t="s">
        <v>133</v>
      </c>
    </row>
    <row r="14" spans="1:4" x14ac:dyDescent="0.25">
      <c r="A14" t="s">
        <v>130</v>
      </c>
      <c r="B14" s="38">
        <v>0.2</v>
      </c>
      <c r="C14" t="s">
        <v>134</v>
      </c>
    </row>
    <row r="15" spans="1:4" x14ac:dyDescent="0.25">
      <c r="A15" t="s">
        <v>17</v>
      </c>
      <c r="B15" s="38">
        <v>0</v>
      </c>
      <c r="C15" t="s">
        <v>22</v>
      </c>
    </row>
    <row r="16" spans="1:4" x14ac:dyDescent="0.25">
      <c r="A16" t="s">
        <v>18</v>
      </c>
      <c r="B16" s="38">
        <v>0</v>
      </c>
      <c r="C16" t="s">
        <v>23</v>
      </c>
    </row>
    <row r="17" spans="1:9" x14ac:dyDescent="0.25">
      <c r="A17" t="s">
        <v>135</v>
      </c>
      <c r="B17" s="38">
        <v>0</v>
      </c>
      <c r="C17" t="s">
        <v>131</v>
      </c>
    </row>
    <row r="18" spans="1:9" x14ac:dyDescent="0.25">
      <c r="A18" t="s">
        <v>136</v>
      </c>
      <c r="B18" s="38">
        <v>0</v>
      </c>
      <c r="C18" t="s">
        <v>132</v>
      </c>
    </row>
    <row r="19" spans="1:9" x14ac:dyDescent="0.25">
      <c r="A19" t="s">
        <v>137</v>
      </c>
      <c r="B19" s="38">
        <v>0</v>
      </c>
      <c r="C19" t="s">
        <v>133</v>
      </c>
    </row>
    <row r="20" spans="1:9" x14ac:dyDescent="0.25">
      <c r="A20" t="s">
        <v>138</v>
      </c>
      <c r="B20" s="38">
        <v>0</v>
      </c>
      <c r="C20" t="s">
        <v>134</v>
      </c>
    </row>
    <row r="21" spans="1:9" x14ac:dyDescent="0.25">
      <c r="A21" t="s">
        <v>27</v>
      </c>
      <c r="B21" s="38">
        <v>0</v>
      </c>
      <c r="C21" t="s">
        <v>28</v>
      </c>
    </row>
    <row r="22" spans="1:9" x14ac:dyDescent="0.25">
      <c r="A22" t="s">
        <v>26</v>
      </c>
      <c r="B22" s="38">
        <v>0</v>
      </c>
      <c r="C22" t="s">
        <v>29</v>
      </c>
    </row>
    <row r="23" spans="1:9" x14ac:dyDescent="0.25">
      <c r="A23" t="s">
        <v>139</v>
      </c>
      <c r="B23" s="38">
        <v>0</v>
      </c>
      <c r="C23" t="s">
        <v>28</v>
      </c>
    </row>
    <row r="24" spans="1:9" x14ac:dyDescent="0.25">
      <c r="A24" t="s">
        <v>140</v>
      </c>
      <c r="B24" s="38">
        <v>0</v>
      </c>
      <c r="C24" t="s">
        <v>29</v>
      </c>
    </row>
    <row r="25" spans="1:9" x14ac:dyDescent="0.25">
      <c r="A25" t="s">
        <v>141</v>
      </c>
      <c r="B25" s="38">
        <v>0</v>
      </c>
      <c r="C25" t="s">
        <v>28</v>
      </c>
    </row>
    <row r="26" spans="1:9" x14ac:dyDescent="0.25">
      <c r="A26" t="s">
        <v>142</v>
      </c>
      <c r="B26" s="38">
        <v>0</v>
      </c>
      <c r="C26" t="s">
        <v>29</v>
      </c>
    </row>
    <row r="27" spans="1:9" x14ac:dyDescent="0.25">
      <c r="A27" t="s">
        <v>24</v>
      </c>
      <c r="B27" s="38">
        <v>0.04</v>
      </c>
      <c r="C27" t="s">
        <v>25</v>
      </c>
    </row>
    <row r="28" spans="1:9" x14ac:dyDescent="0.25">
      <c r="A28" s="57" t="s">
        <v>7</v>
      </c>
      <c r="B28" s="57"/>
      <c r="C28" s="57"/>
      <c r="D28" t="s">
        <v>125</v>
      </c>
      <c r="E28" t="s">
        <v>126</v>
      </c>
      <c r="F28" t="s">
        <v>158</v>
      </c>
      <c r="G28" t="s">
        <v>159</v>
      </c>
      <c r="H28" t="s">
        <v>125</v>
      </c>
      <c r="I28" t="s">
        <v>172</v>
      </c>
    </row>
    <row r="29" spans="1:9" x14ac:dyDescent="0.25">
      <c r="A29" t="s">
        <v>251</v>
      </c>
      <c r="B29">
        <f>F29*G29</f>
        <v>7.7564331994546439E-3</v>
      </c>
      <c r="C29" t="str">
        <f>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9">
        <f>Data!B36/Data!B$35</f>
        <v>6.416874977357534E-2</v>
      </c>
      <c r="H29">
        <v>1</v>
      </c>
      <c r="I29" s="2">
        <f>Data!B2</f>
        <v>0.12087555432860778</v>
      </c>
    </row>
    <row r="30" spans="1:9" x14ac:dyDescent="0.25">
      <c r="A30" t="s">
        <v>252</v>
      </c>
      <c r="B30">
        <f t="shared" ref="B30:B82" si="0">F30*G30</f>
        <v>3.4741741232071528E-2</v>
      </c>
      <c r="C30" t="str">
        <f t="shared" ref="C30:C82" si="1">CONCATENATE(D$28, " ", D30, " ",E$28, " ",E30)</f>
        <v>Sector 1 Region 2</v>
      </c>
      <c r="D30">
        <v>1</v>
      </c>
      <c r="E30">
        <v>2</v>
      </c>
      <c r="F30">
        <f t="shared" ref="F30:F82" si="2">VLOOKUP(D30,$H$29:$I$37,2,0)</f>
        <v>0.12087555432860778</v>
      </c>
      <c r="G30" s="9">
        <f>Data!B37/Data!B$35</f>
        <v>0.28741743047253315</v>
      </c>
      <c r="H30">
        <v>2</v>
      </c>
      <c r="I30" s="2">
        <f>Data!B3</f>
        <v>6.8423692992434407E-2</v>
      </c>
    </row>
    <row r="31" spans="1:9" x14ac:dyDescent="0.25">
      <c r="A31" t="s">
        <v>253</v>
      </c>
      <c r="B31">
        <f t="shared" si="0"/>
        <v>3.490668631822319E-2</v>
      </c>
      <c r="C31" t="str">
        <f t="shared" si="1"/>
        <v>Sector 1 Region 3</v>
      </c>
      <c r="D31">
        <v>1</v>
      </c>
      <c r="E31">
        <v>3</v>
      </c>
      <c r="F31">
        <f t="shared" si="2"/>
        <v>0.12087555432860778</v>
      </c>
      <c r="G31" s="9">
        <f>Data!B38/Data!B$35</f>
        <v>0.28878201644748758</v>
      </c>
      <c r="H31">
        <v>3</v>
      </c>
      <c r="I31" s="2">
        <f>Data!B4</f>
        <v>0.28063390924098364</v>
      </c>
    </row>
    <row r="32" spans="1:9" x14ac:dyDescent="0.25">
      <c r="A32" t="s">
        <v>254</v>
      </c>
      <c r="B32">
        <f t="shared" si="0"/>
        <v>1.9891574559824661E-2</v>
      </c>
      <c r="C32" t="str">
        <f t="shared" si="1"/>
        <v>Sector 1 Region 4</v>
      </c>
      <c r="D32">
        <v>1</v>
      </c>
      <c r="E32">
        <v>4</v>
      </c>
      <c r="F32">
        <f t="shared" si="2"/>
        <v>0.12087555432860778</v>
      </c>
      <c r="G32" s="9">
        <f>Data!B39/Data!B$35</f>
        <v>0.16456242678935865</v>
      </c>
      <c r="H32">
        <v>4</v>
      </c>
      <c r="I32" s="2">
        <f>Data!B5</f>
        <v>7.0173665565563689E-2</v>
      </c>
    </row>
    <row r="33" spans="1:9" x14ac:dyDescent="0.25">
      <c r="A33" t="s">
        <v>255</v>
      </c>
      <c r="B33">
        <f t="shared" si="0"/>
        <v>8.5829832439977983E-3</v>
      </c>
      <c r="C33" t="str">
        <f t="shared" si="1"/>
        <v>Sector 1 Region 5</v>
      </c>
      <c r="D33">
        <v>1</v>
      </c>
      <c r="E33">
        <v>5</v>
      </c>
      <c r="F33">
        <f t="shared" si="2"/>
        <v>0.12087555432860778</v>
      </c>
      <c r="G33" s="9">
        <f>Data!B40/Data!B$35</f>
        <v>7.1006774625946456E-2</v>
      </c>
      <c r="H33">
        <v>5</v>
      </c>
      <c r="I33" s="2">
        <f>Data!B6</f>
        <v>0.1467449333613397</v>
      </c>
    </row>
    <row r="34" spans="1:9" x14ac:dyDescent="0.25">
      <c r="A34" t="s">
        <v>256</v>
      </c>
      <c r="B34">
        <f t="shared" si="0"/>
        <v>1.4996135775035958E-2</v>
      </c>
      <c r="C34" t="str">
        <f t="shared" si="1"/>
        <v>Sector 1 Region 6</v>
      </c>
      <c r="D34">
        <v>1</v>
      </c>
      <c r="E34">
        <v>6</v>
      </c>
      <c r="F34">
        <f t="shared" si="2"/>
        <v>0.12087555432860778</v>
      </c>
      <c r="G34" s="9">
        <f>1-SUM(G29:G33)</f>
        <v>0.12406260189109886</v>
      </c>
      <c r="H34">
        <v>6</v>
      </c>
      <c r="I34" s="2">
        <f>Data!B7</f>
        <v>2.949546738574926E-2</v>
      </c>
    </row>
    <row r="35" spans="1:9" x14ac:dyDescent="0.25">
      <c r="A35" t="s">
        <v>257</v>
      </c>
      <c r="B35">
        <f t="shared" si="0"/>
        <v>1.1708183941240907E-2</v>
      </c>
      <c r="C35" t="str">
        <f t="shared" si="1"/>
        <v>Sector 2 Region 1</v>
      </c>
      <c r="D35">
        <v>2</v>
      </c>
      <c r="E35">
        <v>1</v>
      </c>
      <c r="F35">
        <f t="shared" si="2"/>
        <v>6.8423692992434407E-2</v>
      </c>
      <c r="G35" s="8">
        <f>Data!E36/SUM(Data!E$36:E$41)</f>
        <v>0.17111300821683914</v>
      </c>
      <c r="H35">
        <v>7</v>
      </c>
      <c r="I35" s="2">
        <f>Data!B8</f>
        <v>0.17042963265008579</v>
      </c>
    </row>
    <row r="36" spans="1:9" x14ac:dyDescent="0.25">
      <c r="A36" t="s">
        <v>258</v>
      </c>
      <c r="B36">
        <f t="shared" si="0"/>
        <v>1.2029456216522854E-2</v>
      </c>
      <c r="C36" t="str">
        <f t="shared" si="1"/>
        <v>Sector 2 Region 2</v>
      </c>
      <c r="D36">
        <v>2</v>
      </c>
      <c r="E36">
        <v>2</v>
      </c>
      <c r="F36">
        <f>VLOOKUP(D36,$H$29:$I$37,2,0)</f>
        <v>6.8423692992434407E-2</v>
      </c>
      <c r="G36" s="8">
        <f>Data!E37/SUM(Data!E$36:E$41)</f>
        <v>0.17580834489382133</v>
      </c>
      <c r="H36">
        <v>8</v>
      </c>
      <c r="I36" s="2">
        <f>Data!B9</f>
        <v>0.10772033333328307</v>
      </c>
    </row>
    <row r="37" spans="1:9" x14ac:dyDescent="0.25">
      <c r="A37" t="s">
        <v>259</v>
      </c>
      <c r="B37">
        <f t="shared" si="0"/>
        <v>2.0437297693503775E-2</v>
      </c>
      <c r="C37" t="str">
        <f t="shared" si="1"/>
        <v>Sector 2 Region 3</v>
      </c>
      <c r="D37">
        <v>2</v>
      </c>
      <c r="E37">
        <v>3</v>
      </c>
      <c r="F37">
        <f t="shared" si="2"/>
        <v>6.8423692992434407E-2</v>
      </c>
      <c r="G37" s="8">
        <f>Data!E38/SUM(Data!E$36:E$41)</f>
        <v>0.29868743997438901</v>
      </c>
      <c r="H37">
        <v>9</v>
      </c>
      <c r="I37" s="2">
        <f>Data!B10</f>
        <v>5.5028111419525415E-3</v>
      </c>
    </row>
    <row r="38" spans="1:9" x14ac:dyDescent="0.25">
      <c r="A38" t="s">
        <v>260</v>
      </c>
      <c r="B38">
        <f t="shared" si="0"/>
        <v>7.1154507332330938E-3</v>
      </c>
      <c r="C38" t="str">
        <f t="shared" si="1"/>
        <v>Sector 2 Region 4</v>
      </c>
      <c r="D38">
        <v>2</v>
      </c>
      <c r="E38">
        <v>4</v>
      </c>
      <c r="F38">
        <f>VLOOKUP(D38,$H$29:$I$37,2,0)</f>
        <v>6.8423692992434407E-2</v>
      </c>
      <c r="G38" s="8">
        <f>Data!E39/SUM(Data!E$36:E$41)</f>
        <v>0.10399103617543484</v>
      </c>
    </row>
    <row r="39" spans="1:9" x14ac:dyDescent="0.25">
      <c r="A39" t="s">
        <v>261</v>
      </c>
      <c r="B39">
        <f t="shared" si="0"/>
        <v>8.1741889131395056E-3</v>
      </c>
      <c r="C39" t="str">
        <f t="shared" si="1"/>
        <v>Sector 2 Region 5</v>
      </c>
      <c r="D39">
        <v>2</v>
      </c>
      <c r="E39">
        <v>5</v>
      </c>
      <c r="F39">
        <f t="shared" si="2"/>
        <v>6.8423692992434407E-2</v>
      </c>
      <c r="G39" s="8">
        <f>Data!E40/SUM(Data!E$36:E$41)</f>
        <v>0.1194643047700352</v>
      </c>
    </row>
    <row r="40" spans="1:9" x14ac:dyDescent="0.25">
      <c r="A40" t="s">
        <v>262</v>
      </c>
      <c r="B40">
        <f t="shared" si="0"/>
        <v>8.9591154947942595E-3</v>
      </c>
      <c r="C40" t="str">
        <f t="shared" si="1"/>
        <v>Sector 2 Region 6</v>
      </c>
      <c r="D40">
        <v>2</v>
      </c>
      <c r="E40">
        <v>6</v>
      </c>
      <c r="F40">
        <f t="shared" si="2"/>
        <v>6.8423692992434407E-2</v>
      </c>
      <c r="G40" s="8">
        <f>Data!E41/SUM(Data!E$36:E$41)</f>
        <v>0.13093586596948029</v>
      </c>
    </row>
    <row r="41" spans="1:9" x14ac:dyDescent="0.25">
      <c r="A41" t="s">
        <v>263</v>
      </c>
      <c r="B41">
        <f t="shared" si="0"/>
        <v>8.8899792040361886E-2</v>
      </c>
      <c r="C41" t="str">
        <f t="shared" si="1"/>
        <v>Sector 3 Region 1</v>
      </c>
      <c r="D41">
        <v>3</v>
      </c>
      <c r="E41">
        <v>1</v>
      </c>
      <c r="F41">
        <f t="shared" si="2"/>
        <v>0.28063390924098364</v>
      </c>
      <c r="G41" s="10">
        <f>Data!D54</f>
        <v>0.31678207484193432</v>
      </c>
    </row>
    <row r="42" spans="1:9" x14ac:dyDescent="0.25">
      <c r="A42" t="s">
        <v>264</v>
      </c>
      <c r="B42">
        <f t="shared" si="0"/>
        <v>1.2132753618192665E-2</v>
      </c>
      <c r="C42" t="str">
        <f t="shared" si="1"/>
        <v>Sector 3 Region 2</v>
      </c>
      <c r="D42">
        <v>3</v>
      </c>
      <c r="E42">
        <v>2</v>
      </c>
      <c r="F42">
        <f t="shared" si="2"/>
        <v>0.28063390924098364</v>
      </c>
      <c r="G42" s="10">
        <f>Data!D55</f>
        <v>4.3233384201529709E-2</v>
      </c>
    </row>
    <row r="43" spans="1:9" x14ac:dyDescent="0.25">
      <c r="A43" t="s">
        <v>265</v>
      </c>
      <c r="B43">
        <f t="shared" si="0"/>
        <v>3.7819793290374999E-2</v>
      </c>
      <c r="C43" t="str">
        <f t="shared" si="1"/>
        <v>Sector 3 Region 3</v>
      </c>
      <c r="D43">
        <v>3</v>
      </c>
      <c r="E43">
        <v>3</v>
      </c>
      <c r="F43">
        <f t="shared" si="2"/>
        <v>0.28063390924098364</v>
      </c>
      <c r="G43" s="10">
        <f>Data!D56</f>
        <v>0.13476558621395499</v>
      </c>
    </row>
    <row r="44" spans="1:9" x14ac:dyDescent="0.25">
      <c r="A44" t="s">
        <v>266</v>
      </c>
      <c r="B44">
        <f t="shared" si="0"/>
        <v>7.5162027131570911E-3</v>
      </c>
      <c r="C44" t="str">
        <f t="shared" si="1"/>
        <v>Sector 3 Region 4</v>
      </c>
      <c r="D44">
        <v>3</v>
      </c>
      <c r="E44">
        <v>4</v>
      </c>
      <c r="F44">
        <f t="shared" si="2"/>
        <v>0.28063390924098364</v>
      </c>
      <c r="G44" s="10">
        <f>Data!D57</f>
        <v>2.6782945558809286E-2</v>
      </c>
    </row>
    <row r="45" spans="1:9" x14ac:dyDescent="0.25">
      <c r="A45" t="s">
        <v>267</v>
      </c>
      <c r="B45">
        <f t="shared" si="0"/>
        <v>0.11292780561889694</v>
      </c>
      <c r="C45" t="str">
        <f t="shared" si="1"/>
        <v>Sector 3 Region 5</v>
      </c>
      <c r="D45">
        <v>3</v>
      </c>
      <c r="E45">
        <v>5</v>
      </c>
      <c r="F45">
        <f t="shared" si="2"/>
        <v>0.28063390924098364</v>
      </c>
      <c r="G45" s="10">
        <f>Data!D58</f>
        <v>0.40240256754547971</v>
      </c>
    </row>
    <row r="46" spans="1:9" x14ac:dyDescent="0.25">
      <c r="A46" t="s">
        <v>268</v>
      </c>
      <c r="B46">
        <f t="shared" si="0"/>
        <v>2.1337561960000063E-2</v>
      </c>
      <c r="C46" t="str">
        <f t="shared" si="1"/>
        <v>Sector 3 Region 6</v>
      </c>
      <c r="D46">
        <v>3</v>
      </c>
      <c r="E46">
        <v>6</v>
      </c>
      <c r="F46">
        <f t="shared" si="2"/>
        <v>0.28063390924098364</v>
      </c>
      <c r="G46" s="10">
        <f>Data!D59</f>
        <v>7.6033441638291996E-2</v>
      </c>
    </row>
    <row r="47" spans="1:9" x14ac:dyDescent="0.25">
      <c r="A47" t="s">
        <v>269</v>
      </c>
      <c r="B47">
        <f t="shared" si="0"/>
        <v>2.1780205565890606E-2</v>
      </c>
      <c r="C47" t="str">
        <f t="shared" si="1"/>
        <v>Sector 4 Region 1</v>
      </c>
      <c r="D47">
        <v>4</v>
      </c>
      <c r="E47">
        <v>1</v>
      </c>
      <c r="F47">
        <f t="shared" si="2"/>
        <v>7.0173665565563689E-2</v>
      </c>
      <c r="G47" s="11">
        <f>Data!C63</f>
        <v>0.31037577117218174</v>
      </c>
    </row>
    <row r="48" spans="1:9" x14ac:dyDescent="0.25">
      <c r="A48" t="s">
        <v>270</v>
      </c>
      <c r="B48">
        <f t="shared" si="0"/>
        <v>5.9822754716577005E-4</v>
      </c>
      <c r="C48" t="str">
        <f t="shared" si="1"/>
        <v>Sector 4 Region 2</v>
      </c>
      <c r="D48">
        <v>4</v>
      </c>
      <c r="E48">
        <v>2</v>
      </c>
      <c r="F48">
        <f t="shared" si="2"/>
        <v>7.0173665565563689E-2</v>
      </c>
      <c r="G48" s="11">
        <f>Data!C64</f>
        <v>8.5249579360628155E-3</v>
      </c>
    </row>
    <row r="49" spans="1:7" x14ac:dyDescent="0.25">
      <c r="A49" t="s">
        <v>271</v>
      </c>
      <c r="B49">
        <f t="shared" si="0"/>
        <v>2.3708702263990786E-2</v>
      </c>
      <c r="C49" t="str">
        <f t="shared" si="1"/>
        <v>Sector 4 Region 3</v>
      </c>
      <c r="D49">
        <v>4</v>
      </c>
      <c r="E49">
        <v>3</v>
      </c>
      <c r="F49">
        <f t="shared" si="2"/>
        <v>7.0173665565563689E-2</v>
      </c>
      <c r="G49" s="11">
        <f>Data!C65</f>
        <v>0.33785754346606844</v>
      </c>
    </row>
    <row r="50" spans="1:7" x14ac:dyDescent="0.25">
      <c r="A50" t="s">
        <v>272</v>
      </c>
      <c r="B50">
        <f t="shared" si="0"/>
        <v>4.2505641509146824E-4</v>
      </c>
      <c r="C50" t="str">
        <f t="shared" si="1"/>
        <v>Sector 4 Region 4</v>
      </c>
      <c r="D50">
        <v>4</v>
      </c>
      <c r="E50">
        <v>4</v>
      </c>
      <c r="F50">
        <f t="shared" si="2"/>
        <v>7.0173665565563689E-2</v>
      </c>
      <c r="G50" s="11">
        <f>Data!C66</f>
        <v>6.0572069545709482E-3</v>
      </c>
    </row>
    <row r="51" spans="1:7" x14ac:dyDescent="0.25">
      <c r="A51" t="s">
        <v>273</v>
      </c>
      <c r="B51">
        <f t="shared" si="0"/>
        <v>1.8253811603650274E-2</v>
      </c>
      <c r="C51" t="str">
        <f t="shared" si="1"/>
        <v>Sector 4 Region 5</v>
      </c>
      <c r="D51">
        <v>4</v>
      </c>
      <c r="E51">
        <v>5</v>
      </c>
      <c r="F51">
        <f t="shared" si="2"/>
        <v>7.0173665565563689E-2</v>
      </c>
      <c r="G51" s="11">
        <f>Data!C67</f>
        <v>0.2601233875490746</v>
      </c>
    </row>
    <row r="52" spans="1:7" x14ac:dyDescent="0.25">
      <c r="A52" t="s">
        <v>274</v>
      </c>
      <c r="B52">
        <f t="shared" si="0"/>
        <v>5.4076621697747903E-3</v>
      </c>
      <c r="C52" t="str">
        <f t="shared" si="1"/>
        <v>Sector 4 Region 6</v>
      </c>
      <c r="D52">
        <v>4</v>
      </c>
      <c r="E52">
        <v>6</v>
      </c>
      <c r="F52">
        <f t="shared" si="2"/>
        <v>7.0173665565563689E-2</v>
      </c>
      <c r="G52" s="11">
        <f>Data!C68</f>
        <v>7.7061132922041503E-2</v>
      </c>
    </row>
    <row r="53" spans="1:7" x14ac:dyDescent="0.25">
      <c r="A53" t="s">
        <v>275</v>
      </c>
      <c r="B53">
        <f t="shared" si="0"/>
        <v>3.3430798077916012E-2</v>
      </c>
      <c r="C53" t="str">
        <f t="shared" si="1"/>
        <v>Sector 5 Region 1</v>
      </c>
      <c r="D53">
        <v>5</v>
      </c>
      <c r="E53">
        <v>1</v>
      </c>
      <c r="F53">
        <f>VLOOKUP(D53,$H$29:$I$37,2,0)</f>
        <v>0.1467449333613397</v>
      </c>
      <c r="G53" s="12">
        <f>Data!D72</f>
        <v>0.2278156888428792</v>
      </c>
    </row>
    <row r="54" spans="1:7" x14ac:dyDescent="0.25">
      <c r="A54" t="s">
        <v>276</v>
      </c>
      <c r="B54">
        <f t="shared" si="0"/>
        <v>1.9055325484661236E-2</v>
      </c>
      <c r="C54" t="str">
        <f t="shared" si="1"/>
        <v>Sector 5 Region 2</v>
      </c>
      <c r="D54">
        <v>5</v>
      </c>
      <c r="E54">
        <v>2</v>
      </c>
      <c r="F54">
        <f t="shared" si="2"/>
        <v>0.1467449333613397</v>
      </c>
      <c r="G54" s="12">
        <f>Data!D73</f>
        <v>0.12985337924914964</v>
      </c>
    </row>
    <row r="55" spans="1:7" x14ac:dyDescent="0.25">
      <c r="A55" t="s">
        <v>277</v>
      </c>
      <c r="B55">
        <f t="shared" si="0"/>
        <v>3.1090871632212778E-2</v>
      </c>
      <c r="C55" t="str">
        <f t="shared" si="1"/>
        <v>Sector 5 Region 3</v>
      </c>
      <c r="D55">
        <v>5</v>
      </c>
      <c r="E55">
        <v>3</v>
      </c>
      <c r="F55">
        <f t="shared" si="2"/>
        <v>0.1467449333613397</v>
      </c>
      <c r="G55" s="12">
        <f>Data!D74</f>
        <v>0.21187015401516915</v>
      </c>
    </row>
    <row r="56" spans="1:7" x14ac:dyDescent="0.25">
      <c r="A56" t="s">
        <v>278</v>
      </c>
      <c r="B56">
        <f t="shared" si="0"/>
        <v>9.1008334963389743E-3</v>
      </c>
      <c r="C56" t="str">
        <f t="shared" si="1"/>
        <v>Sector 5 Region 4</v>
      </c>
      <c r="D56">
        <v>5</v>
      </c>
      <c r="E56">
        <v>4</v>
      </c>
      <c r="F56">
        <f t="shared" si="2"/>
        <v>0.1467449333613397</v>
      </c>
      <c r="G56" s="12">
        <f>Data!D75</f>
        <v>6.2018042380580146E-2</v>
      </c>
    </row>
    <row r="57" spans="1:7" x14ac:dyDescent="0.25">
      <c r="A57" t="s">
        <v>279</v>
      </c>
      <c r="B57">
        <f t="shared" si="0"/>
        <v>2.6467443598456916E-2</v>
      </c>
      <c r="C57" t="str">
        <f t="shared" si="1"/>
        <v>Sector 5 Region 5</v>
      </c>
      <c r="D57">
        <v>5</v>
      </c>
      <c r="E57">
        <v>5</v>
      </c>
      <c r="F57">
        <f t="shared" si="2"/>
        <v>0.1467449333613397</v>
      </c>
      <c r="G57" s="12">
        <f>Data!D76</f>
        <v>0.18036359410981767</v>
      </c>
    </row>
    <row r="58" spans="1:7" x14ac:dyDescent="0.25">
      <c r="A58" t="s">
        <v>280</v>
      </c>
      <c r="B58">
        <f t="shared" si="0"/>
        <v>2.7599661071753798E-2</v>
      </c>
      <c r="C58" t="str">
        <f t="shared" si="1"/>
        <v>Sector 5 Region 6</v>
      </c>
      <c r="D58">
        <v>5</v>
      </c>
      <c r="E58">
        <v>6</v>
      </c>
      <c r="F58">
        <f t="shared" si="2"/>
        <v>0.1467449333613397</v>
      </c>
      <c r="G58" s="12">
        <f>Data!D77</f>
        <v>0.18807914140240425</v>
      </c>
    </row>
    <row r="59" spans="1:7" x14ac:dyDescent="0.25">
      <c r="A59" t="s">
        <v>281</v>
      </c>
      <c r="B59">
        <f t="shared" si="0"/>
        <v>9.3436353568902546E-3</v>
      </c>
      <c r="C59" t="str">
        <f t="shared" si="1"/>
        <v>Sector 6 Region 1</v>
      </c>
      <c r="D59">
        <v>6</v>
      </c>
      <c r="E59">
        <v>1</v>
      </c>
      <c r="F59">
        <f t="shared" si="2"/>
        <v>2.949546738574926E-2</v>
      </c>
      <c r="G59" s="13">
        <f>Data!D54</f>
        <v>0.31678207484193432</v>
      </c>
    </row>
    <row r="60" spans="1:7" x14ac:dyDescent="0.25">
      <c r="A60" t="s">
        <v>282</v>
      </c>
      <c r="B60">
        <f t="shared" si="0"/>
        <v>1.2751888736917869E-3</v>
      </c>
      <c r="C60" t="str">
        <f t="shared" si="1"/>
        <v>Sector 6 Region 2</v>
      </c>
      <c r="D60">
        <v>6</v>
      </c>
      <c r="E60">
        <v>2</v>
      </c>
      <c r="F60">
        <f t="shared" si="2"/>
        <v>2.949546738574926E-2</v>
      </c>
      <c r="G60" s="13">
        <f>Data!D55</f>
        <v>4.3233384201529709E-2</v>
      </c>
    </row>
    <row r="61" spans="1:7" x14ac:dyDescent="0.25">
      <c r="A61" t="s">
        <v>283</v>
      </c>
      <c r="B61">
        <f t="shared" si="0"/>
        <v>3.9749739528950889E-3</v>
      </c>
      <c r="C61" t="str">
        <f t="shared" si="1"/>
        <v>Sector 6 Region 3</v>
      </c>
      <c r="D61">
        <v>6</v>
      </c>
      <c r="E61">
        <v>3</v>
      </c>
      <c r="F61">
        <f t="shared" si="2"/>
        <v>2.949546738574926E-2</v>
      </c>
      <c r="G61" s="13">
        <f>Data!D56</f>
        <v>0.13476558621395499</v>
      </c>
    </row>
    <row r="62" spans="1:7" x14ac:dyDescent="0.25">
      <c r="A62" t="s">
        <v>284</v>
      </c>
      <c r="B62">
        <f t="shared" si="0"/>
        <v>7.899754972241573E-4</v>
      </c>
      <c r="C62" t="str">
        <f t="shared" si="1"/>
        <v>Sector 6 Region 4</v>
      </c>
      <c r="D62">
        <v>6</v>
      </c>
      <c r="E62">
        <v>4</v>
      </c>
      <c r="F62">
        <f t="shared" si="2"/>
        <v>2.949546738574926E-2</v>
      </c>
      <c r="G62" s="13">
        <f>Data!D57</f>
        <v>2.6782945558809286E-2</v>
      </c>
    </row>
    <row r="63" spans="1:7" x14ac:dyDescent="0.25">
      <c r="A63" t="s">
        <v>285</v>
      </c>
      <c r="B63">
        <f t="shared" si="0"/>
        <v>1.1869051806979461E-2</v>
      </c>
      <c r="C63" t="str">
        <f t="shared" si="1"/>
        <v>Sector 6 Region 5</v>
      </c>
      <c r="D63">
        <v>6</v>
      </c>
      <c r="E63">
        <v>5</v>
      </c>
      <c r="F63">
        <f t="shared" si="2"/>
        <v>2.949546738574926E-2</v>
      </c>
      <c r="G63" s="13">
        <f>Data!D58</f>
        <v>0.40240256754547971</v>
      </c>
    </row>
    <row r="64" spans="1:7" x14ac:dyDescent="0.25">
      <c r="A64" t="s">
        <v>286</v>
      </c>
      <c r="B64">
        <f t="shared" si="0"/>
        <v>2.2426418980685111E-3</v>
      </c>
      <c r="C64" t="str">
        <f t="shared" si="1"/>
        <v>Sector 6 Region 6</v>
      </c>
      <c r="D64">
        <v>6</v>
      </c>
      <c r="E64">
        <v>6</v>
      </c>
      <c r="F64">
        <f t="shared" si="2"/>
        <v>2.949546738574926E-2</v>
      </c>
      <c r="G64" s="13">
        <f>Data!D59</f>
        <v>7.6033441638291996E-2</v>
      </c>
    </row>
    <row r="65" spans="1:7" x14ac:dyDescent="0.25">
      <c r="A65" t="s">
        <v>287</v>
      </c>
      <c r="B65">
        <f t="shared" si="0"/>
        <v>3.8826544161418147E-2</v>
      </c>
      <c r="C65" t="str">
        <f t="shared" si="1"/>
        <v>Sector 7 Region 1</v>
      </c>
      <c r="D65">
        <v>7</v>
      </c>
      <c r="E65">
        <v>1</v>
      </c>
      <c r="F65">
        <f t="shared" si="2"/>
        <v>0.17042963265008579</v>
      </c>
      <c r="G65" s="14">
        <f>Data!D72</f>
        <v>0.2278156888428792</v>
      </c>
    </row>
    <row r="66" spans="1:7" x14ac:dyDescent="0.25">
      <c r="A66" t="s">
        <v>288</v>
      </c>
      <c r="B66">
        <f t="shared" si="0"/>
        <v>2.2130863723804847E-2</v>
      </c>
      <c r="C66" t="str">
        <f t="shared" si="1"/>
        <v>Sector 7 Region 2</v>
      </c>
      <c r="D66">
        <v>7</v>
      </c>
      <c r="E66">
        <v>2</v>
      </c>
      <c r="F66">
        <f t="shared" si="2"/>
        <v>0.17042963265008579</v>
      </c>
      <c r="G66" s="14">
        <f>Data!D73</f>
        <v>0.12985337924914964</v>
      </c>
    </row>
    <row r="67" spans="1:7" x14ac:dyDescent="0.25">
      <c r="A67" t="s">
        <v>289</v>
      </c>
      <c r="B67">
        <f t="shared" si="0"/>
        <v>3.6108952518322378E-2</v>
      </c>
      <c r="C67" t="str">
        <f t="shared" si="1"/>
        <v>Sector 7 Region 3</v>
      </c>
      <c r="D67">
        <v>7</v>
      </c>
      <c r="E67">
        <v>3</v>
      </c>
      <c r="F67">
        <f t="shared" si="2"/>
        <v>0.17042963265008579</v>
      </c>
      <c r="G67" s="14">
        <f>Data!D74</f>
        <v>0.21187015401516915</v>
      </c>
    </row>
    <row r="68" spans="1:7" x14ac:dyDescent="0.25">
      <c r="A68" t="s">
        <v>290</v>
      </c>
      <c r="B68">
        <f t="shared" si="0"/>
        <v>1.0569712180599726E-2</v>
      </c>
      <c r="C68" t="str">
        <f t="shared" si="1"/>
        <v>Sector 7 Region 4</v>
      </c>
      <c r="D68">
        <v>7</v>
      </c>
      <c r="E68">
        <v>4</v>
      </c>
      <c r="F68">
        <f t="shared" si="2"/>
        <v>0.17042963265008579</v>
      </c>
      <c r="G68" s="14">
        <f>Data!D75</f>
        <v>6.2018042380580146E-2</v>
      </c>
    </row>
    <row r="69" spans="1:7" x14ac:dyDescent="0.25">
      <c r="A69" t="s">
        <v>291</v>
      </c>
      <c r="B69">
        <f t="shared" si="0"/>
        <v>3.0739301087585401E-2</v>
      </c>
      <c r="C69" t="str">
        <f t="shared" si="1"/>
        <v>Sector 7 Region 5</v>
      </c>
      <c r="D69">
        <v>7</v>
      </c>
      <c r="E69">
        <v>5</v>
      </c>
      <c r="F69">
        <f t="shared" si="2"/>
        <v>0.17042963265008579</v>
      </c>
      <c r="G69" s="14">
        <f>Data!D76</f>
        <v>0.18036359410981767</v>
      </c>
    </row>
    <row r="70" spans="1:7" x14ac:dyDescent="0.25">
      <c r="A70" t="s">
        <v>292</v>
      </c>
      <c r="B70">
        <f t="shared" si="0"/>
        <v>3.2054258978355295E-2</v>
      </c>
      <c r="C70" t="str">
        <f t="shared" si="1"/>
        <v>Sector 7 Region 6</v>
      </c>
      <c r="D70">
        <v>7</v>
      </c>
      <c r="E70">
        <v>6</v>
      </c>
      <c r="F70">
        <f t="shared" si="2"/>
        <v>0.17042963265008579</v>
      </c>
      <c r="G70" s="14">
        <f>Data!D77</f>
        <v>0.18807914140240425</v>
      </c>
    </row>
    <row r="71" spans="1:7" x14ac:dyDescent="0.25">
      <c r="A71" t="s">
        <v>293</v>
      </c>
      <c r="B71">
        <f t="shared" si="0"/>
        <v>2.4540381940706443E-2</v>
      </c>
      <c r="C71" t="str">
        <f t="shared" si="1"/>
        <v>Sector 8 Region 1</v>
      </c>
      <c r="D71">
        <v>8</v>
      </c>
      <c r="E71">
        <v>1</v>
      </c>
      <c r="F71">
        <f t="shared" si="2"/>
        <v>0.10772033333328307</v>
      </c>
      <c r="G71" s="15">
        <f>Data!D72</f>
        <v>0.2278156888428792</v>
      </c>
    </row>
    <row r="72" spans="1:7" x14ac:dyDescent="0.25">
      <c r="A72" t="s">
        <v>294</v>
      </c>
      <c r="B72">
        <f t="shared" si="0"/>
        <v>1.3987849297171621E-2</v>
      </c>
      <c r="C72" t="str">
        <f t="shared" si="1"/>
        <v>Sector 8 Region 2</v>
      </c>
      <c r="D72">
        <v>8</v>
      </c>
      <c r="E72">
        <v>2</v>
      </c>
      <c r="F72">
        <f t="shared" si="2"/>
        <v>0.10772033333328307</v>
      </c>
      <c r="G72" s="15">
        <f>Data!D73</f>
        <v>0.12985337924914964</v>
      </c>
    </row>
    <row r="73" spans="1:7" x14ac:dyDescent="0.25">
      <c r="A73" t="s">
        <v>295</v>
      </c>
      <c r="B73">
        <f t="shared" si="0"/>
        <v>2.2822723613888044E-2</v>
      </c>
      <c r="C73" t="str">
        <f t="shared" si="1"/>
        <v>Sector 8 Region 3</v>
      </c>
      <c r="D73">
        <v>8</v>
      </c>
      <c r="E73">
        <v>3</v>
      </c>
      <c r="F73">
        <f t="shared" si="2"/>
        <v>0.10772033333328307</v>
      </c>
      <c r="G73" s="15">
        <f>Data!D74</f>
        <v>0.21187015401516915</v>
      </c>
    </row>
    <row r="74" spans="1:7" x14ac:dyDescent="0.25">
      <c r="A74" t="s">
        <v>296</v>
      </c>
      <c r="B74">
        <f t="shared" si="0"/>
        <v>6.6806041979137693E-3</v>
      </c>
      <c r="C74" t="str">
        <f t="shared" si="1"/>
        <v>Sector 8 Region 4</v>
      </c>
      <c r="D74">
        <v>8</v>
      </c>
      <c r="E74">
        <v>4</v>
      </c>
      <c r="F74">
        <f t="shared" si="2"/>
        <v>0.10772033333328307</v>
      </c>
      <c r="G74" s="15">
        <f>Data!D75</f>
        <v>6.2018042380580146E-2</v>
      </c>
    </row>
    <row r="75" spans="1:7" x14ac:dyDescent="0.25">
      <c r="A75" t="s">
        <v>297</v>
      </c>
      <c r="B75">
        <f t="shared" si="0"/>
        <v>1.9428826478698532E-2</v>
      </c>
      <c r="C75" t="str">
        <f t="shared" si="1"/>
        <v>Sector 8 Region 5</v>
      </c>
      <c r="D75">
        <v>8</v>
      </c>
      <c r="E75">
        <v>5</v>
      </c>
      <c r="F75">
        <f t="shared" si="2"/>
        <v>0.10772033333328307</v>
      </c>
      <c r="G75" s="15">
        <f>Data!D76</f>
        <v>0.18036359410981767</v>
      </c>
    </row>
    <row r="76" spans="1:7" x14ac:dyDescent="0.25">
      <c r="A76" t="s">
        <v>298</v>
      </c>
      <c r="B76">
        <f t="shared" si="0"/>
        <v>2.0259947804904668E-2</v>
      </c>
      <c r="C76" t="str">
        <f t="shared" si="1"/>
        <v>Sector 8 Region 6</v>
      </c>
      <c r="D76">
        <v>8</v>
      </c>
      <c r="E76">
        <v>6</v>
      </c>
      <c r="F76">
        <f t="shared" si="2"/>
        <v>0.10772033333328307</v>
      </c>
      <c r="G76" s="15">
        <f>Data!D77</f>
        <v>0.18807914140240425</v>
      </c>
    </row>
    <row r="77" spans="1:7" x14ac:dyDescent="0.25">
      <c r="A77" t="s">
        <v>299</v>
      </c>
      <c r="B77">
        <f t="shared" si="0"/>
        <v>1.2536267108761889E-3</v>
      </c>
      <c r="C77" t="str">
        <f t="shared" si="1"/>
        <v>Sector 9 Region 1</v>
      </c>
      <c r="D77">
        <v>9</v>
      </c>
      <c r="E77">
        <v>1</v>
      </c>
      <c r="F77">
        <f t="shared" si="2"/>
        <v>5.5028111419525415E-3</v>
      </c>
      <c r="G77">
        <f>Data!D72</f>
        <v>0.2278156888428792</v>
      </c>
    </row>
    <row r="78" spans="1:7" x14ac:dyDescent="0.25">
      <c r="A78" t="s">
        <v>300</v>
      </c>
      <c r="B78">
        <f t="shared" si="0"/>
        <v>7.1455862215240957E-4</v>
      </c>
      <c r="C78" t="str">
        <f t="shared" si="1"/>
        <v>Sector 9 Region 2</v>
      </c>
      <c r="D78">
        <v>9</v>
      </c>
      <c r="E78">
        <v>2</v>
      </c>
      <c r="F78">
        <f t="shared" si="2"/>
        <v>5.5028111419525415E-3</v>
      </c>
      <c r="G78">
        <f>Data!D73</f>
        <v>0.12985337924914964</v>
      </c>
    </row>
    <row r="79" spans="1:7" x14ac:dyDescent="0.25">
      <c r="A79" t="s">
        <v>301</v>
      </c>
      <c r="B79">
        <f t="shared" si="0"/>
        <v>1.1658814441618739E-3</v>
      </c>
      <c r="C79" t="str">
        <f t="shared" si="1"/>
        <v>Sector 9 Region 3</v>
      </c>
      <c r="D79">
        <v>9</v>
      </c>
      <c r="E79">
        <v>3</v>
      </c>
      <c r="F79">
        <f t="shared" si="2"/>
        <v>5.5028111419525415E-3</v>
      </c>
      <c r="G79">
        <f>Data!D74</f>
        <v>0.21187015401516915</v>
      </c>
    </row>
    <row r="80" spans="1:7" x14ac:dyDescent="0.25">
      <c r="A80" t="s">
        <v>302</v>
      </c>
      <c r="B80">
        <f t="shared" si="0"/>
        <v>3.4127357461394135E-4</v>
      </c>
      <c r="C80" t="str">
        <f t="shared" si="1"/>
        <v>Sector 9 Region 4</v>
      </c>
      <c r="D80">
        <v>9</v>
      </c>
      <c r="E80">
        <v>4</v>
      </c>
      <c r="F80">
        <f t="shared" si="2"/>
        <v>5.5028111419525415E-3</v>
      </c>
      <c r="G80">
        <f>Data!D75</f>
        <v>6.2018042380580146E-2</v>
      </c>
    </row>
    <row r="81" spans="1:9" x14ac:dyDescent="0.25">
      <c r="A81" t="s">
        <v>303</v>
      </c>
      <c r="B81">
        <f t="shared" si="0"/>
        <v>9.9250679527011039E-4</v>
      </c>
      <c r="C81" t="str">
        <f t="shared" si="1"/>
        <v>Sector 9 Region 5</v>
      </c>
      <c r="D81">
        <v>9</v>
      </c>
      <c r="E81">
        <v>5</v>
      </c>
      <c r="F81">
        <f t="shared" si="2"/>
        <v>5.5028111419525415E-3</v>
      </c>
      <c r="G81">
        <f>Data!D76</f>
        <v>0.18036359410981767</v>
      </c>
    </row>
    <row r="82" spans="1:9" x14ac:dyDescent="0.25">
      <c r="A82" t="s">
        <v>304</v>
      </c>
      <c r="B82">
        <f t="shared" si="0"/>
        <v>1.0349639948780177E-3</v>
      </c>
      <c r="C82" t="str">
        <f t="shared" si="1"/>
        <v>Sector 9 Region 6</v>
      </c>
      <c r="D82">
        <v>9</v>
      </c>
      <c r="E82">
        <v>6</v>
      </c>
      <c r="F82">
        <f t="shared" si="2"/>
        <v>5.5028111419525415E-3</v>
      </c>
      <c r="G82">
        <f>Data!D77</f>
        <v>0.18807914140240425</v>
      </c>
    </row>
    <row r="83" spans="1:9" x14ac:dyDescent="0.25">
      <c r="A83" s="57" t="s">
        <v>6</v>
      </c>
      <c r="B83" s="57"/>
      <c r="C83" s="57"/>
      <c r="D83" t="s">
        <v>125</v>
      </c>
      <c r="E83" t="s">
        <v>126</v>
      </c>
      <c r="F83" t="s">
        <v>158</v>
      </c>
      <c r="G83" t="s">
        <v>159</v>
      </c>
      <c r="H83" t="s">
        <v>125</v>
      </c>
      <c r="I83" t="s">
        <v>172</v>
      </c>
    </row>
    <row r="84" spans="1:9" x14ac:dyDescent="0.25">
      <c r="A84" t="s">
        <v>305</v>
      </c>
      <c r="B84">
        <f>F84*G84</f>
        <v>2.6864226362354107E-2</v>
      </c>
      <c r="C84" t="str">
        <f>CONCATENATE(D$83, " ", D84, " ",E$83, " ",E84)</f>
        <v>Sector 1 Region 1</v>
      </c>
      <c r="D84">
        <v>1</v>
      </c>
      <c r="E84">
        <v>1</v>
      </c>
      <c r="F84">
        <f>VLOOKUP(D84,$H$83:$I$92,2,0)</f>
        <v>0.41864967694004818</v>
      </c>
      <c r="G84" s="9">
        <f>G29</f>
        <v>6.416874977357534E-2</v>
      </c>
      <c r="H84">
        <v>1</v>
      </c>
      <c r="I84" s="2">
        <f>Data!B12</f>
        <v>0.41864967694004818</v>
      </c>
    </row>
    <row r="85" spans="1:9" x14ac:dyDescent="0.25">
      <c r="A85" t="s">
        <v>306</v>
      </c>
      <c r="B85">
        <f t="shared" ref="B85:B137" si="3">F85*G85</f>
        <v>0.12032721441426476</v>
      </c>
      <c r="C85" t="str">
        <f t="shared" ref="C85:C137" si="4">CONCATENATE(D$83, " ", D85, " ",E$83, " ",E85)</f>
        <v>Sector 1 Region 2</v>
      </c>
      <c r="D85">
        <v>1</v>
      </c>
      <c r="E85">
        <v>2</v>
      </c>
      <c r="F85">
        <f t="shared" ref="F85:F137" si="5">VLOOKUP(D85,$H$83:$I$92,2,0)</f>
        <v>0.41864967694004818</v>
      </c>
      <c r="G85" s="9">
        <f t="shared" ref="G85:G137" si="6">G30</f>
        <v>0.28741743047253315</v>
      </c>
      <c r="H85">
        <v>2</v>
      </c>
      <c r="I85" s="2">
        <f>Data!B13</f>
        <v>9.9863421808985622E-3</v>
      </c>
    </row>
    <row r="86" spans="1:9" x14ac:dyDescent="0.25">
      <c r="A86" t="s">
        <v>307</v>
      </c>
      <c r="B86">
        <f t="shared" si="3"/>
        <v>0.12089849789183635</v>
      </c>
      <c r="C86" t="str">
        <f t="shared" si="4"/>
        <v>Sector 1 Region 3</v>
      </c>
      <c r="D86">
        <v>1</v>
      </c>
      <c r="E86">
        <v>3</v>
      </c>
      <c r="F86">
        <f t="shared" si="5"/>
        <v>0.41864967694004818</v>
      </c>
      <c r="G86" s="9">
        <f t="shared" si="6"/>
        <v>0.28878201644748758</v>
      </c>
      <c r="H86">
        <v>3</v>
      </c>
      <c r="I86" s="2">
        <f>Data!B14</f>
        <v>0.16634398192965472</v>
      </c>
    </row>
    <row r="87" spans="1:9" x14ac:dyDescent="0.25">
      <c r="A87" t="s">
        <v>308</v>
      </c>
      <c r="B87">
        <f t="shared" si="3"/>
        <v>6.8894006811835329E-2</v>
      </c>
      <c r="C87" t="str">
        <f t="shared" si="4"/>
        <v>Sector 1 Region 4</v>
      </c>
      <c r="D87">
        <v>1</v>
      </c>
      <c r="E87">
        <v>4</v>
      </c>
      <c r="F87">
        <f t="shared" si="5"/>
        <v>0.41864967694004818</v>
      </c>
      <c r="G87" s="9">
        <f t="shared" si="6"/>
        <v>0.16456242678935865</v>
      </c>
      <c r="H87">
        <v>4</v>
      </c>
      <c r="I87" s="2">
        <f>Data!B15</f>
        <v>7.1292690065062239E-2</v>
      </c>
    </row>
    <row r="88" spans="1:9" x14ac:dyDescent="0.25">
      <c r="A88" t="s">
        <v>309</v>
      </c>
      <c r="B88">
        <f t="shared" si="3"/>
        <v>2.9726963257707295E-2</v>
      </c>
      <c r="C88" t="str">
        <f t="shared" si="4"/>
        <v>Sector 1 Region 5</v>
      </c>
      <c r="D88">
        <v>1</v>
      </c>
      <c r="E88">
        <v>5</v>
      </c>
      <c r="F88">
        <f t="shared" si="5"/>
        <v>0.41864967694004818</v>
      </c>
      <c r="G88" s="9">
        <f t="shared" si="6"/>
        <v>7.1006774625946456E-2</v>
      </c>
      <c r="H88">
        <v>5</v>
      </c>
      <c r="I88" s="2">
        <f>Data!B16</f>
        <v>0.15328087830282836</v>
      </c>
    </row>
    <row r="89" spans="1:9" x14ac:dyDescent="0.25">
      <c r="A89" t="s">
        <v>310</v>
      </c>
      <c r="B89">
        <f t="shared" si="3"/>
        <v>5.1938768202050345E-2</v>
      </c>
      <c r="C89" t="str">
        <f t="shared" si="4"/>
        <v>Sector 1 Region 6</v>
      </c>
      <c r="D89">
        <v>1</v>
      </c>
      <c r="E89">
        <v>6</v>
      </c>
      <c r="F89">
        <f t="shared" si="5"/>
        <v>0.41864967694004818</v>
      </c>
      <c r="G89" s="9">
        <f t="shared" si="6"/>
        <v>0.12406260189109886</v>
      </c>
      <c r="H89">
        <v>6</v>
      </c>
      <c r="I89" s="2">
        <f>Data!B17</f>
        <v>3.0285463427812419E-2</v>
      </c>
    </row>
    <row r="90" spans="1:9" x14ac:dyDescent="0.25">
      <c r="A90" t="s">
        <v>311</v>
      </c>
      <c r="B90">
        <f t="shared" si="3"/>
        <v>1.7087930516562629E-3</v>
      </c>
      <c r="C90" t="str">
        <f t="shared" si="4"/>
        <v>Sector 2 Region 1</v>
      </c>
      <c r="D90">
        <v>2</v>
      </c>
      <c r="E90">
        <v>1</v>
      </c>
      <c r="F90">
        <f t="shared" si="5"/>
        <v>9.9863421808985622E-3</v>
      </c>
      <c r="G90" s="8">
        <f t="shared" si="6"/>
        <v>0.17111300821683914</v>
      </c>
      <c r="H90">
        <v>7</v>
      </c>
      <c r="I90" s="2">
        <f>Data!B18</f>
        <v>4.6569786202600987E-2</v>
      </c>
    </row>
    <row r="91" spans="1:9" x14ac:dyDescent="0.25">
      <c r="A91" t="s">
        <v>312</v>
      </c>
      <c r="B91">
        <f t="shared" si="3"/>
        <v>1.7556822903671302E-3</v>
      </c>
      <c r="C91" t="str">
        <f t="shared" si="4"/>
        <v>Sector 2 Region 2</v>
      </c>
      <c r="D91">
        <v>2</v>
      </c>
      <c r="E91">
        <v>2</v>
      </c>
      <c r="F91">
        <f t="shared" si="5"/>
        <v>9.9863421808985622E-3</v>
      </c>
      <c r="G91" s="8">
        <f t="shared" si="6"/>
        <v>0.17580834489382133</v>
      </c>
      <c r="H91">
        <v>8</v>
      </c>
      <c r="I91" s="2">
        <f>Data!B19</f>
        <v>8.3989959251671589E-2</v>
      </c>
    </row>
    <row r="92" spans="1:9" x14ac:dyDescent="0.25">
      <c r="A92" t="s">
        <v>313</v>
      </c>
      <c r="B92">
        <f t="shared" si="3"/>
        <v>2.9827949807208483E-3</v>
      </c>
      <c r="C92" t="str">
        <f t="shared" si="4"/>
        <v>Sector 2 Region 3</v>
      </c>
      <c r="D92">
        <v>2</v>
      </c>
      <c r="E92">
        <v>3</v>
      </c>
      <c r="F92">
        <f t="shared" si="5"/>
        <v>9.9863421808985622E-3</v>
      </c>
      <c r="G92" s="8">
        <f t="shared" si="6"/>
        <v>0.29868743997438901</v>
      </c>
      <c r="H92">
        <v>9</v>
      </c>
      <c r="I92" s="2">
        <f>Data!B20</f>
        <v>1.9601221699422917E-2</v>
      </c>
    </row>
    <row r="93" spans="1:9" x14ac:dyDescent="0.25">
      <c r="A93" t="s">
        <v>314</v>
      </c>
      <c r="B93">
        <f t="shared" si="3"/>
        <v>1.0384900709940932E-3</v>
      </c>
      <c r="C93" t="str">
        <f t="shared" si="4"/>
        <v>Sector 2 Region 4</v>
      </c>
      <c r="D93">
        <v>2</v>
      </c>
      <c r="E93">
        <v>4</v>
      </c>
      <c r="F93">
        <f t="shared" si="5"/>
        <v>9.9863421808985622E-3</v>
      </c>
      <c r="G93" s="8">
        <f t="shared" si="6"/>
        <v>0.10399103617543484</v>
      </c>
    </row>
    <row r="94" spans="1:9" x14ac:dyDescent="0.25">
      <c r="A94" t="s">
        <v>315</v>
      </c>
      <c r="B94">
        <f t="shared" si="3"/>
        <v>1.1930114258367239E-3</v>
      </c>
      <c r="C94" t="str">
        <f t="shared" si="4"/>
        <v>Sector 2 Region 5</v>
      </c>
      <c r="D94">
        <v>2</v>
      </c>
      <c r="E94">
        <v>5</v>
      </c>
      <c r="F94">
        <f t="shared" si="5"/>
        <v>9.9863421808985622E-3</v>
      </c>
      <c r="G94" s="8">
        <f t="shared" si="6"/>
        <v>0.1194643047700352</v>
      </c>
    </row>
    <row r="95" spans="1:9" x14ac:dyDescent="0.25">
      <c r="A95" t="s">
        <v>316</v>
      </c>
      <c r="B95">
        <f t="shared" si="3"/>
        <v>1.3075703613235016E-3</v>
      </c>
      <c r="C95" t="str">
        <f t="shared" si="4"/>
        <v>Sector 2 Region 6</v>
      </c>
      <c r="D95">
        <v>2</v>
      </c>
      <c r="E95">
        <v>6</v>
      </c>
      <c r="F95">
        <f t="shared" si="5"/>
        <v>9.9863421808985622E-3</v>
      </c>
      <c r="G95" s="8">
        <f t="shared" si="6"/>
        <v>0.13093586596948029</v>
      </c>
    </row>
    <row r="96" spans="1:9" x14ac:dyDescent="0.25">
      <c r="A96" t="s">
        <v>317</v>
      </c>
      <c r="B96">
        <f t="shared" si="3"/>
        <v>5.2694791733145251E-2</v>
      </c>
      <c r="C96" t="str">
        <f t="shared" si="4"/>
        <v>Sector 3 Region 1</v>
      </c>
      <c r="D96">
        <v>3</v>
      </c>
      <c r="E96">
        <v>1</v>
      </c>
      <c r="F96">
        <f t="shared" si="5"/>
        <v>0.16634398192965472</v>
      </c>
      <c r="G96" s="10">
        <f t="shared" si="6"/>
        <v>0.31678207484193432</v>
      </c>
    </row>
    <row r="97" spans="1:7" x14ac:dyDescent="0.25">
      <c r="A97" t="s">
        <v>318</v>
      </c>
      <c r="B97">
        <f t="shared" si="3"/>
        <v>7.1916132803770778E-3</v>
      </c>
      <c r="C97" t="str">
        <f t="shared" si="4"/>
        <v>Sector 3 Region 2</v>
      </c>
      <c r="D97">
        <v>3</v>
      </c>
      <c r="E97">
        <v>2</v>
      </c>
      <c r="F97">
        <f t="shared" si="5"/>
        <v>0.16634398192965472</v>
      </c>
      <c r="G97" s="10">
        <f t="shared" si="6"/>
        <v>4.3233384201529709E-2</v>
      </c>
    </row>
    <row r="98" spans="1:7" x14ac:dyDescent="0.25">
      <c r="A98" t="s">
        <v>319</v>
      </c>
      <c r="B98">
        <f t="shared" si="3"/>
        <v>2.2417444237913454E-2</v>
      </c>
      <c r="C98" t="str">
        <f t="shared" si="4"/>
        <v>Sector 3 Region 3</v>
      </c>
      <c r="D98">
        <v>3</v>
      </c>
      <c r="E98">
        <v>3</v>
      </c>
      <c r="F98">
        <f t="shared" si="5"/>
        <v>0.16634398192965472</v>
      </c>
      <c r="G98" s="10">
        <f t="shared" si="6"/>
        <v>0.13476558621395499</v>
      </c>
    </row>
    <row r="99" spans="1:7" x14ac:dyDescent="0.25">
      <c r="A99" t="s">
        <v>320</v>
      </c>
      <c r="B99">
        <f t="shared" si="3"/>
        <v>4.4551818120574975E-3</v>
      </c>
      <c r="C99" t="str">
        <f t="shared" si="4"/>
        <v>Sector 3 Region 4</v>
      </c>
      <c r="D99">
        <v>3</v>
      </c>
      <c r="E99">
        <v>4</v>
      </c>
      <c r="F99">
        <f t="shared" si="5"/>
        <v>0.16634398192965472</v>
      </c>
      <c r="G99" s="10">
        <f t="shared" si="6"/>
        <v>2.6782945558809286E-2</v>
      </c>
    </row>
    <row r="100" spans="1:7" x14ac:dyDescent="0.25">
      <c r="A100" t="s">
        <v>321</v>
      </c>
      <c r="B100">
        <f t="shared" si="3"/>
        <v>6.6937245424231934E-2</v>
      </c>
      <c r="C100" t="str">
        <f t="shared" si="4"/>
        <v>Sector 3 Region 5</v>
      </c>
      <c r="D100">
        <v>3</v>
      </c>
      <c r="E100">
        <v>5</v>
      </c>
      <c r="F100">
        <f t="shared" si="5"/>
        <v>0.16634398192965472</v>
      </c>
      <c r="G100" s="10">
        <f t="shared" si="6"/>
        <v>0.40240256754547971</v>
      </c>
    </row>
    <row r="101" spans="1:7" x14ac:dyDescent="0.25">
      <c r="A101" t="s">
        <v>322</v>
      </c>
      <c r="B101">
        <f t="shared" si="3"/>
        <v>1.26477054419295E-2</v>
      </c>
      <c r="C101" t="str">
        <f t="shared" si="4"/>
        <v>Sector 3 Region 6</v>
      </c>
      <c r="D101">
        <v>3</v>
      </c>
      <c r="E101">
        <v>6</v>
      </c>
      <c r="F101">
        <f t="shared" si="5"/>
        <v>0.16634398192965472</v>
      </c>
      <c r="G101" s="10">
        <f t="shared" si="6"/>
        <v>7.6033441638291996E-2</v>
      </c>
    </row>
    <row r="102" spans="1:7" x14ac:dyDescent="0.25">
      <c r="A102" t="s">
        <v>323</v>
      </c>
      <c r="B102">
        <f t="shared" si="3"/>
        <v>2.2127523657883032E-2</v>
      </c>
      <c r="C102" t="str">
        <f t="shared" si="4"/>
        <v>Sector 4 Region 1</v>
      </c>
      <c r="D102">
        <v>4</v>
      </c>
      <c r="E102">
        <v>1</v>
      </c>
      <c r="F102">
        <f t="shared" si="5"/>
        <v>7.1292690065062239E-2</v>
      </c>
      <c r="G102" s="11">
        <f t="shared" si="6"/>
        <v>0.31037577117218174</v>
      </c>
    </row>
    <row r="103" spans="1:7" x14ac:dyDescent="0.25">
      <c r="A103" t="s">
        <v>324</v>
      </c>
      <c r="B103">
        <f t="shared" si="3"/>
        <v>6.0776718395341895E-4</v>
      </c>
      <c r="C103" t="str">
        <f t="shared" si="4"/>
        <v>Sector 4 Region 2</v>
      </c>
      <c r="D103">
        <v>4</v>
      </c>
      <c r="E103">
        <v>2</v>
      </c>
      <c r="F103">
        <f t="shared" si="5"/>
        <v>7.1292690065062239E-2</v>
      </c>
      <c r="G103" s="11">
        <f t="shared" si="6"/>
        <v>8.5249579360628155E-3</v>
      </c>
    </row>
    <row r="104" spans="1:7" x14ac:dyDescent="0.25">
      <c r="A104" t="s">
        <v>325</v>
      </c>
      <c r="B104">
        <f t="shared" si="3"/>
        <v>2.4086773132469711E-2</v>
      </c>
      <c r="C104" t="str">
        <f t="shared" si="4"/>
        <v>Sector 4 Region 3</v>
      </c>
      <c r="D104">
        <v>4</v>
      </c>
      <c r="E104">
        <v>3</v>
      </c>
      <c r="F104">
        <f t="shared" si="5"/>
        <v>7.1292690065062239E-2</v>
      </c>
      <c r="G104" s="11">
        <f t="shared" si="6"/>
        <v>0.33785754346606844</v>
      </c>
    </row>
    <row r="105" spans="1:7" x14ac:dyDescent="0.25">
      <c r="A105" t="s">
        <v>326</v>
      </c>
      <c r="B105">
        <f t="shared" si="3"/>
        <v>4.3183457807216612E-4</v>
      </c>
      <c r="C105" t="str">
        <f t="shared" si="4"/>
        <v>Sector 4 Region 4</v>
      </c>
      <c r="D105">
        <v>4</v>
      </c>
      <c r="E105">
        <v>4</v>
      </c>
      <c r="F105">
        <f t="shared" si="5"/>
        <v>7.1292690065062239E-2</v>
      </c>
      <c r="G105" s="11">
        <f t="shared" si="6"/>
        <v>6.0572069545709482E-3</v>
      </c>
    </row>
    <row r="106" spans="1:7" x14ac:dyDescent="0.25">
      <c r="A106" t="s">
        <v>327</v>
      </c>
      <c r="B106">
        <f t="shared" si="3"/>
        <v>1.8544896047210244E-2</v>
      </c>
      <c r="C106" t="str">
        <f t="shared" si="4"/>
        <v>Sector 4 Region 5</v>
      </c>
      <c r="D106">
        <v>4</v>
      </c>
      <c r="E106">
        <v>5</v>
      </c>
      <c r="F106">
        <f t="shared" si="5"/>
        <v>7.1292690065062239E-2</v>
      </c>
      <c r="G106" s="11">
        <f t="shared" si="6"/>
        <v>0.2601233875490746</v>
      </c>
    </row>
    <row r="107" spans="1:7" x14ac:dyDescent="0.25">
      <c r="A107" t="s">
        <v>328</v>
      </c>
      <c r="B107">
        <f t="shared" si="3"/>
        <v>5.4938954654736687E-3</v>
      </c>
      <c r="C107" t="str">
        <f t="shared" si="4"/>
        <v>Sector 4 Region 6</v>
      </c>
      <c r="D107">
        <v>4</v>
      </c>
      <c r="E107">
        <v>6</v>
      </c>
      <c r="F107">
        <f t="shared" si="5"/>
        <v>7.1292690065062239E-2</v>
      </c>
      <c r="G107" s="11">
        <f t="shared" si="6"/>
        <v>7.7061132922041503E-2</v>
      </c>
    </row>
    <row r="108" spans="1:7" x14ac:dyDescent="0.25">
      <c r="A108" t="s">
        <v>329</v>
      </c>
      <c r="B108">
        <f t="shared" si="3"/>
        <v>3.4919788877000375E-2</v>
      </c>
      <c r="C108" t="str">
        <f t="shared" si="4"/>
        <v>Sector 5 Region 1</v>
      </c>
      <c r="D108">
        <v>5</v>
      </c>
      <c r="E108">
        <v>1</v>
      </c>
      <c r="F108">
        <f t="shared" si="5"/>
        <v>0.15328087830282836</v>
      </c>
      <c r="G108" s="12">
        <f t="shared" si="6"/>
        <v>0.2278156888428792</v>
      </c>
    </row>
    <row r="109" spans="1:7" x14ac:dyDescent="0.25">
      <c r="A109" t="s">
        <v>330</v>
      </c>
      <c r="B109">
        <f t="shared" si="3"/>
        <v>1.9904040021899921E-2</v>
      </c>
      <c r="C109" t="str">
        <f t="shared" si="4"/>
        <v>Sector 5 Region 2</v>
      </c>
      <c r="D109">
        <v>5</v>
      </c>
      <c r="E109">
        <v>2</v>
      </c>
      <c r="F109">
        <f t="shared" si="5"/>
        <v>0.15328087830282836</v>
      </c>
      <c r="G109" s="12">
        <f t="shared" si="6"/>
        <v>0.12985337924914964</v>
      </c>
    </row>
    <row r="110" spans="1:7" x14ac:dyDescent="0.25">
      <c r="A110" t="s">
        <v>331</v>
      </c>
      <c r="B110">
        <f t="shared" si="3"/>
        <v>3.2475643293600642E-2</v>
      </c>
      <c r="C110" t="str">
        <f t="shared" si="4"/>
        <v>Sector 5 Region 3</v>
      </c>
      <c r="D110">
        <v>5</v>
      </c>
      <c r="E110">
        <v>3</v>
      </c>
      <c r="F110">
        <f t="shared" si="5"/>
        <v>0.15328087830282836</v>
      </c>
      <c r="G110" s="12">
        <f t="shared" si="6"/>
        <v>0.21187015401516915</v>
      </c>
    </row>
    <row r="111" spans="1:7" x14ac:dyDescent="0.25">
      <c r="A111" t="s">
        <v>332</v>
      </c>
      <c r="B111">
        <f t="shared" si="3"/>
        <v>9.5061800067173571E-3</v>
      </c>
      <c r="C111" t="str">
        <f t="shared" si="4"/>
        <v>Sector 5 Region 4</v>
      </c>
      <c r="D111">
        <v>5</v>
      </c>
      <c r="E111">
        <v>4</v>
      </c>
      <c r="F111">
        <f t="shared" si="5"/>
        <v>0.15328087830282836</v>
      </c>
      <c r="G111" s="12">
        <f t="shared" si="6"/>
        <v>6.2018042380580146E-2</v>
      </c>
    </row>
    <row r="112" spans="1:7" x14ac:dyDescent="0.25">
      <c r="A112" t="s">
        <v>333</v>
      </c>
      <c r="B112">
        <f t="shared" si="3"/>
        <v>2.7646290119007693E-2</v>
      </c>
      <c r="C112" t="str">
        <f t="shared" si="4"/>
        <v>Sector 5 Region 5</v>
      </c>
      <c r="D112">
        <v>5</v>
      </c>
      <c r="E112">
        <v>5</v>
      </c>
      <c r="F112">
        <f t="shared" si="5"/>
        <v>0.15328087830282836</v>
      </c>
      <c r="G112" s="12">
        <f t="shared" si="6"/>
        <v>0.18036359410981767</v>
      </c>
    </row>
    <row r="113" spans="1:7" x14ac:dyDescent="0.25">
      <c r="A113" t="s">
        <v>334</v>
      </c>
      <c r="B113">
        <f t="shared" si="3"/>
        <v>2.8828935984602372E-2</v>
      </c>
      <c r="C113" t="str">
        <f t="shared" si="4"/>
        <v>Sector 5 Region 6</v>
      </c>
      <c r="D113">
        <v>5</v>
      </c>
      <c r="E113">
        <v>6</v>
      </c>
      <c r="F113">
        <f t="shared" si="5"/>
        <v>0.15328087830282836</v>
      </c>
      <c r="G113" s="12">
        <f t="shared" si="6"/>
        <v>0.18807914140240425</v>
      </c>
    </row>
    <row r="114" spans="1:7" x14ac:dyDescent="0.25">
      <c r="A114" t="s">
        <v>335</v>
      </c>
      <c r="B114">
        <f t="shared" si="3"/>
        <v>9.5938919422119389E-3</v>
      </c>
      <c r="C114" t="str">
        <f t="shared" si="4"/>
        <v>Sector 6 Region 1</v>
      </c>
      <c r="D114">
        <v>6</v>
      </c>
      <c r="E114">
        <v>1</v>
      </c>
      <c r="F114">
        <f t="shared" si="5"/>
        <v>3.0285463427812419E-2</v>
      </c>
      <c r="G114" s="13">
        <f t="shared" si="6"/>
        <v>0.31678207484193432</v>
      </c>
    </row>
    <row r="115" spans="1:7" x14ac:dyDescent="0.25">
      <c r="A115" t="s">
        <v>336</v>
      </c>
      <c r="B115">
        <f t="shared" si="3"/>
        <v>1.3093430760959912E-3</v>
      </c>
      <c r="C115" t="str">
        <f t="shared" si="4"/>
        <v>Sector 6 Region 2</v>
      </c>
      <c r="D115">
        <v>6</v>
      </c>
      <c r="E115">
        <v>2</v>
      </c>
      <c r="F115">
        <f t="shared" si="5"/>
        <v>3.0285463427812419E-2</v>
      </c>
      <c r="G115" s="13">
        <f t="shared" si="6"/>
        <v>4.3233384201529709E-2</v>
      </c>
    </row>
    <row r="116" spans="1:7" x14ac:dyDescent="0.25">
      <c r="A116" t="s">
        <v>337</v>
      </c>
      <c r="B116">
        <f t="shared" si="3"/>
        <v>4.081438232610435E-3</v>
      </c>
      <c r="C116" t="str">
        <f t="shared" si="4"/>
        <v>Sector 6 Region 3</v>
      </c>
      <c r="D116">
        <v>6</v>
      </c>
      <c r="E116">
        <v>3</v>
      </c>
      <c r="F116">
        <f t="shared" si="5"/>
        <v>3.0285463427812419E-2</v>
      </c>
      <c r="G116" s="13">
        <f t="shared" si="6"/>
        <v>0.13476558621395499</v>
      </c>
    </row>
    <row r="117" spans="1:7" x14ac:dyDescent="0.25">
      <c r="A117" t="s">
        <v>338</v>
      </c>
      <c r="B117">
        <f t="shared" si="3"/>
        <v>8.1113391821040974E-4</v>
      </c>
      <c r="C117" t="str">
        <f t="shared" si="4"/>
        <v>Sector 6 Region 4</v>
      </c>
      <c r="D117">
        <v>6</v>
      </c>
      <c r="E117">
        <v>4</v>
      </c>
      <c r="F117">
        <f t="shared" si="5"/>
        <v>3.0285463427812419E-2</v>
      </c>
      <c r="G117" s="13">
        <f t="shared" si="6"/>
        <v>2.6782945558809286E-2</v>
      </c>
    </row>
    <row r="118" spans="1:7" x14ac:dyDescent="0.25">
      <c r="A118" t="s">
        <v>339</v>
      </c>
      <c r="B118">
        <f t="shared" si="3"/>
        <v>1.2186948242656443E-2</v>
      </c>
      <c r="C118" t="str">
        <f t="shared" si="4"/>
        <v>Sector 6 Region 5</v>
      </c>
      <c r="D118">
        <v>6</v>
      </c>
      <c r="E118">
        <v>5</v>
      </c>
      <c r="F118">
        <f t="shared" si="5"/>
        <v>3.0285463427812419E-2</v>
      </c>
      <c r="G118" s="13">
        <f t="shared" si="6"/>
        <v>0.40240256754547971</v>
      </c>
    </row>
    <row r="119" spans="1:7" x14ac:dyDescent="0.25">
      <c r="A119" t="s">
        <v>340</v>
      </c>
      <c r="B119">
        <f t="shared" si="3"/>
        <v>2.3027080160272022E-3</v>
      </c>
      <c r="C119" t="str">
        <f t="shared" si="4"/>
        <v>Sector 6 Region 6</v>
      </c>
      <c r="D119">
        <v>6</v>
      </c>
      <c r="E119">
        <v>6</v>
      </c>
      <c r="F119">
        <f t="shared" si="5"/>
        <v>3.0285463427812419E-2</v>
      </c>
      <c r="G119" s="13">
        <f t="shared" si="6"/>
        <v>7.6033441638291996E-2</v>
      </c>
    </row>
    <row r="120" spans="1:7" x14ac:dyDescent="0.25">
      <c r="A120" t="s">
        <v>341</v>
      </c>
      <c r="B120">
        <f t="shared" si="3"/>
        <v>1.0609327923011155E-2</v>
      </c>
      <c r="C120" t="str">
        <f t="shared" si="4"/>
        <v>Sector 7 Region 1</v>
      </c>
      <c r="D120">
        <v>7</v>
      </c>
      <c r="E120">
        <v>1</v>
      </c>
      <c r="F120">
        <f t="shared" si="5"/>
        <v>4.6569786202600987E-2</v>
      </c>
      <c r="G120" s="14">
        <f t="shared" si="6"/>
        <v>0.2278156888428792</v>
      </c>
    </row>
    <row r="121" spans="1:7" x14ac:dyDescent="0.25">
      <c r="A121" t="s">
        <v>342</v>
      </c>
      <c r="B121">
        <f t="shared" si="3"/>
        <v>6.0472441093181624E-3</v>
      </c>
      <c r="C121" t="str">
        <f t="shared" si="4"/>
        <v>Sector 7 Region 2</v>
      </c>
      <c r="D121">
        <v>7</v>
      </c>
      <c r="E121">
        <v>2</v>
      </c>
      <c r="F121">
        <f t="shared" si="5"/>
        <v>4.6569786202600987E-2</v>
      </c>
      <c r="G121" s="14">
        <f t="shared" si="6"/>
        <v>0.12985337924914964</v>
      </c>
    </row>
    <row r="122" spans="1:7" x14ac:dyDescent="0.25">
      <c r="A122" t="s">
        <v>343</v>
      </c>
      <c r="B122">
        <f t="shared" si="3"/>
        <v>9.8667477751985706E-3</v>
      </c>
      <c r="C122" t="str">
        <f t="shared" si="4"/>
        <v>Sector 7 Region 3</v>
      </c>
      <c r="D122">
        <v>7</v>
      </c>
      <c r="E122">
        <v>3</v>
      </c>
      <c r="F122">
        <f t="shared" si="5"/>
        <v>4.6569786202600987E-2</v>
      </c>
      <c r="G122" s="14">
        <f t="shared" si="6"/>
        <v>0.21187015401516915</v>
      </c>
    </row>
    <row r="123" spans="1:7" x14ac:dyDescent="0.25">
      <c r="A123" t="s">
        <v>344</v>
      </c>
      <c r="B123">
        <f t="shared" si="3"/>
        <v>2.8881669743674645E-3</v>
      </c>
      <c r="C123" t="str">
        <f t="shared" si="4"/>
        <v>Sector 7 Region 4</v>
      </c>
      <c r="D123">
        <v>7</v>
      </c>
      <c r="E123">
        <v>4</v>
      </c>
      <c r="F123">
        <f t="shared" si="5"/>
        <v>4.6569786202600987E-2</v>
      </c>
      <c r="G123" s="14">
        <f t="shared" si="6"/>
        <v>6.2018042380580146E-2</v>
      </c>
    </row>
    <row r="124" spans="1:7" x14ac:dyDescent="0.25">
      <c r="A124" t="s">
        <v>345</v>
      </c>
      <c r="B124">
        <f t="shared" si="3"/>
        <v>8.3994940164269123E-3</v>
      </c>
      <c r="C124" t="str">
        <f t="shared" si="4"/>
        <v>Sector 7 Region 5</v>
      </c>
      <c r="D124">
        <v>7</v>
      </c>
      <c r="E124">
        <v>5</v>
      </c>
      <c r="F124">
        <f t="shared" si="5"/>
        <v>4.6569786202600987E-2</v>
      </c>
      <c r="G124" s="14">
        <f t="shared" si="6"/>
        <v>0.18036359410981767</v>
      </c>
    </row>
    <row r="125" spans="1:7" x14ac:dyDescent="0.25">
      <c r="A125" t="s">
        <v>346</v>
      </c>
      <c r="B125">
        <f t="shared" si="3"/>
        <v>8.7588054042787248E-3</v>
      </c>
      <c r="C125" t="str">
        <f t="shared" si="4"/>
        <v>Sector 7 Region 6</v>
      </c>
      <c r="D125">
        <v>7</v>
      </c>
      <c r="E125">
        <v>6</v>
      </c>
      <c r="F125">
        <f t="shared" si="5"/>
        <v>4.6569786202600987E-2</v>
      </c>
      <c r="G125" s="14">
        <f t="shared" si="6"/>
        <v>0.18807914140240425</v>
      </c>
    </row>
    <row r="126" spans="1:7" x14ac:dyDescent="0.25">
      <c r="A126" t="s">
        <v>347</v>
      </c>
      <c r="B126">
        <f t="shared" si="3"/>
        <v>1.9134230422804918E-2</v>
      </c>
      <c r="C126" t="str">
        <f t="shared" si="4"/>
        <v>Sector 8 Region 1</v>
      </c>
      <c r="D126">
        <v>8</v>
      </c>
      <c r="E126">
        <v>1</v>
      </c>
      <c r="F126">
        <f t="shared" si="5"/>
        <v>8.3989959251671589E-2</v>
      </c>
      <c r="G126" s="15">
        <f t="shared" si="6"/>
        <v>0.2278156888428792</v>
      </c>
    </row>
    <row r="127" spans="1:7" x14ac:dyDescent="0.25">
      <c r="A127" t="s">
        <v>348</v>
      </c>
      <c r="B127">
        <f t="shared" si="3"/>
        <v>1.0906380031827935E-2</v>
      </c>
      <c r="C127" t="str">
        <f t="shared" si="4"/>
        <v>Sector 8 Region 2</v>
      </c>
      <c r="D127">
        <v>8</v>
      </c>
      <c r="E127">
        <v>2</v>
      </c>
      <c r="F127">
        <f t="shared" si="5"/>
        <v>8.3989959251671589E-2</v>
      </c>
      <c r="G127" s="15">
        <f t="shared" si="6"/>
        <v>0.12985337924914964</v>
      </c>
    </row>
    <row r="128" spans="1:7" x14ac:dyDescent="0.25">
      <c r="A128" t="s">
        <v>349</v>
      </c>
      <c r="B128">
        <f t="shared" si="3"/>
        <v>1.7794965602379441E-2</v>
      </c>
      <c r="C128" t="str">
        <f t="shared" si="4"/>
        <v>Sector 8 Region 3</v>
      </c>
      <c r="D128">
        <v>8</v>
      </c>
      <c r="E128">
        <v>3</v>
      </c>
      <c r="F128">
        <f t="shared" si="5"/>
        <v>8.3989959251671589E-2</v>
      </c>
      <c r="G128" s="15">
        <f t="shared" si="6"/>
        <v>0.21187015401516915</v>
      </c>
    </row>
    <row r="129" spans="1:9" x14ac:dyDescent="0.25">
      <c r="A129" t="s">
        <v>350</v>
      </c>
      <c r="B129">
        <f t="shared" si="3"/>
        <v>5.2088928524133679E-3</v>
      </c>
      <c r="C129" t="str">
        <f t="shared" si="4"/>
        <v>Sector 8 Region 4</v>
      </c>
      <c r="D129">
        <v>8</v>
      </c>
      <c r="E129">
        <v>4</v>
      </c>
      <c r="F129">
        <f t="shared" si="5"/>
        <v>8.3989959251671589E-2</v>
      </c>
      <c r="G129" s="15">
        <f t="shared" si="6"/>
        <v>6.2018042380580146E-2</v>
      </c>
    </row>
    <row r="130" spans="1:9" x14ac:dyDescent="0.25">
      <c r="A130" t="s">
        <v>351</v>
      </c>
      <c r="B130">
        <f t="shared" si="3"/>
        <v>1.514873091976862E-2</v>
      </c>
      <c r="C130" t="str">
        <f t="shared" si="4"/>
        <v>Sector 8 Region 5</v>
      </c>
      <c r="D130">
        <v>8</v>
      </c>
      <c r="E130">
        <v>5</v>
      </c>
      <c r="F130">
        <f t="shared" si="5"/>
        <v>8.3989959251671589E-2</v>
      </c>
      <c r="G130" s="15">
        <f t="shared" si="6"/>
        <v>0.18036359410981767</v>
      </c>
    </row>
    <row r="131" spans="1:9" x14ac:dyDescent="0.25">
      <c r="A131" t="s">
        <v>352</v>
      </c>
      <c r="B131">
        <f t="shared" si="3"/>
        <v>1.5796759422477311E-2</v>
      </c>
      <c r="C131" t="str">
        <f t="shared" si="4"/>
        <v>Sector 8 Region 6</v>
      </c>
      <c r="D131">
        <v>8</v>
      </c>
      <c r="E131">
        <v>6</v>
      </c>
      <c r="F131">
        <f t="shared" si="5"/>
        <v>8.3989959251671589E-2</v>
      </c>
      <c r="G131" s="15">
        <f t="shared" si="6"/>
        <v>0.18807914140240425</v>
      </c>
    </row>
    <row r="132" spans="1:9" x14ac:dyDescent="0.25">
      <c r="A132" t="s">
        <v>353</v>
      </c>
      <c r="B132">
        <f t="shared" si="3"/>
        <v>4.4654658236160235E-3</v>
      </c>
      <c r="C132" t="str">
        <f t="shared" si="4"/>
        <v>Sector 9 Region 1</v>
      </c>
      <c r="D132">
        <v>9</v>
      </c>
      <c r="E132">
        <v>1</v>
      </c>
      <c r="F132">
        <f t="shared" si="5"/>
        <v>1.9601221699422917E-2</v>
      </c>
      <c r="G132">
        <f t="shared" si="6"/>
        <v>0.2278156888428792</v>
      </c>
    </row>
    <row r="133" spans="1:9" x14ac:dyDescent="0.25">
      <c r="A133" t="s">
        <v>354</v>
      </c>
      <c r="B133">
        <f t="shared" si="3"/>
        <v>2.5452848750818252E-3</v>
      </c>
      <c r="C133" t="str">
        <f t="shared" si="4"/>
        <v>Sector 9 Region 2</v>
      </c>
      <c r="D133">
        <v>9</v>
      </c>
      <c r="E133">
        <v>2</v>
      </c>
      <c r="F133">
        <f t="shared" si="5"/>
        <v>1.9601221699422917E-2</v>
      </c>
      <c r="G133">
        <f t="shared" si="6"/>
        <v>0.12985337924914964</v>
      </c>
    </row>
    <row r="134" spans="1:9" x14ac:dyDescent="0.25">
      <c r="A134" t="s">
        <v>355</v>
      </c>
      <c r="B134">
        <f t="shared" si="3"/>
        <v>4.1529138603422092E-3</v>
      </c>
      <c r="C134" t="str">
        <f t="shared" si="4"/>
        <v>Sector 9 Region 3</v>
      </c>
      <c r="D134">
        <v>9</v>
      </c>
      <c r="E134">
        <v>3</v>
      </c>
      <c r="F134">
        <f t="shared" si="5"/>
        <v>1.9601221699422917E-2</v>
      </c>
      <c r="G134">
        <f t="shared" si="6"/>
        <v>0.21187015401516915</v>
      </c>
    </row>
    <row r="135" spans="1:9" x14ac:dyDescent="0.25">
      <c r="A135" t="s">
        <v>356</v>
      </c>
      <c r="B135">
        <f t="shared" si="3"/>
        <v>1.2156293980659578E-3</v>
      </c>
      <c r="C135" t="str">
        <f t="shared" si="4"/>
        <v>Sector 9 Region 4</v>
      </c>
      <c r="D135">
        <v>9</v>
      </c>
      <c r="E135">
        <v>4</v>
      </c>
      <c r="F135">
        <f t="shared" si="5"/>
        <v>1.9601221699422917E-2</v>
      </c>
      <c r="G135">
        <f t="shared" si="6"/>
        <v>6.2018042380580146E-2</v>
      </c>
    </row>
    <row r="136" spans="1:9" x14ac:dyDescent="0.25">
      <c r="A136" t="s">
        <v>357</v>
      </c>
      <c r="B136">
        <f t="shared" si="3"/>
        <v>3.5353467946512658E-3</v>
      </c>
      <c r="C136" t="str">
        <f t="shared" si="4"/>
        <v>Sector 9 Region 5</v>
      </c>
      <c r="D136">
        <v>9</v>
      </c>
      <c r="E136">
        <v>5</v>
      </c>
      <c r="F136">
        <f t="shared" si="5"/>
        <v>1.9601221699422917E-2</v>
      </c>
      <c r="G136">
        <f t="shared" si="6"/>
        <v>0.18036359410981767</v>
      </c>
    </row>
    <row r="137" spans="1:9" x14ac:dyDescent="0.25">
      <c r="A137" t="s">
        <v>358</v>
      </c>
      <c r="B137">
        <f t="shared" si="3"/>
        <v>3.6865809476656374E-3</v>
      </c>
      <c r="C137" t="str">
        <f t="shared" si="4"/>
        <v>Sector 9 Region 6</v>
      </c>
      <c r="D137">
        <v>9</v>
      </c>
      <c r="E137">
        <v>6</v>
      </c>
      <c r="F137">
        <f t="shared" si="5"/>
        <v>1.9601221699422917E-2</v>
      </c>
      <c r="G137">
        <f t="shared" si="6"/>
        <v>0.18807914140240425</v>
      </c>
    </row>
    <row r="138" spans="1:9" x14ac:dyDescent="0.25">
      <c r="A138" s="57" t="s">
        <v>5</v>
      </c>
      <c r="B138" s="57"/>
      <c r="C138" s="57"/>
      <c r="D138" t="s">
        <v>125</v>
      </c>
      <c r="E138" t="s">
        <v>126</v>
      </c>
      <c r="F138" t="s">
        <v>158</v>
      </c>
      <c r="G138" t="s">
        <v>159</v>
      </c>
      <c r="H138" t="s">
        <v>125</v>
      </c>
      <c r="I138" t="s">
        <v>172</v>
      </c>
    </row>
    <row r="139" spans="1:9" x14ac:dyDescent="0.25">
      <c r="A139" t="str">
        <f t="shared" ref="A139:A170" si="7">"phiW_" &amp; D139 &amp; "_" &amp; E139 &amp;  "_p"</f>
        <v>phiW_1_1_p</v>
      </c>
      <c r="B139">
        <f>F139*G139</f>
        <v>0.66891309617432293</v>
      </c>
      <c r="C139" t="str">
        <f>CONCATENATE(D$138, " ", D139, " ",E$138, " ",E139)</f>
        <v>Sector 1 Region 1</v>
      </c>
      <c r="D139">
        <v>1</v>
      </c>
      <c r="E139">
        <v>1</v>
      </c>
      <c r="F139">
        <f>VLOOKUP(D139,$H$138:$I$147,2,0)</f>
        <v>0.66891309617432293</v>
      </c>
      <c r="G139">
        <v>1</v>
      </c>
      <c r="H139">
        <v>1</v>
      </c>
      <c r="I139" s="2">
        <f>Data!B22</f>
        <v>0.66891309617432293</v>
      </c>
    </row>
    <row r="140" spans="1:9" x14ac:dyDescent="0.25">
      <c r="A140" t="str">
        <f t="shared" si="7"/>
        <v>phiW_1_2_p</v>
      </c>
      <c r="B140">
        <f t="shared" ref="B140:B192" si="8">F140*G140</f>
        <v>0.66891309617432293</v>
      </c>
      <c r="C140" t="str">
        <f t="shared" ref="C140:C192" si="9">CONCATENATE(D$138, " ", D140, " ",E$138, " ",E140)</f>
        <v>Sector 1 Region 2</v>
      </c>
      <c r="D140">
        <v>1</v>
      </c>
      <c r="E140">
        <v>2</v>
      </c>
      <c r="F140">
        <f t="shared" ref="F140:F192" si="10">VLOOKUP(D140,$H$138:$I$147,2,0)</f>
        <v>0.66891309617432293</v>
      </c>
      <c r="G140">
        <v>1</v>
      </c>
      <c r="H140">
        <v>2</v>
      </c>
      <c r="I140" s="2">
        <f>Data!B23</f>
        <v>0.39381981436438973</v>
      </c>
    </row>
    <row r="141" spans="1:9" x14ac:dyDescent="0.25">
      <c r="A141" t="str">
        <f t="shared" si="7"/>
        <v>phiW_1_3_p</v>
      </c>
      <c r="B141">
        <f t="shared" si="8"/>
        <v>0.66891309617432293</v>
      </c>
      <c r="C141" t="str">
        <f t="shared" si="9"/>
        <v>Sector 1 Region 3</v>
      </c>
      <c r="D141">
        <v>1</v>
      </c>
      <c r="E141">
        <v>3</v>
      </c>
      <c r="F141">
        <f t="shared" si="10"/>
        <v>0.66891309617432293</v>
      </c>
      <c r="G141">
        <v>1</v>
      </c>
      <c r="H141">
        <v>3</v>
      </c>
      <c r="I141" s="2">
        <f>Data!B24</f>
        <v>0.58432471061506275</v>
      </c>
    </row>
    <row r="142" spans="1:9" x14ac:dyDescent="0.25">
      <c r="A142" t="str">
        <f t="shared" si="7"/>
        <v>phiW_1_4_p</v>
      </c>
      <c r="B142">
        <f t="shared" si="8"/>
        <v>0.66891309617432293</v>
      </c>
      <c r="C142" t="str">
        <f t="shared" si="9"/>
        <v>Sector 1 Region 4</v>
      </c>
      <c r="D142">
        <v>1</v>
      </c>
      <c r="E142">
        <v>4</v>
      </c>
      <c r="F142">
        <f t="shared" si="10"/>
        <v>0.66891309617432293</v>
      </c>
      <c r="G142">
        <v>1</v>
      </c>
      <c r="H142">
        <v>4</v>
      </c>
      <c r="I142" s="2">
        <f>Data!B25</f>
        <v>0.83711224937998774</v>
      </c>
    </row>
    <row r="143" spans="1:9" x14ac:dyDescent="0.25">
      <c r="A143" t="str">
        <f t="shared" si="7"/>
        <v>phiW_1_5_p</v>
      </c>
      <c r="B143">
        <f t="shared" si="8"/>
        <v>0.66891309617432293</v>
      </c>
      <c r="C143" t="str">
        <f t="shared" si="9"/>
        <v>Sector 1 Region 5</v>
      </c>
      <c r="D143">
        <v>1</v>
      </c>
      <c r="E143">
        <v>5</v>
      </c>
      <c r="F143">
        <f t="shared" si="10"/>
        <v>0.66891309617432293</v>
      </c>
      <c r="G143">
        <v>1</v>
      </c>
      <c r="H143">
        <v>5</v>
      </c>
      <c r="I143" s="2">
        <f>Data!B26</f>
        <v>0.64945861809191308</v>
      </c>
    </row>
    <row r="144" spans="1:9" x14ac:dyDescent="0.25">
      <c r="A144" t="str">
        <f t="shared" si="7"/>
        <v>phiW_1_6_p</v>
      </c>
      <c r="B144">
        <f t="shared" si="8"/>
        <v>0.66891309617432293</v>
      </c>
      <c r="C144" t="str">
        <f t="shared" si="9"/>
        <v>Sector 1 Region 6</v>
      </c>
      <c r="D144">
        <v>1</v>
      </c>
      <c r="E144">
        <v>6</v>
      </c>
      <c r="F144">
        <f t="shared" si="10"/>
        <v>0.66891309617432293</v>
      </c>
      <c r="G144">
        <v>1</v>
      </c>
      <c r="H144">
        <v>6</v>
      </c>
      <c r="I144" s="2">
        <f>Data!B27</f>
        <v>0.67873517887862411</v>
      </c>
    </row>
    <row r="145" spans="1:9" x14ac:dyDescent="0.25">
      <c r="A145" t="str">
        <f t="shared" si="7"/>
        <v>phiW_2_1_p</v>
      </c>
      <c r="B145">
        <f t="shared" si="8"/>
        <v>0.39381981436438973</v>
      </c>
      <c r="C145" t="str">
        <f t="shared" si="9"/>
        <v>Sector 2 Region 1</v>
      </c>
      <c r="D145">
        <v>2</v>
      </c>
      <c r="E145">
        <v>1</v>
      </c>
      <c r="F145">
        <f t="shared" si="10"/>
        <v>0.39381981436438973</v>
      </c>
      <c r="G145">
        <v>1</v>
      </c>
      <c r="H145">
        <v>7</v>
      </c>
      <c r="I145" s="2">
        <f>Data!B28</f>
        <v>0.60039724020306018</v>
      </c>
    </row>
    <row r="146" spans="1:9" x14ac:dyDescent="0.25">
      <c r="A146" t="str">
        <f t="shared" si="7"/>
        <v>phiW_2_2_p</v>
      </c>
      <c r="B146">
        <f t="shared" si="8"/>
        <v>0.39381981436438973</v>
      </c>
      <c r="C146" t="str">
        <f t="shared" si="9"/>
        <v>Sector 2 Region 2</v>
      </c>
      <c r="D146">
        <v>2</v>
      </c>
      <c r="E146">
        <v>2</v>
      </c>
      <c r="F146">
        <f t="shared" si="10"/>
        <v>0.39381981436438973</v>
      </c>
      <c r="G146">
        <v>1</v>
      </c>
      <c r="H146">
        <v>8</v>
      </c>
      <c r="I146" s="2">
        <f>Data!B29</f>
        <v>0.72706912135831614</v>
      </c>
    </row>
    <row r="147" spans="1:9" x14ac:dyDescent="0.25">
      <c r="A147" t="str">
        <f t="shared" si="7"/>
        <v>phiW_2_3_p</v>
      </c>
      <c r="B147">
        <f t="shared" si="8"/>
        <v>0.39381981436438973</v>
      </c>
      <c r="C147" t="str">
        <f t="shared" si="9"/>
        <v>Sector 2 Region 3</v>
      </c>
      <c r="D147">
        <v>2</v>
      </c>
      <c r="E147">
        <v>3</v>
      </c>
      <c r="F147">
        <f t="shared" si="10"/>
        <v>0.39381981436438973</v>
      </c>
      <c r="G147">
        <v>1</v>
      </c>
      <c r="H147">
        <v>9</v>
      </c>
      <c r="I147" s="2">
        <f>Data!B30</f>
        <v>0.89952126923439857</v>
      </c>
    </row>
    <row r="148" spans="1:9" x14ac:dyDescent="0.25">
      <c r="A148" t="str">
        <f t="shared" si="7"/>
        <v>phiW_2_4_p</v>
      </c>
      <c r="B148">
        <f t="shared" si="8"/>
        <v>0.39381981436438973</v>
      </c>
      <c r="C148" t="str">
        <f t="shared" si="9"/>
        <v>Sector 2 Region 4</v>
      </c>
      <c r="D148">
        <v>2</v>
      </c>
      <c r="E148">
        <v>4</v>
      </c>
      <c r="F148">
        <f t="shared" si="10"/>
        <v>0.39381981436438973</v>
      </c>
      <c r="G148">
        <v>1</v>
      </c>
    </row>
    <row r="149" spans="1:9" x14ac:dyDescent="0.25">
      <c r="A149" t="str">
        <f t="shared" si="7"/>
        <v>phiW_2_5_p</v>
      </c>
      <c r="B149">
        <f t="shared" si="8"/>
        <v>0.39381981436438973</v>
      </c>
      <c r="C149" t="str">
        <f t="shared" si="9"/>
        <v>Sector 2 Region 5</v>
      </c>
      <c r="D149">
        <v>2</v>
      </c>
      <c r="E149">
        <v>5</v>
      </c>
      <c r="F149">
        <f t="shared" si="10"/>
        <v>0.39381981436438973</v>
      </c>
      <c r="G149">
        <v>1</v>
      </c>
    </row>
    <row r="150" spans="1:9" x14ac:dyDescent="0.25">
      <c r="A150" t="str">
        <f t="shared" si="7"/>
        <v>phiW_2_6_p</v>
      </c>
      <c r="B150">
        <f t="shared" si="8"/>
        <v>0.39381981436438973</v>
      </c>
      <c r="C150" t="str">
        <f t="shared" si="9"/>
        <v>Sector 2 Region 6</v>
      </c>
      <c r="D150">
        <v>2</v>
      </c>
      <c r="E150">
        <v>6</v>
      </c>
      <c r="F150">
        <f t="shared" si="10"/>
        <v>0.39381981436438973</v>
      </c>
      <c r="G150">
        <v>1</v>
      </c>
    </row>
    <row r="151" spans="1:9" x14ac:dyDescent="0.25">
      <c r="A151" t="str">
        <f t="shared" si="7"/>
        <v>phiW_3_1_p</v>
      </c>
      <c r="B151">
        <f t="shared" si="8"/>
        <v>0.58432471061506275</v>
      </c>
      <c r="C151" t="str">
        <f t="shared" si="9"/>
        <v>Sector 3 Region 1</v>
      </c>
      <c r="D151">
        <v>3</v>
      </c>
      <c r="E151">
        <v>1</v>
      </c>
      <c r="F151">
        <f t="shared" si="10"/>
        <v>0.58432471061506275</v>
      </c>
      <c r="G151">
        <v>1</v>
      </c>
    </row>
    <row r="152" spans="1:9" x14ac:dyDescent="0.25">
      <c r="A152" t="str">
        <f t="shared" si="7"/>
        <v>phiW_3_2_p</v>
      </c>
      <c r="B152">
        <f t="shared" si="8"/>
        <v>0.58432471061506275</v>
      </c>
      <c r="C152" t="str">
        <f t="shared" si="9"/>
        <v>Sector 3 Region 2</v>
      </c>
      <c r="D152">
        <v>3</v>
      </c>
      <c r="E152">
        <v>2</v>
      </c>
      <c r="F152">
        <f t="shared" si="10"/>
        <v>0.58432471061506275</v>
      </c>
      <c r="G152">
        <v>1</v>
      </c>
    </row>
    <row r="153" spans="1:9" x14ac:dyDescent="0.25">
      <c r="A153" t="str">
        <f t="shared" si="7"/>
        <v>phiW_3_3_p</v>
      </c>
      <c r="B153">
        <f t="shared" si="8"/>
        <v>0.58432471061506275</v>
      </c>
      <c r="C153" t="str">
        <f t="shared" si="9"/>
        <v>Sector 3 Region 3</v>
      </c>
      <c r="D153">
        <v>3</v>
      </c>
      <c r="E153">
        <v>3</v>
      </c>
      <c r="F153">
        <f t="shared" si="10"/>
        <v>0.58432471061506275</v>
      </c>
      <c r="G153">
        <v>1</v>
      </c>
    </row>
    <row r="154" spans="1:9" x14ac:dyDescent="0.25">
      <c r="A154" t="str">
        <f t="shared" si="7"/>
        <v>phiW_3_4_p</v>
      </c>
      <c r="B154">
        <f t="shared" si="8"/>
        <v>0.58432471061506275</v>
      </c>
      <c r="C154" t="str">
        <f t="shared" si="9"/>
        <v>Sector 3 Region 4</v>
      </c>
      <c r="D154">
        <v>3</v>
      </c>
      <c r="E154">
        <v>4</v>
      </c>
      <c r="F154">
        <f t="shared" si="10"/>
        <v>0.58432471061506275</v>
      </c>
      <c r="G154">
        <v>1</v>
      </c>
    </row>
    <row r="155" spans="1:9" x14ac:dyDescent="0.25">
      <c r="A155" t="str">
        <f t="shared" si="7"/>
        <v>phiW_3_5_p</v>
      </c>
      <c r="B155">
        <f t="shared" si="8"/>
        <v>0.58432471061506275</v>
      </c>
      <c r="C155" t="str">
        <f t="shared" si="9"/>
        <v>Sector 3 Region 5</v>
      </c>
      <c r="D155">
        <v>3</v>
      </c>
      <c r="E155">
        <v>5</v>
      </c>
      <c r="F155">
        <f t="shared" si="10"/>
        <v>0.58432471061506275</v>
      </c>
      <c r="G155">
        <v>1</v>
      </c>
    </row>
    <row r="156" spans="1:9" x14ac:dyDescent="0.25">
      <c r="A156" t="str">
        <f t="shared" si="7"/>
        <v>phiW_3_6_p</v>
      </c>
      <c r="B156">
        <f t="shared" si="8"/>
        <v>0.58432471061506275</v>
      </c>
      <c r="C156" t="str">
        <f t="shared" si="9"/>
        <v>Sector 3 Region 6</v>
      </c>
      <c r="D156">
        <v>3</v>
      </c>
      <c r="E156">
        <v>6</v>
      </c>
      <c r="F156">
        <f t="shared" si="10"/>
        <v>0.58432471061506275</v>
      </c>
      <c r="G156">
        <v>1</v>
      </c>
    </row>
    <row r="157" spans="1:9" x14ac:dyDescent="0.25">
      <c r="A157" t="str">
        <f t="shared" si="7"/>
        <v>phiW_4_1_p</v>
      </c>
      <c r="B157">
        <f t="shared" si="8"/>
        <v>0.83711224937998774</v>
      </c>
      <c r="C157" t="str">
        <f t="shared" si="9"/>
        <v>Sector 4 Region 1</v>
      </c>
      <c r="D157">
        <v>4</v>
      </c>
      <c r="E157">
        <v>1</v>
      </c>
      <c r="F157">
        <f t="shared" si="10"/>
        <v>0.83711224937998774</v>
      </c>
      <c r="G157">
        <v>1</v>
      </c>
    </row>
    <row r="158" spans="1:9" x14ac:dyDescent="0.25">
      <c r="A158" t="str">
        <f t="shared" si="7"/>
        <v>phiW_4_2_p</v>
      </c>
      <c r="B158">
        <f t="shared" si="8"/>
        <v>0.83711224937998774</v>
      </c>
      <c r="C158" t="str">
        <f t="shared" si="9"/>
        <v>Sector 4 Region 2</v>
      </c>
      <c r="D158">
        <v>4</v>
      </c>
      <c r="E158">
        <v>2</v>
      </c>
      <c r="F158">
        <f t="shared" si="10"/>
        <v>0.83711224937998774</v>
      </c>
      <c r="G158">
        <v>1</v>
      </c>
    </row>
    <row r="159" spans="1:9" x14ac:dyDescent="0.25">
      <c r="A159" t="str">
        <f t="shared" si="7"/>
        <v>phiW_4_3_p</v>
      </c>
      <c r="B159">
        <f t="shared" si="8"/>
        <v>0.83711224937998774</v>
      </c>
      <c r="C159" t="str">
        <f t="shared" si="9"/>
        <v>Sector 4 Region 3</v>
      </c>
      <c r="D159">
        <v>4</v>
      </c>
      <c r="E159">
        <v>3</v>
      </c>
      <c r="F159">
        <f t="shared" si="10"/>
        <v>0.83711224937998774</v>
      </c>
      <c r="G159">
        <v>1</v>
      </c>
    </row>
    <row r="160" spans="1:9" x14ac:dyDescent="0.25">
      <c r="A160" t="str">
        <f t="shared" si="7"/>
        <v>phiW_4_4_p</v>
      </c>
      <c r="B160">
        <f t="shared" si="8"/>
        <v>0.83711224937998774</v>
      </c>
      <c r="C160" t="str">
        <f t="shared" si="9"/>
        <v>Sector 4 Region 4</v>
      </c>
      <c r="D160">
        <v>4</v>
      </c>
      <c r="E160">
        <v>4</v>
      </c>
      <c r="F160">
        <f t="shared" si="10"/>
        <v>0.83711224937998774</v>
      </c>
      <c r="G160">
        <v>1</v>
      </c>
    </row>
    <row r="161" spans="1:7" x14ac:dyDescent="0.25">
      <c r="A161" t="str">
        <f t="shared" si="7"/>
        <v>phiW_4_5_p</v>
      </c>
      <c r="B161">
        <f t="shared" si="8"/>
        <v>0.83711224937998774</v>
      </c>
      <c r="C161" t="str">
        <f t="shared" si="9"/>
        <v>Sector 4 Region 5</v>
      </c>
      <c r="D161">
        <v>4</v>
      </c>
      <c r="E161">
        <v>5</v>
      </c>
      <c r="F161">
        <f t="shared" si="10"/>
        <v>0.83711224937998774</v>
      </c>
      <c r="G161">
        <v>1</v>
      </c>
    </row>
    <row r="162" spans="1:7" x14ac:dyDescent="0.25">
      <c r="A162" t="str">
        <f t="shared" si="7"/>
        <v>phiW_4_6_p</v>
      </c>
      <c r="B162">
        <f t="shared" si="8"/>
        <v>0.83711224937998774</v>
      </c>
      <c r="C162" t="str">
        <f t="shared" si="9"/>
        <v>Sector 4 Region 6</v>
      </c>
      <c r="D162">
        <v>4</v>
      </c>
      <c r="E162">
        <v>6</v>
      </c>
      <c r="F162">
        <f t="shared" si="10"/>
        <v>0.83711224937998774</v>
      </c>
      <c r="G162">
        <v>1</v>
      </c>
    </row>
    <row r="163" spans="1:7" x14ac:dyDescent="0.25">
      <c r="A163" t="str">
        <f t="shared" si="7"/>
        <v>phiW_5_1_p</v>
      </c>
      <c r="B163">
        <f t="shared" si="8"/>
        <v>0.64945861809191308</v>
      </c>
      <c r="C163" t="str">
        <f t="shared" si="9"/>
        <v>Sector 5 Region 1</v>
      </c>
      <c r="D163">
        <v>5</v>
      </c>
      <c r="E163">
        <v>1</v>
      </c>
      <c r="F163">
        <f t="shared" si="10"/>
        <v>0.64945861809191308</v>
      </c>
      <c r="G163">
        <v>1</v>
      </c>
    </row>
    <row r="164" spans="1:7" x14ac:dyDescent="0.25">
      <c r="A164" t="str">
        <f t="shared" si="7"/>
        <v>phiW_5_2_p</v>
      </c>
      <c r="B164">
        <f t="shared" si="8"/>
        <v>0.64945861809191308</v>
      </c>
      <c r="C164" t="str">
        <f t="shared" si="9"/>
        <v>Sector 5 Region 2</v>
      </c>
      <c r="D164">
        <v>5</v>
      </c>
      <c r="E164">
        <v>2</v>
      </c>
      <c r="F164">
        <f t="shared" si="10"/>
        <v>0.64945861809191308</v>
      </c>
      <c r="G164">
        <v>1</v>
      </c>
    </row>
    <row r="165" spans="1:7" x14ac:dyDescent="0.25">
      <c r="A165" t="str">
        <f t="shared" si="7"/>
        <v>phiW_5_3_p</v>
      </c>
      <c r="B165">
        <f t="shared" si="8"/>
        <v>0.64945861809191308</v>
      </c>
      <c r="C165" t="str">
        <f t="shared" si="9"/>
        <v>Sector 5 Region 3</v>
      </c>
      <c r="D165">
        <v>5</v>
      </c>
      <c r="E165">
        <v>3</v>
      </c>
      <c r="F165">
        <f t="shared" si="10"/>
        <v>0.64945861809191308</v>
      </c>
      <c r="G165">
        <v>1</v>
      </c>
    </row>
    <row r="166" spans="1:7" x14ac:dyDescent="0.25">
      <c r="A166" t="str">
        <f t="shared" si="7"/>
        <v>phiW_5_4_p</v>
      </c>
      <c r="B166">
        <f t="shared" si="8"/>
        <v>0.64945861809191308</v>
      </c>
      <c r="C166" t="str">
        <f t="shared" si="9"/>
        <v>Sector 5 Region 4</v>
      </c>
      <c r="D166">
        <v>5</v>
      </c>
      <c r="E166">
        <v>4</v>
      </c>
      <c r="F166">
        <f t="shared" si="10"/>
        <v>0.64945861809191308</v>
      </c>
      <c r="G166">
        <v>1</v>
      </c>
    </row>
    <row r="167" spans="1:7" x14ac:dyDescent="0.25">
      <c r="A167" t="str">
        <f t="shared" si="7"/>
        <v>phiW_5_5_p</v>
      </c>
      <c r="B167">
        <f t="shared" si="8"/>
        <v>0.64945861809191308</v>
      </c>
      <c r="C167" t="str">
        <f t="shared" si="9"/>
        <v>Sector 5 Region 5</v>
      </c>
      <c r="D167">
        <v>5</v>
      </c>
      <c r="E167">
        <v>5</v>
      </c>
      <c r="F167">
        <f t="shared" si="10"/>
        <v>0.64945861809191308</v>
      </c>
      <c r="G167">
        <v>1</v>
      </c>
    </row>
    <row r="168" spans="1:7" x14ac:dyDescent="0.25">
      <c r="A168" t="str">
        <f t="shared" si="7"/>
        <v>phiW_5_6_p</v>
      </c>
      <c r="B168">
        <f t="shared" si="8"/>
        <v>0.64945861809191308</v>
      </c>
      <c r="C168" t="str">
        <f t="shared" si="9"/>
        <v>Sector 5 Region 6</v>
      </c>
      <c r="D168">
        <v>5</v>
      </c>
      <c r="E168">
        <v>6</v>
      </c>
      <c r="F168">
        <f t="shared" si="10"/>
        <v>0.64945861809191308</v>
      </c>
      <c r="G168">
        <v>1</v>
      </c>
    </row>
    <row r="169" spans="1:7" x14ac:dyDescent="0.25">
      <c r="A169" t="str">
        <f t="shared" si="7"/>
        <v>phiW_6_1_p</v>
      </c>
      <c r="B169">
        <f t="shared" si="8"/>
        <v>0.67873517887862411</v>
      </c>
      <c r="C169" t="str">
        <f t="shared" si="9"/>
        <v>Sector 6 Region 1</v>
      </c>
      <c r="D169">
        <v>6</v>
      </c>
      <c r="E169">
        <v>1</v>
      </c>
      <c r="F169">
        <f t="shared" si="10"/>
        <v>0.67873517887862411</v>
      </c>
      <c r="G169">
        <v>1</v>
      </c>
    </row>
    <row r="170" spans="1:7" x14ac:dyDescent="0.25">
      <c r="A170" t="str">
        <f t="shared" si="7"/>
        <v>phiW_6_2_p</v>
      </c>
      <c r="B170">
        <f t="shared" si="8"/>
        <v>0.67873517887862411</v>
      </c>
      <c r="C170" t="str">
        <f t="shared" si="9"/>
        <v>Sector 6 Region 2</v>
      </c>
      <c r="D170">
        <v>6</v>
      </c>
      <c r="E170">
        <v>2</v>
      </c>
      <c r="F170">
        <f t="shared" si="10"/>
        <v>0.67873517887862411</v>
      </c>
      <c r="G170">
        <v>1</v>
      </c>
    </row>
    <row r="171" spans="1:7" x14ac:dyDescent="0.25">
      <c r="A171" t="str">
        <f t="shared" ref="A171:A192" si="11">"phiW_" &amp; D171 &amp; "_" &amp; E171 &amp;  "_p"</f>
        <v>phiW_6_3_p</v>
      </c>
      <c r="B171">
        <f t="shared" si="8"/>
        <v>0.67873517887862411</v>
      </c>
      <c r="C171" t="str">
        <f t="shared" si="9"/>
        <v>Sector 6 Region 3</v>
      </c>
      <c r="D171">
        <v>6</v>
      </c>
      <c r="E171">
        <v>3</v>
      </c>
      <c r="F171">
        <f t="shared" si="10"/>
        <v>0.67873517887862411</v>
      </c>
      <c r="G171">
        <v>1</v>
      </c>
    </row>
    <row r="172" spans="1:7" x14ac:dyDescent="0.25">
      <c r="A172" t="str">
        <f t="shared" si="11"/>
        <v>phiW_6_4_p</v>
      </c>
      <c r="B172">
        <f t="shared" si="8"/>
        <v>0.67873517887862411</v>
      </c>
      <c r="C172" t="str">
        <f t="shared" si="9"/>
        <v>Sector 6 Region 4</v>
      </c>
      <c r="D172">
        <v>6</v>
      </c>
      <c r="E172">
        <v>4</v>
      </c>
      <c r="F172">
        <f t="shared" si="10"/>
        <v>0.67873517887862411</v>
      </c>
      <c r="G172">
        <v>1</v>
      </c>
    </row>
    <row r="173" spans="1:7" x14ac:dyDescent="0.25">
      <c r="A173" t="str">
        <f t="shared" si="11"/>
        <v>phiW_6_5_p</v>
      </c>
      <c r="B173">
        <f t="shared" si="8"/>
        <v>0.67873517887862411</v>
      </c>
      <c r="C173" t="str">
        <f t="shared" si="9"/>
        <v>Sector 6 Region 5</v>
      </c>
      <c r="D173">
        <v>6</v>
      </c>
      <c r="E173">
        <v>5</v>
      </c>
      <c r="F173">
        <f t="shared" si="10"/>
        <v>0.67873517887862411</v>
      </c>
      <c r="G173">
        <v>1</v>
      </c>
    </row>
    <row r="174" spans="1:7" x14ac:dyDescent="0.25">
      <c r="A174" t="str">
        <f t="shared" si="11"/>
        <v>phiW_6_6_p</v>
      </c>
      <c r="B174">
        <f t="shared" si="8"/>
        <v>0.67873517887862411</v>
      </c>
      <c r="C174" t="str">
        <f t="shared" si="9"/>
        <v>Sector 6 Region 6</v>
      </c>
      <c r="D174">
        <v>6</v>
      </c>
      <c r="E174">
        <v>6</v>
      </c>
      <c r="F174">
        <f t="shared" si="10"/>
        <v>0.67873517887862411</v>
      </c>
      <c r="G174">
        <v>1</v>
      </c>
    </row>
    <row r="175" spans="1:7" x14ac:dyDescent="0.25">
      <c r="A175" t="str">
        <f t="shared" si="11"/>
        <v>phiW_7_1_p</v>
      </c>
      <c r="B175">
        <f t="shared" si="8"/>
        <v>0.60039724020306018</v>
      </c>
      <c r="C175" t="str">
        <f t="shared" si="9"/>
        <v>Sector 7 Region 1</v>
      </c>
      <c r="D175">
        <v>7</v>
      </c>
      <c r="E175">
        <v>1</v>
      </c>
      <c r="F175">
        <f t="shared" si="10"/>
        <v>0.60039724020306018</v>
      </c>
      <c r="G175">
        <v>1</v>
      </c>
    </row>
    <row r="176" spans="1:7" x14ac:dyDescent="0.25">
      <c r="A176" t="str">
        <f t="shared" si="11"/>
        <v>phiW_7_2_p</v>
      </c>
      <c r="B176">
        <f t="shared" si="8"/>
        <v>0.60039724020306018</v>
      </c>
      <c r="C176" t="str">
        <f t="shared" si="9"/>
        <v>Sector 7 Region 2</v>
      </c>
      <c r="D176">
        <v>7</v>
      </c>
      <c r="E176">
        <v>2</v>
      </c>
      <c r="F176">
        <f t="shared" si="10"/>
        <v>0.60039724020306018</v>
      </c>
      <c r="G176">
        <v>1</v>
      </c>
    </row>
    <row r="177" spans="1:7" x14ac:dyDescent="0.25">
      <c r="A177" t="str">
        <f t="shared" si="11"/>
        <v>phiW_7_3_p</v>
      </c>
      <c r="B177">
        <f t="shared" si="8"/>
        <v>0.60039724020306018</v>
      </c>
      <c r="C177" t="str">
        <f t="shared" si="9"/>
        <v>Sector 7 Region 3</v>
      </c>
      <c r="D177">
        <v>7</v>
      </c>
      <c r="E177">
        <v>3</v>
      </c>
      <c r="F177">
        <f t="shared" si="10"/>
        <v>0.60039724020306018</v>
      </c>
      <c r="G177">
        <v>1</v>
      </c>
    </row>
    <row r="178" spans="1:7" x14ac:dyDescent="0.25">
      <c r="A178" t="str">
        <f t="shared" si="11"/>
        <v>phiW_7_4_p</v>
      </c>
      <c r="B178">
        <f t="shared" si="8"/>
        <v>0.60039724020306018</v>
      </c>
      <c r="C178" t="str">
        <f t="shared" si="9"/>
        <v>Sector 7 Region 4</v>
      </c>
      <c r="D178">
        <v>7</v>
      </c>
      <c r="E178">
        <v>4</v>
      </c>
      <c r="F178">
        <f t="shared" si="10"/>
        <v>0.60039724020306018</v>
      </c>
      <c r="G178">
        <v>1</v>
      </c>
    </row>
    <row r="179" spans="1:7" x14ac:dyDescent="0.25">
      <c r="A179" t="str">
        <f t="shared" si="11"/>
        <v>phiW_7_5_p</v>
      </c>
      <c r="B179">
        <f t="shared" si="8"/>
        <v>0.60039724020306018</v>
      </c>
      <c r="C179" t="str">
        <f t="shared" si="9"/>
        <v>Sector 7 Region 5</v>
      </c>
      <c r="D179">
        <v>7</v>
      </c>
      <c r="E179">
        <v>5</v>
      </c>
      <c r="F179">
        <f t="shared" si="10"/>
        <v>0.60039724020306018</v>
      </c>
      <c r="G179">
        <v>1</v>
      </c>
    </row>
    <row r="180" spans="1:7" x14ac:dyDescent="0.25">
      <c r="A180" t="str">
        <f t="shared" si="11"/>
        <v>phiW_7_6_p</v>
      </c>
      <c r="B180">
        <f t="shared" si="8"/>
        <v>0.60039724020306018</v>
      </c>
      <c r="C180" t="str">
        <f t="shared" si="9"/>
        <v>Sector 7 Region 6</v>
      </c>
      <c r="D180">
        <v>7</v>
      </c>
      <c r="E180">
        <v>6</v>
      </c>
      <c r="F180">
        <f t="shared" si="10"/>
        <v>0.60039724020306018</v>
      </c>
      <c r="G180">
        <v>1</v>
      </c>
    </row>
    <row r="181" spans="1:7" x14ac:dyDescent="0.25">
      <c r="A181" t="str">
        <f t="shared" si="11"/>
        <v>phiW_8_1_p</v>
      </c>
      <c r="B181">
        <f t="shared" si="8"/>
        <v>0.72706912135831614</v>
      </c>
      <c r="C181" t="str">
        <f t="shared" si="9"/>
        <v>Sector 8 Region 1</v>
      </c>
      <c r="D181">
        <v>8</v>
      </c>
      <c r="E181">
        <v>1</v>
      </c>
      <c r="F181">
        <f t="shared" si="10"/>
        <v>0.72706912135831614</v>
      </c>
      <c r="G181">
        <v>1</v>
      </c>
    </row>
    <row r="182" spans="1:7" x14ac:dyDescent="0.25">
      <c r="A182" t="str">
        <f t="shared" si="11"/>
        <v>phiW_8_2_p</v>
      </c>
      <c r="B182">
        <f t="shared" si="8"/>
        <v>0.72706912135831614</v>
      </c>
      <c r="C182" t="str">
        <f t="shared" si="9"/>
        <v>Sector 8 Region 2</v>
      </c>
      <c r="D182">
        <v>8</v>
      </c>
      <c r="E182">
        <v>2</v>
      </c>
      <c r="F182">
        <f t="shared" si="10"/>
        <v>0.72706912135831614</v>
      </c>
      <c r="G182">
        <v>1</v>
      </c>
    </row>
    <row r="183" spans="1:7" x14ac:dyDescent="0.25">
      <c r="A183" t="str">
        <f t="shared" si="11"/>
        <v>phiW_8_3_p</v>
      </c>
      <c r="B183">
        <f t="shared" si="8"/>
        <v>0.72706912135831614</v>
      </c>
      <c r="C183" t="str">
        <f t="shared" si="9"/>
        <v>Sector 8 Region 3</v>
      </c>
      <c r="D183">
        <v>8</v>
      </c>
      <c r="E183">
        <v>3</v>
      </c>
      <c r="F183">
        <f t="shared" si="10"/>
        <v>0.72706912135831614</v>
      </c>
      <c r="G183">
        <v>1</v>
      </c>
    </row>
    <row r="184" spans="1:7" x14ac:dyDescent="0.25">
      <c r="A184" t="str">
        <f t="shared" si="11"/>
        <v>phiW_8_4_p</v>
      </c>
      <c r="B184">
        <f t="shared" si="8"/>
        <v>0.72706912135831614</v>
      </c>
      <c r="C184" t="str">
        <f t="shared" si="9"/>
        <v>Sector 8 Region 4</v>
      </c>
      <c r="D184">
        <v>8</v>
      </c>
      <c r="E184">
        <v>4</v>
      </c>
      <c r="F184">
        <f t="shared" si="10"/>
        <v>0.72706912135831614</v>
      </c>
      <c r="G184">
        <v>1</v>
      </c>
    </row>
    <row r="185" spans="1:7" x14ac:dyDescent="0.25">
      <c r="A185" t="str">
        <f t="shared" si="11"/>
        <v>phiW_8_5_p</v>
      </c>
      <c r="B185">
        <f t="shared" si="8"/>
        <v>0.72706912135831614</v>
      </c>
      <c r="C185" t="str">
        <f t="shared" si="9"/>
        <v>Sector 8 Region 5</v>
      </c>
      <c r="D185">
        <v>8</v>
      </c>
      <c r="E185">
        <v>5</v>
      </c>
      <c r="F185">
        <f t="shared" si="10"/>
        <v>0.72706912135831614</v>
      </c>
      <c r="G185">
        <v>1</v>
      </c>
    </row>
    <row r="186" spans="1:7" x14ac:dyDescent="0.25">
      <c r="A186" t="str">
        <f t="shared" si="11"/>
        <v>phiW_8_6_p</v>
      </c>
      <c r="B186">
        <f t="shared" si="8"/>
        <v>0.72706912135831614</v>
      </c>
      <c r="C186" t="str">
        <f t="shared" si="9"/>
        <v>Sector 8 Region 6</v>
      </c>
      <c r="D186">
        <v>8</v>
      </c>
      <c r="E186">
        <v>6</v>
      </c>
      <c r="F186">
        <f t="shared" si="10"/>
        <v>0.72706912135831614</v>
      </c>
      <c r="G186">
        <v>1</v>
      </c>
    </row>
    <row r="187" spans="1:7" x14ac:dyDescent="0.25">
      <c r="A187" t="str">
        <f t="shared" si="11"/>
        <v>phiW_9_1_p</v>
      </c>
      <c r="B187">
        <f t="shared" si="8"/>
        <v>0.89952126923439857</v>
      </c>
      <c r="C187" t="str">
        <f t="shared" si="9"/>
        <v>Sector 9 Region 1</v>
      </c>
      <c r="D187">
        <v>9</v>
      </c>
      <c r="E187">
        <v>1</v>
      </c>
      <c r="F187">
        <f t="shared" si="10"/>
        <v>0.89952126923439857</v>
      </c>
      <c r="G187">
        <v>1</v>
      </c>
    </row>
    <row r="188" spans="1:7" x14ac:dyDescent="0.25">
      <c r="A188" t="str">
        <f t="shared" si="11"/>
        <v>phiW_9_2_p</v>
      </c>
      <c r="B188">
        <f t="shared" si="8"/>
        <v>0.89952126923439857</v>
      </c>
      <c r="C188" t="str">
        <f t="shared" si="9"/>
        <v>Sector 9 Region 2</v>
      </c>
      <c r="D188">
        <v>9</v>
      </c>
      <c r="E188">
        <v>2</v>
      </c>
      <c r="F188">
        <f t="shared" si="10"/>
        <v>0.89952126923439857</v>
      </c>
      <c r="G188">
        <v>1</v>
      </c>
    </row>
    <row r="189" spans="1:7" x14ac:dyDescent="0.25">
      <c r="A189" t="str">
        <f t="shared" si="11"/>
        <v>phiW_9_3_p</v>
      </c>
      <c r="B189">
        <f t="shared" si="8"/>
        <v>0.89952126923439857</v>
      </c>
      <c r="C189" t="str">
        <f t="shared" si="9"/>
        <v>Sector 9 Region 3</v>
      </c>
      <c r="D189">
        <v>9</v>
      </c>
      <c r="E189">
        <v>3</v>
      </c>
      <c r="F189">
        <f t="shared" si="10"/>
        <v>0.89952126923439857</v>
      </c>
      <c r="G189">
        <v>1</v>
      </c>
    </row>
    <row r="190" spans="1:7" x14ac:dyDescent="0.25">
      <c r="A190" t="str">
        <f t="shared" si="11"/>
        <v>phiW_9_4_p</v>
      </c>
      <c r="B190">
        <f t="shared" si="8"/>
        <v>0.89952126923439857</v>
      </c>
      <c r="C190" t="str">
        <f t="shared" si="9"/>
        <v>Sector 9 Region 4</v>
      </c>
      <c r="D190">
        <v>9</v>
      </c>
      <c r="E190">
        <v>4</v>
      </c>
      <c r="F190">
        <f t="shared" si="10"/>
        <v>0.89952126923439857</v>
      </c>
      <c r="G190">
        <v>1</v>
      </c>
    </row>
    <row r="191" spans="1:7" x14ac:dyDescent="0.25">
      <c r="A191" t="str">
        <f t="shared" si="11"/>
        <v>phiW_9_5_p</v>
      </c>
      <c r="B191">
        <f t="shared" si="8"/>
        <v>0.89952126923439857</v>
      </c>
      <c r="C191" t="str">
        <f t="shared" si="9"/>
        <v>Sector 9 Region 5</v>
      </c>
      <c r="D191">
        <v>9</v>
      </c>
      <c r="E191">
        <v>5</v>
      </c>
      <c r="F191">
        <f t="shared" si="10"/>
        <v>0.89952126923439857</v>
      </c>
      <c r="G191">
        <v>1</v>
      </c>
    </row>
    <row r="192" spans="1:7" x14ac:dyDescent="0.25">
      <c r="A192" t="str">
        <f t="shared" si="11"/>
        <v>phiW_9_6_p</v>
      </c>
      <c r="B192">
        <f t="shared" si="8"/>
        <v>0.89952126923439857</v>
      </c>
      <c r="C192" t="str">
        <f t="shared" si="9"/>
        <v>Sector 9 Region 6</v>
      </c>
      <c r="D192">
        <v>9</v>
      </c>
      <c r="E192">
        <v>6</v>
      </c>
      <c r="F192">
        <f t="shared" si="10"/>
        <v>0.89952126923439857</v>
      </c>
      <c r="G192">
        <v>1</v>
      </c>
    </row>
    <row r="193" spans="1:3" x14ac:dyDescent="0.25">
      <c r="A193" s="56"/>
      <c r="B193" s="56"/>
      <c r="C193" s="56"/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workbookViewId="0">
      <selection activeCell="D14" sqref="D14"/>
    </sheetView>
  </sheetViews>
  <sheetFormatPr baseColWidth="10" defaultRowHeight="15" x14ac:dyDescent="0.25"/>
  <cols>
    <col min="3" max="3" width="19" customWidth="1"/>
  </cols>
  <sheetData>
    <row r="1" spans="1:10" ht="15.75" thickBot="1" x14ac:dyDescent="0.3">
      <c r="A1" s="37" t="s">
        <v>0</v>
      </c>
      <c r="B1" s="37" t="s">
        <v>1</v>
      </c>
      <c r="C1" s="37" t="s">
        <v>2</v>
      </c>
    </row>
    <row r="2" spans="1:10" x14ac:dyDescent="0.25">
      <c r="A2" s="57" t="s">
        <v>503</v>
      </c>
      <c r="B2" s="57"/>
      <c r="C2" s="57"/>
    </row>
    <row r="3" spans="1:10" x14ac:dyDescent="0.25">
      <c r="A3" t="s">
        <v>69</v>
      </c>
      <c r="B3" s="38">
        <v>70</v>
      </c>
      <c r="C3" t="s">
        <v>4</v>
      </c>
    </row>
    <row r="4" spans="1:10" x14ac:dyDescent="0.25">
      <c r="A4" t="s">
        <v>68</v>
      </c>
      <c r="B4" s="38">
        <v>1</v>
      </c>
      <c r="C4" t="s">
        <v>9</v>
      </c>
    </row>
    <row r="5" spans="1:10" x14ac:dyDescent="0.25">
      <c r="A5" t="s">
        <v>67</v>
      </c>
      <c r="B5" s="38">
        <f>110/90*Start!B5</f>
        <v>1.1611111111111112</v>
      </c>
      <c r="C5" t="s">
        <v>11</v>
      </c>
    </row>
    <row r="6" spans="1:10" x14ac:dyDescent="0.25">
      <c r="A6" t="s">
        <v>66</v>
      </c>
      <c r="B6" s="38">
        <v>0.14499999999999999</v>
      </c>
      <c r="C6" t="s">
        <v>14</v>
      </c>
    </row>
    <row r="7" spans="1:10" x14ac:dyDescent="0.25">
      <c r="A7" t="s">
        <v>72</v>
      </c>
      <c r="B7" s="38">
        <v>2.5000000000000001E-2</v>
      </c>
      <c r="C7" t="s">
        <v>38</v>
      </c>
    </row>
    <row r="8" spans="1:10" x14ac:dyDescent="0.25">
      <c r="A8" s="57" t="s">
        <v>7</v>
      </c>
      <c r="B8" s="57"/>
      <c r="C8" s="57"/>
      <c r="D8" s="39" t="s">
        <v>125</v>
      </c>
      <c r="E8" s="39" t="s">
        <v>126</v>
      </c>
      <c r="F8" s="39" t="s">
        <v>158</v>
      </c>
      <c r="G8" s="39" t="s">
        <v>159</v>
      </c>
      <c r="H8" s="39" t="s">
        <v>125</v>
      </c>
      <c r="I8" s="39" t="s">
        <v>172</v>
      </c>
      <c r="J8" s="39"/>
    </row>
    <row r="9" spans="1:10" x14ac:dyDescent="0.25">
      <c r="A9" t="s">
        <v>359</v>
      </c>
      <c r="B9">
        <f>F9*G9</f>
        <v>6.4168749773575338E-4</v>
      </c>
      <c r="C9" t="str">
        <f>CONCATENATE(D$8, " ", D9, " ",E$8, " ",E9)</f>
        <v>Sector 1 Region 1</v>
      </c>
      <c r="D9">
        <v>1</v>
      </c>
      <c r="E9">
        <v>1</v>
      </c>
      <c r="F9">
        <f>VLOOKUP(D9,$H$9:$I$17,2,0)</f>
        <v>0.01</v>
      </c>
      <c r="G9" s="9">
        <f>Data!B36/Data!B$35</f>
        <v>6.416874977357534E-2</v>
      </c>
      <c r="H9">
        <v>1</v>
      </c>
      <c r="I9">
        <v>0.01</v>
      </c>
      <c r="J9">
        <v>0.15</v>
      </c>
    </row>
    <row r="10" spans="1:10" x14ac:dyDescent="0.25">
      <c r="A10" t="s">
        <v>360</v>
      </c>
      <c r="B10">
        <f t="shared" ref="B10:B62" si="0">F10*G10</f>
        <v>2.8741743047253315E-3</v>
      </c>
      <c r="C10" t="str">
        <f t="shared" ref="C10:C62" si="1">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0.01</v>
      </c>
      <c r="G10" s="9">
        <f>Data!B37/Data!B$35</f>
        <v>0.28741743047253315</v>
      </c>
      <c r="H10">
        <v>2</v>
      </c>
      <c r="I10">
        <v>7.0000000000000007E-2</v>
      </c>
      <c r="J10">
        <v>0.12</v>
      </c>
    </row>
    <row r="11" spans="1:10" x14ac:dyDescent="0.25">
      <c r="A11" t="s">
        <v>361</v>
      </c>
      <c r="B11">
        <f t="shared" si="0"/>
        <v>2.8878201644748757E-3</v>
      </c>
      <c r="C11" t="str">
        <f t="shared" si="1"/>
        <v>Sector 1 Region 3</v>
      </c>
      <c r="D11">
        <v>1</v>
      </c>
      <c r="E11">
        <v>3</v>
      </c>
      <c r="F11">
        <f t="shared" si="2"/>
        <v>0.01</v>
      </c>
      <c r="G11" s="9">
        <f>Data!B38/Data!B$35</f>
        <v>0.28878201644748758</v>
      </c>
      <c r="H11">
        <v>3</v>
      </c>
      <c r="I11">
        <v>0.2</v>
      </c>
      <c r="J11">
        <v>0.15</v>
      </c>
    </row>
    <row r="12" spans="1:10" x14ac:dyDescent="0.25">
      <c r="A12" t="s">
        <v>362</v>
      </c>
      <c r="B12">
        <f t="shared" si="0"/>
        <v>1.6456242678935865E-3</v>
      </c>
      <c r="C12" t="str">
        <f t="shared" si="1"/>
        <v>Sector 1 Region 4</v>
      </c>
      <c r="D12">
        <v>1</v>
      </c>
      <c r="E12">
        <v>4</v>
      </c>
      <c r="F12">
        <f t="shared" si="2"/>
        <v>0.01</v>
      </c>
      <c r="G12" s="9">
        <f>Data!B39/Data!B$35</f>
        <v>0.16456242678935865</v>
      </c>
      <c r="H12">
        <v>4</v>
      </c>
      <c r="I12">
        <v>0.09</v>
      </c>
      <c r="J12">
        <v>0.06</v>
      </c>
    </row>
    <row r="13" spans="1:10" x14ac:dyDescent="0.25">
      <c r="A13" t="s">
        <v>363</v>
      </c>
      <c r="B13">
        <f t="shared" si="0"/>
        <v>7.1006774625946459E-4</v>
      </c>
      <c r="C13" t="str">
        <f t="shared" si="1"/>
        <v>Sector 1 Region 5</v>
      </c>
      <c r="D13">
        <v>1</v>
      </c>
      <c r="E13">
        <v>5</v>
      </c>
      <c r="F13">
        <f t="shared" si="2"/>
        <v>0.01</v>
      </c>
      <c r="G13" s="9">
        <f>Data!B40/Data!B$35</f>
        <v>7.1006774625946456E-2</v>
      </c>
      <c r="H13">
        <v>5</v>
      </c>
      <c r="I13">
        <v>0.35</v>
      </c>
      <c r="J13">
        <v>0.24</v>
      </c>
    </row>
    <row r="14" spans="1:10" x14ac:dyDescent="0.25">
      <c r="A14" t="s">
        <v>364</v>
      </c>
      <c r="B14">
        <f t="shared" si="0"/>
        <v>1.2321728314555183E-3</v>
      </c>
      <c r="C14" t="str">
        <f t="shared" si="1"/>
        <v>Sector 1 Region 6</v>
      </c>
      <c r="D14">
        <v>1</v>
      </c>
      <c r="E14">
        <v>6</v>
      </c>
      <c r="F14">
        <f t="shared" si="2"/>
        <v>0.01</v>
      </c>
      <c r="G14" s="9">
        <f>Data!B41/Data!B$35</f>
        <v>0.12321728314555182</v>
      </c>
      <c r="H14">
        <v>6</v>
      </c>
      <c r="I14">
        <v>0.04</v>
      </c>
      <c r="J14">
        <v>0.03</v>
      </c>
    </row>
    <row r="15" spans="1:10" x14ac:dyDescent="0.25">
      <c r="A15" t="s">
        <v>365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8">
        <f>Data!E36/SUM(Data!E$36:E$41)</f>
        <v>0.17111300821683914</v>
      </c>
      <c r="H15">
        <v>7</v>
      </c>
      <c r="I15">
        <v>0.06</v>
      </c>
      <c r="J15">
        <v>0.04</v>
      </c>
    </row>
    <row r="16" spans="1:10" x14ac:dyDescent="0.25">
      <c r="A16" t="s">
        <v>366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8">
        <f>Data!E37/SUM(Data!E$36:E$41)</f>
        <v>0.17580834489382133</v>
      </c>
      <c r="H16">
        <v>8</v>
      </c>
      <c r="I16">
        <f>1-I17-I15-I14-I13-I12-I11-I10-I9</f>
        <v>0.16999999999999993</v>
      </c>
      <c r="J16">
        <v>0.19</v>
      </c>
    </row>
    <row r="17" spans="1:10" x14ac:dyDescent="0.25">
      <c r="A17" t="s">
        <v>367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8">
        <f>Data!E38/SUM(Data!E$36:E$41)</f>
        <v>0.29868743997438901</v>
      </c>
      <c r="H17">
        <v>9</v>
      </c>
      <c r="I17">
        <v>0.01</v>
      </c>
      <c r="J17">
        <v>0.02</v>
      </c>
    </row>
    <row r="18" spans="1:10" x14ac:dyDescent="0.25">
      <c r="A18" t="s">
        <v>368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8">
        <f>Data!E39/SUM(Data!E$36:E$41)</f>
        <v>0.10399103617543484</v>
      </c>
    </row>
    <row r="19" spans="1:10" x14ac:dyDescent="0.25">
      <c r="A19" t="s">
        <v>369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8">
        <f>Data!E40/SUM(Data!E$36:E$41)</f>
        <v>0.1194643047700352</v>
      </c>
    </row>
    <row r="20" spans="1:10" x14ac:dyDescent="0.25">
      <c r="A20" t="s">
        <v>370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8">
        <f>Data!E41/SUM(Data!E$36:E$41)</f>
        <v>0.13093586596948029</v>
      </c>
    </row>
    <row r="21" spans="1:10" x14ac:dyDescent="0.25">
      <c r="A21" t="s">
        <v>371</v>
      </c>
      <c r="B21">
        <f t="shared" si="0"/>
        <v>6.335641496838687E-2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0">
        <f>Data!D54</f>
        <v>0.31678207484193432</v>
      </c>
    </row>
    <row r="22" spans="1:10" x14ac:dyDescent="0.25">
      <c r="A22" t="s">
        <v>372</v>
      </c>
      <c r="B22">
        <f t="shared" si="0"/>
        <v>8.6466768403059419E-3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0">
        <f>Data!D55</f>
        <v>4.3233384201529709E-2</v>
      </c>
    </row>
    <row r="23" spans="1:10" x14ac:dyDescent="0.25">
      <c r="A23" t="s">
        <v>373</v>
      </c>
      <c r="B23">
        <f t="shared" si="0"/>
        <v>2.6953117242790998E-2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0">
        <f>Data!D56</f>
        <v>0.13476558621395499</v>
      </c>
    </row>
    <row r="24" spans="1:10" x14ac:dyDescent="0.25">
      <c r="A24" t="s">
        <v>374</v>
      </c>
      <c r="B24">
        <f t="shared" si="0"/>
        <v>5.3565891117618577E-3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0">
        <f>Data!D57</f>
        <v>2.6782945558809286E-2</v>
      </c>
    </row>
    <row r="25" spans="1:10" x14ac:dyDescent="0.25">
      <c r="A25" t="s">
        <v>375</v>
      </c>
      <c r="B25">
        <f t="shared" si="0"/>
        <v>8.0480513509095949E-2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0">
        <f>Data!D58</f>
        <v>0.40240256754547971</v>
      </c>
    </row>
    <row r="26" spans="1:10" x14ac:dyDescent="0.25">
      <c r="A26" t="s">
        <v>376</v>
      </c>
      <c r="B26">
        <f t="shared" si="0"/>
        <v>1.52066883276584E-2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0">
        <f>Data!D59</f>
        <v>7.6033441638291996E-2</v>
      </c>
    </row>
    <row r="27" spans="1:10" x14ac:dyDescent="0.25">
      <c r="A27" t="s">
        <v>377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1">
        <f>Data!C63</f>
        <v>0.31037577117218174</v>
      </c>
    </row>
    <row r="28" spans="1:10" x14ac:dyDescent="0.25">
      <c r="A28" t="s">
        <v>378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1">
        <f>Data!C64</f>
        <v>8.5249579360628155E-3</v>
      </c>
    </row>
    <row r="29" spans="1:10" x14ac:dyDescent="0.25">
      <c r="A29" t="s">
        <v>379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1">
        <f>Data!C65</f>
        <v>0.33785754346606844</v>
      </c>
    </row>
    <row r="30" spans="1:10" x14ac:dyDescent="0.25">
      <c r="A30" t="s">
        <v>380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1">
        <f>Data!C66</f>
        <v>6.0572069545709482E-3</v>
      </c>
    </row>
    <row r="31" spans="1:10" x14ac:dyDescent="0.25">
      <c r="A31" t="s">
        <v>381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1">
        <f>Data!C67</f>
        <v>0.2601233875490746</v>
      </c>
    </row>
    <row r="32" spans="1:10" x14ac:dyDescent="0.25">
      <c r="A32" t="s">
        <v>382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1">
        <f>Data!C68</f>
        <v>7.7061132922041503E-2</v>
      </c>
    </row>
    <row r="33" spans="1:7" x14ac:dyDescent="0.25">
      <c r="A33" t="s">
        <v>383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2">
        <f>Data!D72</f>
        <v>0.2278156888428792</v>
      </c>
    </row>
    <row r="34" spans="1:7" x14ac:dyDescent="0.25">
      <c r="A34" t="s">
        <v>384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2">
        <f>Data!D73</f>
        <v>0.12985337924914964</v>
      </c>
    </row>
    <row r="35" spans="1:7" x14ac:dyDescent="0.25">
      <c r="A35" t="s">
        <v>385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2">
        <f>Data!D74</f>
        <v>0.21187015401516915</v>
      </c>
    </row>
    <row r="36" spans="1:7" x14ac:dyDescent="0.25">
      <c r="A36" t="s">
        <v>386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2">
        <f>Data!D75</f>
        <v>6.2018042380580146E-2</v>
      </c>
    </row>
    <row r="37" spans="1:7" x14ac:dyDescent="0.25">
      <c r="A37" t="s">
        <v>387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2">
        <f>Data!D76</f>
        <v>0.18036359410981767</v>
      </c>
    </row>
    <row r="38" spans="1:7" x14ac:dyDescent="0.25">
      <c r="A38" t="s">
        <v>388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2">
        <f>Data!D77</f>
        <v>0.18807914140240425</v>
      </c>
    </row>
    <row r="39" spans="1:7" x14ac:dyDescent="0.25">
      <c r="A39" t="s">
        <v>389</v>
      </c>
      <c r="B39">
        <f t="shared" si="0"/>
        <v>1.2671282993677374E-2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3">
        <f>Data!D54</f>
        <v>0.31678207484193432</v>
      </c>
    </row>
    <row r="40" spans="1:7" x14ac:dyDescent="0.25">
      <c r="A40" t="s">
        <v>390</v>
      </c>
      <c r="B40">
        <f t="shared" si="0"/>
        <v>1.7293353680611883E-3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3">
        <f>Data!D55</f>
        <v>4.3233384201529709E-2</v>
      </c>
    </row>
    <row r="41" spans="1:7" x14ac:dyDescent="0.25">
      <c r="A41" t="s">
        <v>391</v>
      </c>
      <c r="B41">
        <f t="shared" si="0"/>
        <v>5.3906234485581999E-3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3">
        <f>Data!D56</f>
        <v>0.13476558621395499</v>
      </c>
    </row>
    <row r="42" spans="1:7" x14ac:dyDescent="0.25">
      <c r="A42" t="s">
        <v>392</v>
      </c>
      <c r="B42">
        <f t="shared" si="0"/>
        <v>1.0713178223523715E-3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3">
        <f>Data!D57</f>
        <v>2.6782945558809286E-2</v>
      </c>
    </row>
    <row r="43" spans="1:7" x14ac:dyDescent="0.25">
      <c r="A43" t="s">
        <v>393</v>
      </c>
      <c r="B43">
        <f t="shared" si="0"/>
        <v>1.6096102701819187E-2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3">
        <f>Data!D58</f>
        <v>0.40240256754547971</v>
      </c>
    </row>
    <row r="44" spans="1:7" x14ac:dyDescent="0.25">
      <c r="A44" t="s">
        <v>394</v>
      </c>
      <c r="B44">
        <f t="shared" si="0"/>
        <v>3.04133766553168E-3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3">
        <f>Data!D59</f>
        <v>7.6033441638291996E-2</v>
      </c>
    </row>
    <row r="45" spans="1:7" x14ac:dyDescent="0.25">
      <c r="A45" t="s">
        <v>395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4">
        <f>Data!D72</f>
        <v>0.2278156888428792</v>
      </c>
    </row>
    <row r="46" spans="1:7" x14ac:dyDescent="0.25">
      <c r="A46" t="s">
        <v>396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4">
        <f>Data!D73</f>
        <v>0.12985337924914964</v>
      </c>
    </row>
    <row r="47" spans="1:7" x14ac:dyDescent="0.25">
      <c r="A47" t="s">
        <v>397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4">
        <f>Data!D74</f>
        <v>0.21187015401516915</v>
      </c>
    </row>
    <row r="48" spans="1:7" x14ac:dyDescent="0.25">
      <c r="A48" t="s">
        <v>398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4">
        <f>Data!D75</f>
        <v>6.2018042380580146E-2</v>
      </c>
    </row>
    <row r="49" spans="1:10" x14ac:dyDescent="0.25">
      <c r="A49" t="s">
        <v>399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4">
        <f>Data!D76</f>
        <v>0.18036359410981767</v>
      </c>
    </row>
    <row r="50" spans="1:10" x14ac:dyDescent="0.25">
      <c r="A50" t="s">
        <v>400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4">
        <f>Data!D77</f>
        <v>0.18807914140240425</v>
      </c>
    </row>
    <row r="51" spans="1:10" x14ac:dyDescent="0.25">
      <c r="A51" t="s">
        <v>401</v>
      </c>
      <c r="B51">
        <f t="shared" si="0"/>
        <v>3.8728667103289448E-2</v>
      </c>
      <c r="C51" t="str">
        <f t="shared" si="1"/>
        <v>Sector 8 Region 1</v>
      </c>
      <c r="D51">
        <v>8</v>
      </c>
      <c r="E51">
        <v>1</v>
      </c>
      <c r="F51">
        <f t="shared" si="2"/>
        <v>0.16999999999999993</v>
      </c>
      <c r="G51" s="15">
        <f>Data!D72</f>
        <v>0.2278156888428792</v>
      </c>
    </row>
    <row r="52" spans="1:10" x14ac:dyDescent="0.25">
      <c r="A52" t="s">
        <v>402</v>
      </c>
      <c r="B52">
        <f t="shared" si="0"/>
        <v>2.2075074472355429E-2</v>
      </c>
      <c r="C52" t="str">
        <f t="shared" si="1"/>
        <v>Sector 8 Region 2</v>
      </c>
      <c r="D52">
        <v>8</v>
      </c>
      <c r="E52">
        <v>2</v>
      </c>
      <c r="F52">
        <f t="shared" si="2"/>
        <v>0.16999999999999993</v>
      </c>
      <c r="G52" s="15">
        <f>Data!D73</f>
        <v>0.12985337924914964</v>
      </c>
    </row>
    <row r="53" spans="1:10" x14ac:dyDescent="0.25">
      <c r="A53" t="s">
        <v>403</v>
      </c>
      <c r="B53">
        <f t="shared" si="0"/>
        <v>3.6017926182578743E-2</v>
      </c>
      <c r="C53" t="str">
        <f t="shared" si="1"/>
        <v>Sector 8 Region 3</v>
      </c>
      <c r="D53">
        <v>8</v>
      </c>
      <c r="E53">
        <v>3</v>
      </c>
      <c r="F53">
        <f t="shared" si="2"/>
        <v>0.16999999999999993</v>
      </c>
      <c r="G53" s="15">
        <f>Data!D74</f>
        <v>0.21187015401516915</v>
      </c>
    </row>
    <row r="54" spans="1:10" x14ac:dyDescent="0.25">
      <c r="A54" t="s">
        <v>404</v>
      </c>
      <c r="B54">
        <f t="shared" si="0"/>
        <v>1.0543067204698621E-2</v>
      </c>
      <c r="C54" t="str">
        <f t="shared" si="1"/>
        <v>Sector 8 Region 4</v>
      </c>
      <c r="D54">
        <v>8</v>
      </c>
      <c r="E54">
        <v>4</v>
      </c>
      <c r="F54">
        <f t="shared" si="2"/>
        <v>0.16999999999999993</v>
      </c>
      <c r="G54" s="15">
        <f>Data!D75</f>
        <v>6.2018042380580146E-2</v>
      </c>
    </row>
    <row r="55" spans="1:10" x14ac:dyDescent="0.25">
      <c r="A55" t="s">
        <v>405</v>
      </c>
      <c r="B55">
        <f t="shared" si="0"/>
        <v>3.0661810998668992E-2</v>
      </c>
      <c r="C55" t="str">
        <f t="shared" si="1"/>
        <v>Sector 8 Region 5</v>
      </c>
      <c r="D55">
        <v>8</v>
      </c>
      <c r="E55">
        <v>5</v>
      </c>
      <c r="F55">
        <f t="shared" si="2"/>
        <v>0.16999999999999993</v>
      </c>
      <c r="G55" s="15">
        <f>Data!D76</f>
        <v>0.18036359410981767</v>
      </c>
    </row>
    <row r="56" spans="1:10" x14ac:dyDescent="0.25">
      <c r="A56" t="s">
        <v>406</v>
      </c>
      <c r="B56">
        <f t="shared" si="0"/>
        <v>3.1973454038408712E-2</v>
      </c>
      <c r="C56" t="str">
        <f t="shared" si="1"/>
        <v>Sector 8 Region 6</v>
      </c>
      <c r="D56">
        <v>8</v>
      </c>
      <c r="E56">
        <v>6</v>
      </c>
      <c r="F56">
        <f t="shared" si="2"/>
        <v>0.16999999999999993</v>
      </c>
      <c r="G56" s="15">
        <f>Data!D77</f>
        <v>0.18807914140240425</v>
      </c>
    </row>
    <row r="57" spans="1:10" x14ac:dyDescent="0.25">
      <c r="A57" t="s">
        <v>407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Data!D72</f>
        <v>0.2278156888428792</v>
      </c>
    </row>
    <row r="58" spans="1:10" x14ac:dyDescent="0.25">
      <c r="A58" t="s">
        <v>408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Data!D73</f>
        <v>0.12985337924914964</v>
      </c>
    </row>
    <row r="59" spans="1:10" x14ac:dyDescent="0.25">
      <c r="A59" t="s">
        <v>409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Data!D74</f>
        <v>0.21187015401516915</v>
      </c>
    </row>
    <row r="60" spans="1:10" x14ac:dyDescent="0.25">
      <c r="A60" t="s">
        <v>410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Data!D75</f>
        <v>6.2018042380580146E-2</v>
      </c>
    </row>
    <row r="61" spans="1:10" x14ac:dyDescent="0.25">
      <c r="A61" t="s">
        <v>411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Data!D76</f>
        <v>0.18036359410981767</v>
      </c>
    </row>
    <row r="62" spans="1:10" x14ac:dyDescent="0.25">
      <c r="A62" t="s">
        <v>412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Data!D77</f>
        <v>0.18807914140240425</v>
      </c>
    </row>
    <row r="63" spans="1:10" x14ac:dyDescent="0.25">
      <c r="A63" s="57" t="s">
        <v>6</v>
      </c>
      <c r="B63" s="57"/>
      <c r="C63" s="57"/>
      <c r="D63" s="39" t="s">
        <v>125</v>
      </c>
      <c r="E63" s="39" t="s">
        <v>126</v>
      </c>
      <c r="F63" s="39" t="s">
        <v>158</v>
      </c>
      <c r="G63" s="39" t="s">
        <v>159</v>
      </c>
      <c r="H63" s="39" t="s">
        <v>125</v>
      </c>
      <c r="I63" s="39" t="s">
        <v>172</v>
      </c>
      <c r="J63" s="39"/>
    </row>
    <row r="64" spans="1:10" x14ac:dyDescent="0.25">
      <c r="A64" t="s">
        <v>413</v>
      </c>
      <c r="B64">
        <f>F64*G64</f>
        <v>6.4168749773575338E-4</v>
      </c>
      <c r="C64" t="str">
        <f>CONCATENATE(D$8, " ", D64, " ",E$8, " ",E64)</f>
        <v>Sector 1 Region 1</v>
      </c>
      <c r="D64">
        <v>1</v>
      </c>
      <c r="E64">
        <v>1</v>
      </c>
      <c r="F64">
        <f>VLOOKUP($D64,$H$64:$I$72,2,0)</f>
        <v>0.01</v>
      </c>
      <c r="G64" s="9">
        <f>+G9</f>
        <v>6.416874977357534E-2</v>
      </c>
      <c r="H64">
        <v>1</v>
      </c>
      <c r="I64">
        <v>0.01</v>
      </c>
      <c r="J64">
        <v>0.38</v>
      </c>
    </row>
    <row r="65" spans="1:10" x14ac:dyDescent="0.25">
      <c r="A65" t="s">
        <v>414</v>
      </c>
      <c r="B65">
        <f t="shared" ref="B65:B117" si="3">F65*G65</f>
        <v>2.8741743047253315E-3</v>
      </c>
      <c r="C65" t="str">
        <f t="shared" ref="C65:C117" si="4">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0.01</v>
      </c>
      <c r="G65" s="9">
        <f t="shared" ref="G65:G117" si="6">+G10</f>
        <v>0.28741743047253315</v>
      </c>
      <c r="H65">
        <v>2</v>
      </c>
      <c r="I65">
        <v>5.0000000000000001E-3</v>
      </c>
      <c r="J65">
        <v>0.01</v>
      </c>
    </row>
    <row r="66" spans="1:10" x14ac:dyDescent="0.25">
      <c r="A66" t="s">
        <v>415</v>
      </c>
      <c r="B66">
        <f t="shared" si="3"/>
        <v>2.8878201644748757E-3</v>
      </c>
      <c r="C66" t="str">
        <f t="shared" si="4"/>
        <v>Sector 1 Region 3</v>
      </c>
      <c r="D66">
        <v>1</v>
      </c>
      <c r="E66">
        <v>3</v>
      </c>
      <c r="F66">
        <f t="shared" si="5"/>
        <v>0.01</v>
      </c>
      <c r="G66" s="9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25">
      <c r="A67" t="s">
        <v>416</v>
      </c>
      <c r="B67">
        <f t="shared" si="3"/>
        <v>1.6456242678935865E-3</v>
      </c>
      <c r="C67" t="str">
        <f t="shared" si="4"/>
        <v>Sector 1 Region 4</v>
      </c>
      <c r="D67">
        <v>1</v>
      </c>
      <c r="E67">
        <v>4</v>
      </c>
      <c r="F67">
        <f t="shared" si="5"/>
        <v>0.01</v>
      </c>
      <c r="G67" s="9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25">
      <c r="A68" t="s">
        <v>417</v>
      </c>
      <c r="B68">
        <f t="shared" si="3"/>
        <v>7.1006774625946459E-4</v>
      </c>
      <c r="C68" t="str">
        <f t="shared" si="4"/>
        <v>Sector 1 Region 5</v>
      </c>
      <c r="D68">
        <v>1</v>
      </c>
      <c r="E68">
        <v>5</v>
      </c>
      <c r="F68">
        <f t="shared" si="5"/>
        <v>0.01</v>
      </c>
      <c r="G68" s="9">
        <f t="shared" si="6"/>
        <v>7.1006774625946456E-2</v>
      </c>
      <c r="H68">
        <v>5</v>
      </c>
      <c r="I68">
        <v>0.39</v>
      </c>
      <c r="J68">
        <v>0.17</v>
      </c>
    </row>
    <row r="69" spans="1:10" x14ac:dyDescent="0.25">
      <c r="A69" t="s">
        <v>418</v>
      </c>
      <c r="B69">
        <f t="shared" si="3"/>
        <v>1.2321728314555183E-3</v>
      </c>
      <c r="C69" t="str">
        <f t="shared" si="4"/>
        <v>Sector 1 Region 6</v>
      </c>
      <c r="D69">
        <v>1</v>
      </c>
      <c r="E69">
        <v>6</v>
      </c>
      <c r="F69">
        <f t="shared" si="5"/>
        <v>0.01</v>
      </c>
      <c r="G69" s="9">
        <f t="shared" si="6"/>
        <v>0.12321728314555182</v>
      </c>
      <c r="H69">
        <v>6</v>
      </c>
      <c r="I69">
        <v>0.04</v>
      </c>
      <c r="J69">
        <v>0.03</v>
      </c>
    </row>
    <row r="70" spans="1:10" x14ac:dyDescent="0.25">
      <c r="A70" t="s">
        <v>419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 s="8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25">
      <c r="A71" t="s">
        <v>420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 s="8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25">
      <c r="A72" t="s">
        <v>421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 s="8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25">
      <c r="A73" t="s">
        <v>422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 s="8">
        <f t="shared" si="6"/>
        <v>0.10399103617543484</v>
      </c>
      <c r="I73">
        <f>SUM(I64:I72)</f>
        <v>1</v>
      </c>
    </row>
    <row r="74" spans="1:10" x14ac:dyDescent="0.25">
      <c r="A74" t="s">
        <v>423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 s="8">
        <f t="shared" si="6"/>
        <v>0.1194643047700352</v>
      </c>
    </row>
    <row r="75" spans="1:10" x14ac:dyDescent="0.25">
      <c r="A75" t="s">
        <v>424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 s="8">
        <f t="shared" si="6"/>
        <v>0.13093586596948029</v>
      </c>
    </row>
    <row r="76" spans="1:10" x14ac:dyDescent="0.25">
      <c r="A76" t="s">
        <v>425</v>
      </c>
      <c r="B76">
        <f t="shared" si="3"/>
        <v>6.9692056465225555E-2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 s="10">
        <f t="shared" si="6"/>
        <v>0.31678207484193432</v>
      </c>
    </row>
    <row r="77" spans="1:10" x14ac:dyDescent="0.25">
      <c r="A77" t="s">
        <v>426</v>
      </c>
      <c r="B77">
        <f t="shared" si="3"/>
        <v>9.5113445243365357E-3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 s="10">
        <f t="shared" si="6"/>
        <v>4.3233384201529709E-2</v>
      </c>
    </row>
    <row r="78" spans="1:10" x14ac:dyDescent="0.25">
      <c r="A78" t="s">
        <v>427</v>
      </c>
      <c r="B78">
        <f t="shared" si="3"/>
        <v>2.9648428967070099E-2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 s="10">
        <f t="shared" si="6"/>
        <v>0.13476558621395499</v>
      </c>
    </row>
    <row r="79" spans="1:10" x14ac:dyDescent="0.25">
      <c r="A79" t="s">
        <v>428</v>
      </c>
      <c r="B79">
        <f t="shared" si="3"/>
        <v>5.8922480229380431E-3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 s="10">
        <f t="shared" si="6"/>
        <v>2.6782945558809286E-2</v>
      </c>
    </row>
    <row r="80" spans="1:10" x14ac:dyDescent="0.25">
      <c r="A80" t="s">
        <v>429</v>
      </c>
      <c r="B80">
        <f t="shared" si="3"/>
        <v>8.8528564860005529E-2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 s="10">
        <f t="shared" si="6"/>
        <v>0.40240256754547971</v>
      </c>
    </row>
    <row r="81" spans="1:7" x14ac:dyDescent="0.25">
      <c r="A81" t="s">
        <v>430</v>
      </c>
      <c r="B81">
        <f t="shared" si="3"/>
        <v>1.6727357160424238E-2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 s="10">
        <f t="shared" si="6"/>
        <v>7.6033441638291996E-2</v>
      </c>
    </row>
    <row r="82" spans="1:7" x14ac:dyDescent="0.25">
      <c r="A82" t="s">
        <v>431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 s="11">
        <f t="shared" si="6"/>
        <v>0.31037577117218174</v>
      </c>
    </row>
    <row r="83" spans="1:7" x14ac:dyDescent="0.25">
      <c r="A83" t="s">
        <v>432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 s="11">
        <f t="shared" si="6"/>
        <v>8.5249579360628155E-3</v>
      </c>
    </row>
    <row r="84" spans="1:7" x14ac:dyDescent="0.25">
      <c r="A84" t="s">
        <v>433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 s="11">
        <f t="shared" si="6"/>
        <v>0.33785754346606844</v>
      </c>
    </row>
    <row r="85" spans="1:7" x14ac:dyDescent="0.25">
      <c r="A85" t="s">
        <v>434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 s="11">
        <f t="shared" si="6"/>
        <v>6.0572069545709482E-3</v>
      </c>
    </row>
    <row r="86" spans="1:7" x14ac:dyDescent="0.25">
      <c r="A86" t="s">
        <v>435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 s="11">
        <f t="shared" si="6"/>
        <v>0.2601233875490746</v>
      </c>
    </row>
    <row r="87" spans="1:7" x14ac:dyDescent="0.25">
      <c r="A87" t="s">
        <v>436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 s="11">
        <f t="shared" si="6"/>
        <v>7.7061132922041503E-2</v>
      </c>
    </row>
    <row r="88" spans="1:7" x14ac:dyDescent="0.25">
      <c r="A88" t="s">
        <v>437</v>
      </c>
      <c r="B88">
        <f t="shared" si="3"/>
        <v>8.8848118648722885E-2</v>
      </c>
      <c r="C88" t="str">
        <f t="shared" si="4"/>
        <v>Sector 5 Region 1</v>
      </c>
      <c r="D88">
        <v>5</v>
      </c>
      <c r="E88">
        <v>1</v>
      </c>
      <c r="F88">
        <f t="shared" si="5"/>
        <v>0.39</v>
      </c>
      <c r="G88" s="12">
        <f t="shared" si="6"/>
        <v>0.2278156888428792</v>
      </c>
    </row>
    <row r="89" spans="1:7" x14ac:dyDescent="0.25">
      <c r="A89" t="s">
        <v>438</v>
      </c>
      <c r="B89">
        <f t="shared" si="3"/>
        <v>5.0642817907168361E-2</v>
      </c>
      <c r="C89" t="str">
        <f t="shared" si="4"/>
        <v>Sector 5 Region 2</v>
      </c>
      <c r="D89">
        <v>5</v>
      </c>
      <c r="E89">
        <v>2</v>
      </c>
      <c r="F89">
        <f t="shared" si="5"/>
        <v>0.39</v>
      </c>
      <c r="G89" s="12">
        <f t="shared" si="6"/>
        <v>0.12985337924914964</v>
      </c>
    </row>
    <row r="90" spans="1:7" x14ac:dyDescent="0.25">
      <c r="A90" t="s">
        <v>439</v>
      </c>
      <c r="B90">
        <f t="shared" si="3"/>
        <v>8.2629360065915966E-2</v>
      </c>
      <c r="C90" t="str">
        <f t="shared" si="4"/>
        <v>Sector 5 Region 3</v>
      </c>
      <c r="D90">
        <v>5</v>
      </c>
      <c r="E90">
        <v>3</v>
      </c>
      <c r="F90">
        <f t="shared" si="5"/>
        <v>0.39</v>
      </c>
      <c r="G90" s="12">
        <f t="shared" si="6"/>
        <v>0.21187015401516915</v>
      </c>
    </row>
    <row r="91" spans="1:7" x14ac:dyDescent="0.25">
      <c r="A91" t="s">
        <v>440</v>
      </c>
      <c r="B91">
        <f t="shared" si="3"/>
        <v>2.4187036528426256E-2</v>
      </c>
      <c r="C91" t="str">
        <f t="shared" si="4"/>
        <v>Sector 5 Region 4</v>
      </c>
      <c r="D91">
        <v>5</v>
      </c>
      <c r="E91">
        <v>4</v>
      </c>
      <c r="F91">
        <f t="shared" si="5"/>
        <v>0.39</v>
      </c>
      <c r="G91" s="12">
        <f t="shared" si="6"/>
        <v>6.2018042380580146E-2</v>
      </c>
    </row>
    <row r="92" spans="1:7" x14ac:dyDescent="0.25">
      <c r="A92" t="s">
        <v>441</v>
      </c>
      <c r="B92">
        <f t="shared" si="3"/>
        <v>7.0341801702828888E-2</v>
      </c>
      <c r="C92" t="str">
        <f t="shared" si="4"/>
        <v>Sector 5 Region 5</v>
      </c>
      <c r="D92">
        <v>5</v>
      </c>
      <c r="E92">
        <v>5</v>
      </c>
      <c r="F92">
        <f t="shared" si="5"/>
        <v>0.39</v>
      </c>
      <c r="G92" s="12">
        <f t="shared" si="6"/>
        <v>0.18036359410981767</v>
      </c>
    </row>
    <row r="93" spans="1:7" x14ac:dyDescent="0.25">
      <c r="A93" t="s">
        <v>442</v>
      </c>
      <c r="B93">
        <f t="shared" si="3"/>
        <v>7.3350865146937658E-2</v>
      </c>
      <c r="C93" t="str">
        <f t="shared" si="4"/>
        <v>Sector 5 Region 6</v>
      </c>
      <c r="D93">
        <v>5</v>
      </c>
      <c r="E93">
        <v>6</v>
      </c>
      <c r="F93">
        <f t="shared" si="5"/>
        <v>0.39</v>
      </c>
      <c r="G93" s="12">
        <f t="shared" si="6"/>
        <v>0.18807914140240425</v>
      </c>
    </row>
    <row r="94" spans="1:7" x14ac:dyDescent="0.25">
      <c r="A94" t="s">
        <v>443</v>
      </c>
      <c r="B94">
        <f t="shared" si="3"/>
        <v>1.2671282993677374E-2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 s="13">
        <f t="shared" si="6"/>
        <v>0.31678207484193432</v>
      </c>
    </row>
    <row r="95" spans="1:7" x14ac:dyDescent="0.25">
      <c r="A95" t="s">
        <v>444</v>
      </c>
      <c r="B95">
        <f t="shared" si="3"/>
        <v>1.7293353680611883E-3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 s="13">
        <f t="shared" si="6"/>
        <v>4.3233384201529709E-2</v>
      </c>
    </row>
    <row r="96" spans="1:7" x14ac:dyDescent="0.25">
      <c r="A96" t="s">
        <v>445</v>
      </c>
      <c r="B96">
        <f t="shared" si="3"/>
        <v>5.3906234485581999E-3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 s="13">
        <f t="shared" si="6"/>
        <v>0.13476558621395499</v>
      </c>
    </row>
    <row r="97" spans="1:7" x14ac:dyDescent="0.25">
      <c r="A97" t="s">
        <v>446</v>
      </c>
      <c r="B97">
        <f t="shared" si="3"/>
        <v>1.0713178223523715E-3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 s="13">
        <f t="shared" si="6"/>
        <v>2.6782945558809286E-2</v>
      </c>
    </row>
    <row r="98" spans="1:7" x14ac:dyDescent="0.25">
      <c r="A98" t="s">
        <v>447</v>
      </c>
      <c r="B98">
        <f t="shared" si="3"/>
        <v>1.6096102701819187E-2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 s="13">
        <f t="shared" si="6"/>
        <v>0.40240256754547971</v>
      </c>
    </row>
    <row r="99" spans="1:7" x14ac:dyDescent="0.25">
      <c r="A99" t="s">
        <v>448</v>
      </c>
      <c r="B99">
        <f t="shared" si="3"/>
        <v>3.04133766553168E-3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 s="13">
        <f t="shared" si="6"/>
        <v>7.6033441638291996E-2</v>
      </c>
    </row>
    <row r="100" spans="1:7" x14ac:dyDescent="0.25">
      <c r="A100" t="s">
        <v>449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 s="14">
        <f t="shared" si="6"/>
        <v>0.2278156888428792</v>
      </c>
    </row>
    <row r="101" spans="1:7" x14ac:dyDescent="0.25">
      <c r="A101" t="s">
        <v>450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 s="14">
        <f t="shared" si="6"/>
        <v>0.12985337924914964</v>
      </c>
    </row>
    <row r="102" spans="1:7" x14ac:dyDescent="0.25">
      <c r="A102" t="s">
        <v>451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 s="14">
        <f t="shared" si="6"/>
        <v>0.21187015401516915</v>
      </c>
    </row>
    <row r="103" spans="1:7" x14ac:dyDescent="0.25">
      <c r="A103" t="s">
        <v>452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 s="14">
        <f t="shared" si="6"/>
        <v>6.2018042380580146E-2</v>
      </c>
    </row>
    <row r="104" spans="1:7" x14ac:dyDescent="0.25">
      <c r="A104" t="s">
        <v>453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 s="14">
        <f t="shared" si="6"/>
        <v>0.18036359410981767</v>
      </c>
    </row>
    <row r="105" spans="1:7" x14ac:dyDescent="0.25">
      <c r="A105" t="s">
        <v>454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 s="14">
        <f t="shared" si="6"/>
        <v>0.18807914140240425</v>
      </c>
    </row>
    <row r="106" spans="1:7" x14ac:dyDescent="0.25">
      <c r="A106" t="s">
        <v>455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 s="15">
        <f t="shared" si="6"/>
        <v>0.2278156888428792</v>
      </c>
    </row>
    <row r="107" spans="1:7" x14ac:dyDescent="0.25">
      <c r="A107" t="s">
        <v>456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 s="15">
        <f t="shared" si="6"/>
        <v>0.12985337924914964</v>
      </c>
    </row>
    <row r="108" spans="1:7" x14ac:dyDescent="0.25">
      <c r="A108" t="s">
        <v>457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 s="15">
        <f t="shared" si="6"/>
        <v>0.21187015401516915</v>
      </c>
    </row>
    <row r="109" spans="1:7" x14ac:dyDescent="0.25">
      <c r="A109" t="s">
        <v>458</v>
      </c>
      <c r="B109">
        <f t="shared" si="3"/>
        <v>7.442165085669617E-3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 s="15">
        <f t="shared" si="6"/>
        <v>6.2018042380580146E-2</v>
      </c>
    </row>
    <row r="110" spans="1:7" x14ac:dyDescent="0.25">
      <c r="A110" t="s">
        <v>459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 s="15">
        <f t="shared" si="6"/>
        <v>0.18036359410981767</v>
      </c>
    </row>
    <row r="111" spans="1:7" x14ac:dyDescent="0.25">
      <c r="A111" t="s">
        <v>460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 s="15">
        <f t="shared" si="6"/>
        <v>0.18807914140240425</v>
      </c>
    </row>
    <row r="112" spans="1:7" x14ac:dyDescent="0.25">
      <c r="A112" t="s">
        <v>461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0.2278156888428792</v>
      </c>
    </row>
    <row r="113" spans="1:7" x14ac:dyDescent="0.25">
      <c r="A113" t="s">
        <v>462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25">
      <c r="A114" t="s">
        <v>463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0.21187015401516915</v>
      </c>
    </row>
    <row r="115" spans="1:7" x14ac:dyDescent="0.25">
      <c r="A115" t="s">
        <v>464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25">
      <c r="A116" t="s">
        <v>465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25">
      <c r="A117" t="s">
        <v>466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0" sqref="B10"/>
    </sheetView>
  </sheetViews>
  <sheetFormatPr baseColWidth="10" defaultRowHeight="15" x14ac:dyDescent="0.25"/>
  <sheetData>
    <row r="1" spans="1:8" x14ac:dyDescent="0.25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</v>
      </c>
      <c r="B3">
        <v>9.360000000000035E-3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4</v>
      </c>
      <c r="B4">
        <v>1.8809999999999993E-2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5</v>
      </c>
      <c r="B5">
        <v>2.8410000000000046E-2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6</v>
      </c>
      <c r="B6">
        <v>3.6660000000000026E-2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7</v>
      </c>
      <c r="B7">
        <v>4.4869999999999965E-2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8</v>
      </c>
      <c r="B8">
        <v>5.3059999999999996E-2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9</v>
      </c>
      <c r="B9">
        <v>6.1270000000000047E-2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</v>
      </c>
      <c r="B10">
        <v>6.9529999999999981E-2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11</v>
      </c>
      <c r="B11">
        <v>7.6160000000000005E-2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12</v>
      </c>
      <c r="B12">
        <v>8.268999999999993E-2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13</v>
      </c>
      <c r="B13">
        <v>8.9110000000000023E-2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14</v>
      </c>
      <c r="B14">
        <v>9.542000000000006E-2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15</v>
      </c>
      <c r="B15">
        <v>0.10165000000000002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16</v>
      </c>
      <c r="B16">
        <v>0.10603999999999991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>
        <v>0.11073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18</v>
      </c>
      <c r="B18">
        <v>0.11565000000000003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19</v>
      </c>
      <c r="B19">
        <v>0.12070000000000003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20</v>
      </c>
      <c r="B20">
        <v>0.12579000000000007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21</v>
      </c>
      <c r="B21">
        <v>0.12874999999999992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22</v>
      </c>
      <c r="B22">
        <v>0.13210999999999995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23</v>
      </c>
      <c r="B23">
        <v>0.13578000000000001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24</v>
      </c>
      <c r="B24">
        <v>0.13969000000000009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25</v>
      </c>
      <c r="B25">
        <v>0.14373999999999998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26</v>
      </c>
      <c r="B26">
        <v>0.14491000000000009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27</v>
      </c>
      <c r="B27">
        <v>0.14674000000000009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28</v>
      </c>
      <c r="B28">
        <v>0.1492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29</v>
      </c>
      <c r="B29">
        <v>0.15226000000000006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30</v>
      </c>
      <c r="B30">
        <v>0.15589000000000008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31</v>
      </c>
      <c r="B31">
        <v>0.15651999999999999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</v>
      </c>
      <c r="B32">
        <v>0.15748000000000006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33</v>
      </c>
      <c r="B33">
        <v>0.15873999999999988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34</v>
      </c>
      <c r="B34">
        <v>0.16025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35</v>
      </c>
      <c r="B35">
        <v>0.16193999999999997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36</v>
      </c>
      <c r="B36">
        <v>0.16193999999999997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37</v>
      </c>
      <c r="B37">
        <v>0.16193999999999997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38</v>
      </c>
      <c r="B38">
        <v>0.16193999999999997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39</v>
      </c>
      <c r="B39">
        <v>0.16193999999999997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40</v>
      </c>
      <c r="B40">
        <v>0.16193999999999997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41</v>
      </c>
      <c r="B41">
        <v>0.16193999999999997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42</v>
      </c>
      <c r="B42">
        <v>0.16193999999999997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43</v>
      </c>
      <c r="B43">
        <v>0.16193999999999997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44</v>
      </c>
      <c r="B44">
        <v>0.16193999999999997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45</v>
      </c>
      <c r="B45">
        <v>0.16193999999999997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46</v>
      </c>
      <c r="B46">
        <v>0.16193999999999997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47</v>
      </c>
      <c r="B47">
        <v>0.16193999999999997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48</v>
      </c>
      <c r="B48">
        <v>0.16193999999999997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49</v>
      </c>
      <c r="B49">
        <v>0.16193999999999997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50</v>
      </c>
      <c r="B50">
        <v>0.16193999999999997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51</v>
      </c>
      <c r="B51">
        <v>0.16193999999999997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52</v>
      </c>
      <c r="B52">
        <v>0.16193999999999997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53</v>
      </c>
      <c r="B53">
        <v>0.16193999999999997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54</v>
      </c>
      <c r="B54">
        <v>0.16193999999999997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55</v>
      </c>
      <c r="B55">
        <v>0.16193999999999997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56</v>
      </c>
      <c r="B56">
        <v>0.16193999999999997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57</v>
      </c>
      <c r="B57">
        <v>0.16193999999999997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58</v>
      </c>
      <c r="B58">
        <v>0.16193999999999997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59</v>
      </c>
      <c r="B59">
        <v>0.16193999999999997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60</v>
      </c>
      <c r="B60">
        <v>0.16193999999999997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61</v>
      </c>
      <c r="B61">
        <v>0.16193999999999997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62</v>
      </c>
      <c r="B62">
        <v>0.16193999999999997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63</v>
      </c>
      <c r="B63">
        <v>0.16193999999999997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64</v>
      </c>
      <c r="B64">
        <v>0.16193999999999997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65</v>
      </c>
      <c r="B65">
        <v>0.16193999999999997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66</v>
      </c>
      <c r="B66">
        <v>0.16193999999999997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67</v>
      </c>
      <c r="B67">
        <v>0.16193999999999997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68</v>
      </c>
      <c r="B68">
        <v>0.16193999999999997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69</v>
      </c>
      <c r="B69">
        <v>0.16193999999999997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70</v>
      </c>
      <c r="B70">
        <v>0.16193999999999997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71</v>
      </c>
      <c r="B71">
        <v>0.16193999999999997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72</v>
      </c>
      <c r="B72">
        <v>0.16193999999999997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73</v>
      </c>
      <c r="B73">
        <v>0.16193999999999997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74</v>
      </c>
      <c r="B74">
        <v>0.16193999999999997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75</v>
      </c>
      <c r="B75">
        <v>0.16193999999999997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76</v>
      </c>
      <c r="B76">
        <v>0.16193999999999997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77</v>
      </c>
      <c r="B77">
        <v>0.16193999999999997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78</v>
      </c>
      <c r="B78">
        <v>0.16193999999999997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79</v>
      </c>
      <c r="B79">
        <v>0.16193999999999997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80</v>
      </c>
      <c r="B80">
        <v>0.16193999999999997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81</v>
      </c>
      <c r="B81">
        <v>0.16193999999999997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82</v>
      </c>
      <c r="B82">
        <v>0.16193999999999997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83</v>
      </c>
      <c r="B83">
        <v>0.16193999999999997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84</v>
      </c>
      <c r="B84">
        <v>0.16193999999999997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85</v>
      </c>
      <c r="B85">
        <v>0.16193999999999997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86</v>
      </c>
      <c r="B86">
        <v>0.16193999999999997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87</v>
      </c>
      <c r="B87">
        <v>0.16193999999999997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88</v>
      </c>
      <c r="B88">
        <v>0.16193999999999997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89</v>
      </c>
      <c r="B89">
        <v>0.16193999999999997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90</v>
      </c>
      <c r="B90">
        <v>0.16193999999999997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91</v>
      </c>
      <c r="B91">
        <v>0.16193999999999997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92</v>
      </c>
      <c r="B92">
        <v>0.16193999999999997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93</v>
      </c>
      <c r="B93">
        <v>0.16193999999999997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94</v>
      </c>
      <c r="B94">
        <v>0.16193999999999997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95</v>
      </c>
      <c r="B95">
        <v>0.16193999999999997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96</v>
      </c>
      <c r="B96">
        <v>0.16193999999999997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97</v>
      </c>
      <c r="B97">
        <v>0.16193999999999997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98</v>
      </c>
      <c r="B98">
        <v>0.16193999999999997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99</v>
      </c>
      <c r="B99">
        <v>0.16193999999999997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100</v>
      </c>
      <c r="B100">
        <v>0.16193999999999997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101</v>
      </c>
      <c r="B101">
        <v>0.16193999999999997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20" sqref="B102:B120"/>
    </sheetView>
  </sheetViews>
  <sheetFormatPr baseColWidth="10" defaultRowHeight="15" x14ac:dyDescent="0.25"/>
  <sheetData>
    <row r="1" spans="1:8" x14ac:dyDescent="0.25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25">
      <c r="A2">
        <v>2</v>
      </c>
      <c r="B2">
        <v>0</v>
      </c>
      <c r="C2">
        <f>C$101/($A$101-$A$2) *($A2 -$A$2)</f>
        <v>0</v>
      </c>
      <c r="D2">
        <f t="shared" ref="D2:H2" si="0">D$101/($A$101-$A$2) *($A2 -$A$2)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25">
      <c r="A3">
        <v>3</v>
      </c>
      <c r="B3">
        <v>9.360000000000035E-3</v>
      </c>
      <c r="C3">
        <f>C$101/($A$101-$A$2) *($A3 -$A$2)</f>
        <v>6.0606060606060608E-2</v>
      </c>
      <c r="D3">
        <f t="shared" ref="D3:H18" si="1">D$101/($A$101-$A$2) *($A3 -$A$2)</f>
        <v>6.0606060606060608E-2</v>
      </c>
      <c r="E3">
        <f t="shared" si="1"/>
        <v>6.0606060606060608E-2</v>
      </c>
      <c r="F3">
        <f t="shared" si="1"/>
        <v>6.0606060606060608E-2</v>
      </c>
      <c r="G3">
        <f t="shared" si="1"/>
        <v>6.0606060606060608E-2</v>
      </c>
      <c r="H3">
        <f t="shared" si="1"/>
        <v>6.0606060606060608E-2</v>
      </c>
    </row>
    <row r="4" spans="1:8" x14ac:dyDescent="0.25">
      <c r="A4">
        <v>4</v>
      </c>
      <c r="B4">
        <v>1.8809999999999993E-2</v>
      </c>
      <c r="C4">
        <f t="shared" ref="C4:H19" si="2">C$101/($A$101-$A$2) *($A4 -$A$2)</f>
        <v>0.12121212121212122</v>
      </c>
      <c r="D4">
        <f t="shared" si="1"/>
        <v>0.12121212121212122</v>
      </c>
      <c r="E4">
        <f t="shared" si="1"/>
        <v>0.12121212121212122</v>
      </c>
      <c r="F4">
        <f t="shared" si="1"/>
        <v>0.12121212121212122</v>
      </c>
      <c r="G4">
        <f t="shared" si="1"/>
        <v>0.12121212121212122</v>
      </c>
      <c r="H4">
        <f t="shared" si="1"/>
        <v>0.12121212121212122</v>
      </c>
    </row>
    <row r="5" spans="1:8" x14ac:dyDescent="0.25">
      <c r="A5">
        <v>5</v>
      </c>
      <c r="B5">
        <v>2.8410000000000046E-2</v>
      </c>
      <c r="C5">
        <f t="shared" si="2"/>
        <v>0.18181818181818182</v>
      </c>
      <c r="D5">
        <f t="shared" si="1"/>
        <v>0.18181818181818182</v>
      </c>
      <c r="E5">
        <f t="shared" si="1"/>
        <v>0.18181818181818182</v>
      </c>
      <c r="F5">
        <f t="shared" si="1"/>
        <v>0.18181818181818182</v>
      </c>
      <c r="G5">
        <f t="shared" si="1"/>
        <v>0.18181818181818182</v>
      </c>
      <c r="H5">
        <f t="shared" si="1"/>
        <v>0.18181818181818182</v>
      </c>
    </row>
    <row r="6" spans="1:8" x14ac:dyDescent="0.25">
      <c r="A6">
        <v>6</v>
      </c>
      <c r="B6">
        <v>3.6660000000000026E-2</v>
      </c>
      <c r="C6">
        <f t="shared" si="2"/>
        <v>0.24242424242424243</v>
      </c>
      <c r="D6">
        <f t="shared" si="1"/>
        <v>0.24242424242424243</v>
      </c>
      <c r="E6">
        <f t="shared" si="1"/>
        <v>0.24242424242424243</v>
      </c>
      <c r="F6">
        <f t="shared" si="1"/>
        <v>0.24242424242424243</v>
      </c>
      <c r="G6">
        <f t="shared" si="1"/>
        <v>0.24242424242424243</v>
      </c>
      <c r="H6">
        <f t="shared" si="1"/>
        <v>0.24242424242424243</v>
      </c>
    </row>
    <row r="7" spans="1:8" x14ac:dyDescent="0.25">
      <c r="A7">
        <v>7</v>
      </c>
      <c r="B7">
        <v>4.4869999999999965E-2</v>
      </c>
      <c r="C7">
        <f t="shared" si="2"/>
        <v>0.30303030303030304</v>
      </c>
      <c r="D7">
        <f t="shared" si="1"/>
        <v>0.30303030303030304</v>
      </c>
      <c r="E7">
        <f t="shared" si="1"/>
        <v>0.30303030303030304</v>
      </c>
      <c r="F7">
        <f t="shared" si="1"/>
        <v>0.30303030303030304</v>
      </c>
      <c r="G7">
        <f t="shared" si="1"/>
        <v>0.30303030303030304</v>
      </c>
      <c r="H7">
        <f t="shared" si="1"/>
        <v>0.30303030303030304</v>
      </c>
    </row>
    <row r="8" spans="1:8" x14ac:dyDescent="0.25">
      <c r="A8">
        <v>8</v>
      </c>
      <c r="B8">
        <v>5.3059999999999996E-2</v>
      </c>
      <c r="C8">
        <f t="shared" si="2"/>
        <v>0.36363636363636365</v>
      </c>
      <c r="D8">
        <f t="shared" si="1"/>
        <v>0.36363636363636365</v>
      </c>
      <c r="E8">
        <f t="shared" si="1"/>
        <v>0.36363636363636365</v>
      </c>
      <c r="F8">
        <f t="shared" si="1"/>
        <v>0.36363636363636365</v>
      </c>
      <c r="G8">
        <f t="shared" si="1"/>
        <v>0.36363636363636365</v>
      </c>
      <c r="H8">
        <f t="shared" si="1"/>
        <v>0.36363636363636365</v>
      </c>
    </row>
    <row r="9" spans="1:8" x14ac:dyDescent="0.25">
      <c r="A9">
        <v>9</v>
      </c>
      <c r="B9">
        <v>6.1270000000000047E-2</v>
      </c>
      <c r="C9">
        <f t="shared" si="2"/>
        <v>0.42424242424242425</v>
      </c>
      <c r="D9">
        <f t="shared" si="1"/>
        <v>0.42424242424242425</v>
      </c>
      <c r="E9">
        <f t="shared" si="1"/>
        <v>0.42424242424242425</v>
      </c>
      <c r="F9">
        <f t="shared" si="1"/>
        <v>0.42424242424242425</v>
      </c>
      <c r="G9">
        <f t="shared" si="1"/>
        <v>0.42424242424242425</v>
      </c>
      <c r="H9">
        <f t="shared" si="1"/>
        <v>0.42424242424242425</v>
      </c>
    </row>
    <row r="10" spans="1:8" x14ac:dyDescent="0.25">
      <c r="A10">
        <v>10</v>
      </c>
      <c r="B10">
        <v>6.9529999999999981E-2</v>
      </c>
      <c r="C10">
        <f t="shared" si="2"/>
        <v>0.48484848484848486</v>
      </c>
      <c r="D10">
        <f t="shared" si="1"/>
        <v>0.48484848484848486</v>
      </c>
      <c r="E10">
        <f t="shared" si="1"/>
        <v>0.48484848484848486</v>
      </c>
      <c r="F10">
        <f t="shared" si="1"/>
        <v>0.48484848484848486</v>
      </c>
      <c r="G10">
        <f t="shared" si="1"/>
        <v>0.48484848484848486</v>
      </c>
      <c r="H10">
        <f t="shared" si="1"/>
        <v>0.48484848484848486</v>
      </c>
    </row>
    <row r="11" spans="1:8" x14ac:dyDescent="0.25">
      <c r="A11">
        <v>11</v>
      </c>
      <c r="B11">
        <v>7.6160000000000005E-2</v>
      </c>
      <c r="C11">
        <f t="shared" si="2"/>
        <v>0.54545454545454541</v>
      </c>
      <c r="D11">
        <f t="shared" si="1"/>
        <v>0.54545454545454541</v>
      </c>
      <c r="E11">
        <f t="shared" si="1"/>
        <v>0.54545454545454541</v>
      </c>
      <c r="F11">
        <f t="shared" si="1"/>
        <v>0.54545454545454541</v>
      </c>
      <c r="G11">
        <f t="shared" si="1"/>
        <v>0.54545454545454541</v>
      </c>
      <c r="H11">
        <f t="shared" si="1"/>
        <v>0.54545454545454541</v>
      </c>
    </row>
    <row r="12" spans="1:8" x14ac:dyDescent="0.25">
      <c r="A12">
        <v>12</v>
      </c>
      <c r="B12">
        <v>8.268999999999993E-2</v>
      </c>
      <c r="C12">
        <f t="shared" si="2"/>
        <v>0.60606060606060608</v>
      </c>
      <c r="D12">
        <f t="shared" si="1"/>
        <v>0.60606060606060608</v>
      </c>
      <c r="E12">
        <f t="shared" si="1"/>
        <v>0.60606060606060608</v>
      </c>
      <c r="F12">
        <f t="shared" si="1"/>
        <v>0.60606060606060608</v>
      </c>
      <c r="G12">
        <f t="shared" si="1"/>
        <v>0.60606060606060608</v>
      </c>
      <c r="H12">
        <f t="shared" si="1"/>
        <v>0.60606060606060608</v>
      </c>
    </row>
    <row r="13" spans="1:8" x14ac:dyDescent="0.25">
      <c r="A13">
        <v>13</v>
      </c>
      <c r="B13">
        <v>8.9110000000000023E-2</v>
      </c>
      <c r="C13">
        <f t="shared" si="2"/>
        <v>0.66666666666666674</v>
      </c>
      <c r="D13">
        <f t="shared" si="1"/>
        <v>0.66666666666666674</v>
      </c>
      <c r="E13">
        <f t="shared" si="1"/>
        <v>0.66666666666666674</v>
      </c>
      <c r="F13">
        <f t="shared" si="1"/>
        <v>0.66666666666666674</v>
      </c>
      <c r="G13">
        <f t="shared" si="1"/>
        <v>0.66666666666666674</v>
      </c>
      <c r="H13">
        <f t="shared" si="1"/>
        <v>0.66666666666666674</v>
      </c>
    </row>
    <row r="14" spans="1:8" x14ac:dyDescent="0.25">
      <c r="A14">
        <v>14</v>
      </c>
      <c r="B14">
        <v>9.542000000000006E-2</v>
      </c>
      <c r="C14">
        <f t="shared" si="2"/>
        <v>0.72727272727272729</v>
      </c>
      <c r="D14">
        <f t="shared" si="1"/>
        <v>0.72727272727272729</v>
      </c>
      <c r="E14">
        <f t="shared" si="1"/>
        <v>0.72727272727272729</v>
      </c>
      <c r="F14">
        <f t="shared" si="1"/>
        <v>0.72727272727272729</v>
      </c>
      <c r="G14">
        <f t="shared" si="1"/>
        <v>0.72727272727272729</v>
      </c>
      <c r="H14">
        <f t="shared" si="1"/>
        <v>0.72727272727272729</v>
      </c>
    </row>
    <row r="15" spans="1:8" x14ac:dyDescent="0.25">
      <c r="A15">
        <v>15</v>
      </c>
      <c r="B15">
        <v>0.10165000000000002</v>
      </c>
      <c r="C15">
        <f t="shared" si="2"/>
        <v>0.78787878787878785</v>
      </c>
      <c r="D15">
        <f t="shared" si="1"/>
        <v>0.78787878787878785</v>
      </c>
      <c r="E15">
        <f t="shared" si="1"/>
        <v>0.78787878787878785</v>
      </c>
      <c r="F15">
        <f t="shared" si="1"/>
        <v>0.78787878787878785</v>
      </c>
      <c r="G15">
        <f t="shared" si="1"/>
        <v>0.78787878787878785</v>
      </c>
      <c r="H15">
        <f t="shared" si="1"/>
        <v>0.78787878787878785</v>
      </c>
    </row>
    <row r="16" spans="1:8" x14ac:dyDescent="0.25">
      <c r="A16">
        <v>16</v>
      </c>
      <c r="B16">
        <v>0.10603999999999991</v>
      </c>
      <c r="C16">
        <f t="shared" si="2"/>
        <v>0.84848484848484851</v>
      </c>
      <c r="D16">
        <f t="shared" si="1"/>
        <v>0.84848484848484851</v>
      </c>
      <c r="E16">
        <f t="shared" si="1"/>
        <v>0.84848484848484851</v>
      </c>
      <c r="F16">
        <f t="shared" si="1"/>
        <v>0.84848484848484851</v>
      </c>
      <c r="G16">
        <f t="shared" si="1"/>
        <v>0.84848484848484851</v>
      </c>
      <c r="H16">
        <f t="shared" si="1"/>
        <v>0.84848484848484851</v>
      </c>
    </row>
    <row r="17" spans="1:8" x14ac:dyDescent="0.25">
      <c r="A17">
        <v>17</v>
      </c>
      <c r="B17">
        <v>0.11073</v>
      </c>
      <c r="C17">
        <f t="shared" si="2"/>
        <v>0.90909090909090917</v>
      </c>
      <c r="D17">
        <f t="shared" si="1"/>
        <v>0.90909090909090917</v>
      </c>
      <c r="E17">
        <f t="shared" si="1"/>
        <v>0.90909090909090917</v>
      </c>
      <c r="F17">
        <f t="shared" si="1"/>
        <v>0.90909090909090917</v>
      </c>
      <c r="G17">
        <f t="shared" si="1"/>
        <v>0.90909090909090917</v>
      </c>
      <c r="H17">
        <f t="shared" si="1"/>
        <v>0.90909090909090917</v>
      </c>
    </row>
    <row r="18" spans="1:8" x14ac:dyDescent="0.25">
      <c r="A18">
        <v>18</v>
      </c>
      <c r="B18">
        <v>0.11565000000000003</v>
      </c>
      <c r="C18">
        <f t="shared" si="2"/>
        <v>0.96969696969696972</v>
      </c>
      <c r="D18">
        <f t="shared" si="1"/>
        <v>0.96969696969696972</v>
      </c>
      <c r="E18">
        <f t="shared" si="1"/>
        <v>0.96969696969696972</v>
      </c>
      <c r="F18">
        <f t="shared" si="1"/>
        <v>0.96969696969696972</v>
      </c>
      <c r="G18">
        <f t="shared" si="1"/>
        <v>0.96969696969696972</v>
      </c>
      <c r="H18">
        <f t="shared" si="1"/>
        <v>0.96969696969696972</v>
      </c>
    </row>
    <row r="19" spans="1:8" x14ac:dyDescent="0.25">
      <c r="A19">
        <v>19</v>
      </c>
      <c r="B19">
        <v>0.12070000000000003</v>
      </c>
      <c r="C19">
        <f t="shared" si="2"/>
        <v>1.0303030303030303</v>
      </c>
      <c r="D19">
        <f t="shared" si="2"/>
        <v>1.0303030303030303</v>
      </c>
      <c r="E19">
        <f t="shared" si="2"/>
        <v>1.0303030303030303</v>
      </c>
      <c r="F19">
        <f t="shared" si="2"/>
        <v>1.0303030303030303</v>
      </c>
      <c r="G19">
        <f t="shared" si="2"/>
        <v>1.0303030303030303</v>
      </c>
      <c r="H19">
        <f t="shared" si="2"/>
        <v>1.0303030303030303</v>
      </c>
    </row>
    <row r="20" spans="1:8" x14ac:dyDescent="0.25">
      <c r="A20">
        <v>20</v>
      </c>
      <c r="B20">
        <v>0.12579000000000007</v>
      </c>
      <c r="C20">
        <f t="shared" ref="C20:H35" si="3">C$101/($A$101-$A$2) *($A20 -$A$2)</f>
        <v>1.0909090909090908</v>
      </c>
      <c r="D20">
        <f t="shared" si="3"/>
        <v>1.0909090909090908</v>
      </c>
      <c r="E20">
        <f t="shared" si="3"/>
        <v>1.0909090909090908</v>
      </c>
      <c r="F20">
        <f t="shared" si="3"/>
        <v>1.0909090909090908</v>
      </c>
      <c r="G20">
        <f t="shared" si="3"/>
        <v>1.0909090909090908</v>
      </c>
      <c r="H20">
        <f t="shared" si="3"/>
        <v>1.0909090909090908</v>
      </c>
    </row>
    <row r="21" spans="1:8" x14ac:dyDescent="0.25">
      <c r="A21">
        <v>21</v>
      </c>
      <c r="B21">
        <v>0.12874999999999992</v>
      </c>
      <c r="C21">
        <f t="shared" si="3"/>
        <v>1.1515151515151516</v>
      </c>
      <c r="D21">
        <f t="shared" si="3"/>
        <v>1.1515151515151516</v>
      </c>
      <c r="E21">
        <f t="shared" si="3"/>
        <v>1.1515151515151516</v>
      </c>
      <c r="F21">
        <f t="shared" si="3"/>
        <v>1.1515151515151516</v>
      </c>
      <c r="G21">
        <f t="shared" si="3"/>
        <v>1.1515151515151516</v>
      </c>
      <c r="H21">
        <f t="shared" si="3"/>
        <v>1.1515151515151516</v>
      </c>
    </row>
    <row r="22" spans="1:8" x14ac:dyDescent="0.25">
      <c r="A22">
        <v>22</v>
      </c>
      <c r="B22">
        <v>0.13210999999999995</v>
      </c>
      <c r="C22">
        <f t="shared" si="3"/>
        <v>1.2121212121212122</v>
      </c>
      <c r="D22">
        <f t="shared" si="3"/>
        <v>1.2121212121212122</v>
      </c>
      <c r="E22">
        <f t="shared" si="3"/>
        <v>1.2121212121212122</v>
      </c>
      <c r="F22">
        <f t="shared" si="3"/>
        <v>1.2121212121212122</v>
      </c>
      <c r="G22">
        <f t="shared" si="3"/>
        <v>1.2121212121212122</v>
      </c>
      <c r="H22">
        <f t="shared" si="3"/>
        <v>1.2121212121212122</v>
      </c>
    </row>
    <row r="23" spans="1:8" x14ac:dyDescent="0.25">
      <c r="A23">
        <v>23</v>
      </c>
      <c r="B23">
        <v>0.13578000000000001</v>
      </c>
      <c r="C23">
        <f t="shared" si="3"/>
        <v>1.2727272727272727</v>
      </c>
      <c r="D23">
        <f t="shared" si="3"/>
        <v>1.2727272727272727</v>
      </c>
      <c r="E23">
        <f t="shared" si="3"/>
        <v>1.2727272727272727</v>
      </c>
      <c r="F23">
        <f t="shared" si="3"/>
        <v>1.2727272727272727</v>
      </c>
      <c r="G23">
        <f t="shared" si="3"/>
        <v>1.2727272727272727</v>
      </c>
      <c r="H23">
        <f t="shared" si="3"/>
        <v>1.2727272727272727</v>
      </c>
    </row>
    <row r="24" spans="1:8" x14ac:dyDescent="0.25">
      <c r="A24">
        <v>24</v>
      </c>
      <c r="B24">
        <v>0.13969000000000009</v>
      </c>
      <c r="C24">
        <f t="shared" si="3"/>
        <v>1.3333333333333335</v>
      </c>
      <c r="D24">
        <f t="shared" si="3"/>
        <v>1.3333333333333335</v>
      </c>
      <c r="E24">
        <f t="shared" si="3"/>
        <v>1.3333333333333335</v>
      </c>
      <c r="F24">
        <f t="shared" si="3"/>
        <v>1.3333333333333335</v>
      </c>
      <c r="G24">
        <f t="shared" si="3"/>
        <v>1.3333333333333335</v>
      </c>
      <c r="H24">
        <f t="shared" si="3"/>
        <v>1.3333333333333335</v>
      </c>
    </row>
    <row r="25" spans="1:8" x14ac:dyDescent="0.25">
      <c r="A25">
        <v>25</v>
      </c>
      <c r="B25">
        <v>0.14373999999999998</v>
      </c>
      <c r="C25">
        <f t="shared" si="3"/>
        <v>1.393939393939394</v>
      </c>
      <c r="D25">
        <f t="shared" si="3"/>
        <v>1.393939393939394</v>
      </c>
      <c r="E25">
        <f t="shared" si="3"/>
        <v>1.393939393939394</v>
      </c>
      <c r="F25">
        <f t="shared" si="3"/>
        <v>1.393939393939394</v>
      </c>
      <c r="G25">
        <f t="shared" si="3"/>
        <v>1.393939393939394</v>
      </c>
      <c r="H25">
        <f t="shared" si="3"/>
        <v>1.393939393939394</v>
      </c>
    </row>
    <row r="26" spans="1:8" x14ac:dyDescent="0.25">
      <c r="A26">
        <v>26</v>
      </c>
      <c r="B26">
        <v>0.14491000000000009</v>
      </c>
      <c r="C26">
        <f t="shared" si="3"/>
        <v>1.4545454545454546</v>
      </c>
      <c r="D26">
        <f t="shared" si="3"/>
        <v>1.4545454545454546</v>
      </c>
      <c r="E26">
        <f t="shared" si="3"/>
        <v>1.4545454545454546</v>
      </c>
      <c r="F26">
        <f t="shared" si="3"/>
        <v>1.4545454545454546</v>
      </c>
      <c r="G26">
        <f t="shared" si="3"/>
        <v>1.4545454545454546</v>
      </c>
      <c r="H26">
        <f t="shared" si="3"/>
        <v>1.4545454545454546</v>
      </c>
    </row>
    <row r="27" spans="1:8" x14ac:dyDescent="0.25">
      <c r="A27">
        <v>27</v>
      </c>
      <c r="B27">
        <v>0.14674000000000009</v>
      </c>
      <c r="C27">
        <f t="shared" si="3"/>
        <v>1.5151515151515151</v>
      </c>
      <c r="D27">
        <f t="shared" si="3"/>
        <v>1.5151515151515151</v>
      </c>
      <c r="E27">
        <f t="shared" si="3"/>
        <v>1.5151515151515151</v>
      </c>
      <c r="F27">
        <f t="shared" si="3"/>
        <v>1.5151515151515151</v>
      </c>
      <c r="G27">
        <f t="shared" si="3"/>
        <v>1.5151515151515151</v>
      </c>
      <c r="H27">
        <f t="shared" si="3"/>
        <v>1.5151515151515151</v>
      </c>
    </row>
    <row r="28" spans="1:8" x14ac:dyDescent="0.25">
      <c r="A28">
        <v>28</v>
      </c>
      <c r="B28">
        <v>0.1492</v>
      </c>
      <c r="C28">
        <f t="shared" si="3"/>
        <v>1.5757575757575757</v>
      </c>
      <c r="D28">
        <f t="shared" si="3"/>
        <v>1.5757575757575757</v>
      </c>
      <c r="E28">
        <f t="shared" si="3"/>
        <v>1.5757575757575757</v>
      </c>
      <c r="F28">
        <f t="shared" si="3"/>
        <v>1.5757575757575757</v>
      </c>
      <c r="G28">
        <f t="shared" si="3"/>
        <v>1.5757575757575757</v>
      </c>
      <c r="H28">
        <f t="shared" si="3"/>
        <v>1.5757575757575757</v>
      </c>
    </row>
    <row r="29" spans="1:8" x14ac:dyDescent="0.25">
      <c r="A29">
        <v>29</v>
      </c>
      <c r="B29">
        <v>0.15226000000000006</v>
      </c>
      <c r="C29">
        <f t="shared" si="3"/>
        <v>1.6363636363636365</v>
      </c>
      <c r="D29">
        <f t="shared" si="3"/>
        <v>1.6363636363636365</v>
      </c>
      <c r="E29">
        <f t="shared" si="3"/>
        <v>1.6363636363636365</v>
      </c>
      <c r="F29">
        <f t="shared" si="3"/>
        <v>1.6363636363636365</v>
      </c>
      <c r="G29">
        <f t="shared" si="3"/>
        <v>1.6363636363636365</v>
      </c>
      <c r="H29">
        <f t="shared" si="3"/>
        <v>1.6363636363636365</v>
      </c>
    </row>
    <row r="30" spans="1:8" x14ac:dyDescent="0.25">
      <c r="A30">
        <v>30</v>
      </c>
      <c r="B30">
        <v>0.15589000000000008</v>
      </c>
      <c r="C30">
        <f t="shared" si="3"/>
        <v>1.696969696969697</v>
      </c>
      <c r="D30">
        <f t="shared" si="3"/>
        <v>1.696969696969697</v>
      </c>
      <c r="E30">
        <f t="shared" si="3"/>
        <v>1.696969696969697</v>
      </c>
      <c r="F30">
        <f t="shared" si="3"/>
        <v>1.696969696969697</v>
      </c>
      <c r="G30">
        <f t="shared" si="3"/>
        <v>1.696969696969697</v>
      </c>
      <c r="H30">
        <f t="shared" si="3"/>
        <v>1.696969696969697</v>
      </c>
    </row>
    <row r="31" spans="1:8" x14ac:dyDescent="0.25">
      <c r="A31">
        <v>31</v>
      </c>
      <c r="B31">
        <v>0.15651999999999999</v>
      </c>
      <c r="C31">
        <f t="shared" si="3"/>
        <v>1.7575757575757576</v>
      </c>
      <c r="D31">
        <f t="shared" si="3"/>
        <v>1.7575757575757576</v>
      </c>
      <c r="E31">
        <f t="shared" si="3"/>
        <v>1.7575757575757576</v>
      </c>
      <c r="F31">
        <f t="shared" si="3"/>
        <v>1.7575757575757576</v>
      </c>
      <c r="G31">
        <f t="shared" si="3"/>
        <v>1.7575757575757576</v>
      </c>
      <c r="H31">
        <f t="shared" si="3"/>
        <v>1.7575757575757576</v>
      </c>
    </row>
    <row r="32" spans="1:8" x14ac:dyDescent="0.25">
      <c r="A32">
        <v>32</v>
      </c>
      <c r="B32">
        <v>0.15748000000000006</v>
      </c>
      <c r="C32">
        <f t="shared" si="3"/>
        <v>1.8181818181818183</v>
      </c>
      <c r="D32">
        <f t="shared" si="3"/>
        <v>1.8181818181818183</v>
      </c>
      <c r="E32">
        <f t="shared" si="3"/>
        <v>1.8181818181818183</v>
      </c>
      <c r="F32">
        <f t="shared" si="3"/>
        <v>1.8181818181818183</v>
      </c>
      <c r="G32">
        <f t="shared" si="3"/>
        <v>1.8181818181818183</v>
      </c>
      <c r="H32">
        <f t="shared" si="3"/>
        <v>1.8181818181818183</v>
      </c>
    </row>
    <row r="33" spans="1:8" x14ac:dyDescent="0.25">
      <c r="A33">
        <v>33</v>
      </c>
      <c r="B33">
        <v>0.15873999999999988</v>
      </c>
      <c r="C33">
        <f t="shared" si="3"/>
        <v>1.8787878787878789</v>
      </c>
      <c r="D33">
        <f t="shared" si="3"/>
        <v>1.8787878787878789</v>
      </c>
      <c r="E33">
        <f t="shared" si="3"/>
        <v>1.8787878787878789</v>
      </c>
      <c r="F33">
        <f t="shared" si="3"/>
        <v>1.8787878787878789</v>
      </c>
      <c r="G33">
        <f t="shared" si="3"/>
        <v>1.8787878787878789</v>
      </c>
      <c r="H33">
        <f t="shared" si="3"/>
        <v>1.8787878787878789</v>
      </c>
    </row>
    <row r="34" spans="1:8" x14ac:dyDescent="0.25">
      <c r="A34">
        <v>34</v>
      </c>
      <c r="B34">
        <v>0.16025</v>
      </c>
      <c r="C34">
        <f t="shared" si="3"/>
        <v>1.9393939393939394</v>
      </c>
      <c r="D34">
        <f t="shared" si="3"/>
        <v>1.9393939393939394</v>
      </c>
      <c r="E34">
        <f t="shared" si="3"/>
        <v>1.9393939393939394</v>
      </c>
      <c r="F34">
        <f t="shared" si="3"/>
        <v>1.9393939393939394</v>
      </c>
      <c r="G34">
        <f t="shared" si="3"/>
        <v>1.9393939393939394</v>
      </c>
      <c r="H34">
        <f t="shared" si="3"/>
        <v>1.9393939393939394</v>
      </c>
    </row>
    <row r="35" spans="1:8" x14ac:dyDescent="0.25">
      <c r="A35">
        <v>35</v>
      </c>
      <c r="B35">
        <v>0.16193999999999997</v>
      </c>
      <c r="C35">
        <f t="shared" si="3"/>
        <v>2</v>
      </c>
      <c r="D35">
        <f t="shared" si="3"/>
        <v>2</v>
      </c>
      <c r="E35">
        <f t="shared" si="3"/>
        <v>2</v>
      </c>
      <c r="F35">
        <f t="shared" si="3"/>
        <v>2</v>
      </c>
      <c r="G35">
        <f t="shared" si="3"/>
        <v>2</v>
      </c>
      <c r="H35">
        <f t="shared" si="3"/>
        <v>2</v>
      </c>
    </row>
    <row r="36" spans="1:8" x14ac:dyDescent="0.25">
      <c r="A36">
        <v>36</v>
      </c>
      <c r="B36">
        <v>0.16193999999999997</v>
      </c>
      <c r="C36">
        <f t="shared" ref="C36:H51" si="4">C$101/($A$101-$A$2) *($A36 -$A$2)</f>
        <v>2.0606060606060606</v>
      </c>
      <c r="D36">
        <f t="shared" si="4"/>
        <v>2.0606060606060606</v>
      </c>
      <c r="E36">
        <f t="shared" si="4"/>
        <v>2.0606060606060606</v>
      </c>
      <c r="F36">
        <f t="shared" si="4"/>
        <v>2.0606060606060606</v>
      </c>
      <c r="G36">
        <f t="shared" si="4"/>
        <v>2.0606060606060606</v>
      </c>
      <c r="H36">
        <f t="shared" si="4"/>
        <v>2.0606060606060606</v>
      </c>
    </row>
    <row r="37" spans="1:8" x14ac:dyDescent="0.25">
      <c r="A37">
        <v>37</v>
      </c>
      <c r="B37">
        <v>0.16193999999999997</v>
      </c>
      <c r="C37">
        <f t="shared" si="4"/>
        <v>2.1212121212121211</v>
      </c>
      <c r="D37">
        <f t="shared" si="4"/>
        <v>2.1212121212121211</v>
      </c>
      <c r="E37">
        <f t="shared" si="4"/>
        <v>2.1212121212121211</v>
      </c>
      <c r="F37">
        <f t="shared" si="4"/>
        <v>2.1212121212121211</v>
      </c>
      <c r="G37">
        <f t="shared" si="4"/>
        <v>2.1212121212121211</v>
      </c>
      <c r="H37">
        <f t="shared" si="4"/>
        <v>2.1212121212121211</v>
      </c>
    </row>
    <row r="38" spans="1:8" x14ac:dyDescent="0.25">
      <c r="A38">
        <v>38</v>
      </c>
      <c r="B38">
        <v>0.16193999999999997</v>
      </c>
      <c r="C38">
        <f t="shared" si="4"/>
        <v>2.1818181818181817</v>
      </c>
      <c r="D38">
        <f t="shared" si="4"/>
        <v>2.1818181818181817</v>
      </c>
      <c r="E38">
        <f t="shared" si="4"/>
        <v>2.1818181818181817</v>
      </c>
      <c r="F38">
        <f t="shared" si="4"/>
        <v>2.1818181818181817</v>
      </c>
      <c r="G38">
        <f t="shared" si="4"/>
        <v>2.1818181818181817</v>
      </c>
      <c r="H38">
        <f t="shared" si="4"/>
        <v>2.1818181818181817</v>
      </c>
    </row>
    <row r="39" spans="1:8" x14ac:dyDescent="0.25">
      <c r="A39">
        <v>39</v>
      </c>
      <c r="B39">
        <v>0.16193999999999997</v>
      </c>
      <c r="C39">
        <f t="shared" si="4"/>
        <v>2.2424242424242427</v>
      </c>
      <c r="D39">
        <f t="shared" si="4"/>
        <v>2.2424242424242427</v>
      </c>
      <c r="E39">
        <f t="shared" si="4"/>
        <v>2.2424242424242427</v>
      </c>
      <c r="F39">
        <f t="shared" si="4"/>
        <v>2.2424242424242427</v>
      </c>
      <c r="G39">
        <f t="shared" si="4"/>
        <v>2.2424242424242427</v>
      </c>
      <c r="H39">
        <f t="shared" si="4"/>
        <v>2.2424242424242427</v>
      </c>
    </row>
    <row r="40" spans="1:8" x14ac:dyDescent="0.25">
      <c r="A40">
        <v>40</v>
      </c>
      <c r="B40">
        <v>0.16193999999999997</v>
      </c>
      <c r="C40">
        <f t="shared" si="4"/>
        <v>2.3030303030303032</v>
      </c>
      <c r="D40">
        <f t="shared" si="4"/>
        <v>2.3030303030303032</v>
      </c>
      <c r="E40">
        <f t="shared" si="4"/>
        <v>2.3030303030303032</v>
      </c>
      <c r="F40">
        <f t="shared" si="4"/>
        <v>2.3030303030303032</v>
      </c>
      <c r="G40">
        <f t="shared" si="4"/>
        <v>2.3030303030303032</v>
      </c>
      <c r="H40">
        <f t="shared" si="4"/>
        <v>2.3030303030303032</v>
      </c>
    </row>
    <row r="41" spans="1:8" x14ac:dyDescent="0.25">
      <c r="A41">
        <v>41</v>
      </c>
      <c r="B41">
        <v>0.16193999999999997</v>
      </c>
      <c r="C41">
        <f t="shared" si="4"/>
        <v>2.3636363636363638</v>
      </c>
      <c r="D41">
        <f t="shared" si="4"/>
        <v>2.3636363636363638</v>
      </c>
      <c r="E41">
        <f t="shared" si="4"/>
        <v>2.3636363636363638</v>
      </c>
      <c r="F41">
        <f t="shared" si="4"/>
        <v>2.3636363636363638</v>
      </c>
      <c r="G41">
        <f t="shared" si="4"/>
        <v>2.3636363636363638</v>
      </c>
      <c r="H41">
        <f t="shared" si="4"/>
        <v>2.3636363636363638</v>
      </c>
    </row>
    <row r="42" spans="1:8" x14ac:dyDescent="0.25">
      <c r="A42">
        <v>42</v>
      </c>
      <c r="B42">
        <v>0.16193999999999997</v>
      </c>
      <c r="C42">
        <f t="shared" si="4"/>
        <v>2.4242424242424243</v>
      </c>
      <c r="D42">
        <f t="shared" si="4"/>
        <v>2.4242424242424243</v>
      </c>
      <c r="E42">
        <f t="shared" si="4"/>
        <v>2.4242424242424243</v>
      </c>
      <c r="F42">
        <f t="shared" si="4"/>
        <v>2.4242424242424243</v>
      </c>
      <c r="G42">
        <f t="shared" si="4"/>
        <v>2.4242424242424243</v>
      </c>
      <c r="H42">
        <f t="shared" si="4"/>
        <v>2.4242424242424243</v>
      </c>
    </row>
    <row r="43" spans="1:8" x14ac:dyDescent="0.25">
      <c r="A43">
        <v>43</v>
      </c>
      <c r="B43">
        <v>0.16193999999999997</v>
      </c>
      <c r="C43">
        <f t="shared" si="4"/>
        <v>2.4848484848484849</v>
      </c>
      <c r="D43">
        <f t="shared" si="4"/>
        <v>2.4848484848484849</v>
      </c>
      <c r="E43">
        <f t="shared" si="4"/>
        <v>2.4848484848484849</v>
      </c>
      <c r="F43">
        <f t="shared" si="4"/>
        <v>2.4848484848484849</v>
      </c>
      <c r="G43">
        <f t="shared" si="4"/>
        <v>2.4848484848484849</v>
      </c>
      <c r="H43">
        <f t="shared" si="4"/>
        <v>2.4848484848484849</v>
      </c>
    </row>
    <row r="44" spans="1:8" x14ac:dyDescent="0.25">
      <c r="A44">
        <v>44</v>
      </c>
      <c r="B44">
        <v>0.16193999999999997</v>
      </c>
      <c r="C44">
        <f t="shared" si="4"/>
        <v>2.5454545454545454</v>
      </c>
      <c r="D44">
        <f t="shared" si="4"/>
        <v>2.5454545454545454</v>
      </c>
      <c r="E44">
        <f t="shared" si="4"/>
        <v>2.5454545454545454</v>
      </c>
      <c r="F44">
        <f t="shared" si="4"/>
        <v>2.5454545454545454</v>
      </c>
      <c r="G44">
        <f t="shared" si="4"/>
        <v>2.5454545454545454</v>
      </c>
      <c r="H44">
        <f t="shared" si="4"/>
        <v>2.5454545454545454</v>
      </c>
    </row>
    <row r="45" spans="1:8" x14ac:dyDescent="0.25">
      <c r="A45">
        <v>45</v>
      </c>
      <c r="B45">
        <v>0.16193999999999997</v>
      </c>
      <c r="C45">
        <f t="shared" si="4"/>
        <v>2.606060606060606</v>
      </c>
      <c r="D45">
        <f t="shared" si="4"/>
        <v>2.606060606060606</v>
      </c>
      <c r="E45">
        <f t="shared" si="4"/>
        <v>2.606060606060606</v>
      </c>
      <c r="F45">
        <f t="shared" si="4"/>
        <v>2.606060606060606</v>
      </c>
      <c r="G45">
        <f t="shared" si="4"/>
        <v>2.606060606060606</v>
      </c>
      <c r="H45">
        <f t="shared" si="4"/>
        <v>2.606060606060606</v>
      </c>
    </row>
    <row r="46" spans="1:8" x14ac:dyDescent="0.25">
      <c r="A46">
        <v>46</v>
      </c>
      <c r="B46">
        <v>0.16193999999999997</v>
      </c>
      <c r="C46">
        <f t="shared" si="4"/>
        <v>2.666666666666667</v>
      </c>
      <c r="D46">
        <f t="shared" si="4"/>
        <v>2.666666666666667</v>
      </c>
      <c r="E46">
        <f t="shared" si="4"/>
        <v>2.666666666666667</v>
      </c>
      <c r="F46">
        <f t="shared" si="4"/>
        <v>2.666666666666667</v>
      </c>
      <c r="G46">
        <f t="shared" si="4"/>
        <v>2.666666666666667</v>
      </c>
      <c r="H46">
        <f t="shared" si="4"/>
        <v>2.666666666666667</v>
      </c>
    </row>
    <row r="47" spans="1:8" x14ac:dyDescent="0.25">
      <c r="A47">
        <v>47</v>
      </c>
      <c r="B47">
        <v>0.16193999999999997</v>
      </c>
      <c r="C47">
        <f t="shared" si="4"/>
        <v>2.7272727272727275</v>
      </c>
      <c r="D47">
        <f t="shared" si="4"/>
        <v>2.7272727272727275</v>
      </c>
      <c r="E47">
        <f t="shared" si="4"/>
        <v>2.7272727272727275</v>
      </c>
      <c r="F47">
        <f t="shared" si="4"/>
        <v>2.7272727272727275</v>
      </c>
      <c r="G47">
        <f t="shared" si="4"/>
        <v>2.7272727272727275</v>
      </c>
      <c r="H47">
        <f t="shared" si="4"/>
        <v>2.7272727272727275</v>
      </c>
    </row>
    <row r="48" spans="1:8" x14ac:dyDescent="0.25">
      <c r="A48">
        <v>48</v>
      </c>
      <c r="B48">
        <v>0.16193999999999997</v>
      </c>
      <c r="C48">
        <f t="shared" si="4"/>
        <v>2.7878787878787881</v>
      </c>
      <c r="D48">
        <f t="shared" si="4"/>
        <v>2.7878787878787881</v>
      </c>
      <c r="E48">
        <f t="shared" si="4"/>
        <v>2.7878787878787881</v>
      </c>
      <c r="F48">
        <f t="shared" si="4"/>
        <v>2.7878787878787881</v>
      </c>
      <c r="G48">
        <f t="shared" si="4"/>
        <v>2.7878787878787881</v>
      </c>
      <c r="H48">
        <f t="shared" si="4"/>
        <v>2.7878787878787881</v>
      </c>
    </row>
    <row r="49" spans="1:8" x14ac:dyDescent="0.25">
      <c r="A49">
        <v>49</v>
      </c>
      <c r="B49">
        <v>0.16193999999999997</v>
      </c>
      <c r="C49">
        <f t="shared" si="4"/>
        <v>2.8484848484848486</v>
      </c>
      <c r="D49">
        <f t="shared" si="4"/>
        <v>2.8484848484848486</v>
      </c>
      <c r="E49">
        <f t="shared" si="4"/>
        <v>2.8484848484848486</v>
      </c>
      <c r="F49">
        <f t="shared" si="4"/>
        <v>2.8484848484848486</v>
      </c>
      <c r="G49">
        <f t="shared" si="4"/>
        <v>2.8484848484848486</v>
      </c>
      <c r="H49">
        <f t="shared" si="4"/>
        <v>2.8484848484848486</v>
      </c>
    </row>
    <row r="50" spans="1:8" x14ac:dyDescent="0.25">
      <c r="A50">
        <v>50</v>
      </c>
      <c r="B50">
        <v>0.16193999999999997</v>
      </c>
      <c r="C50">
        <f t="shared" si="4"/>
        <v>2.9090909090909092</v>
      </c>
      <c r="D50">
        <f t="shared" si="4"/>
        <v>2.9090909090909092</v>
      </c>
      <c r="E50">
        <f t="shared" si="4"/>
        <v>2.9090909090909092</v>
      </c>
      <c r="F50">
        <f t="shared" si="4"/>
        <v>2.9090909090909092</v>
      </c>
      <c r="G50">
        <f t="shared" si="4"/>
        <v>2.9090909090909092</v>
      </c>
      <c r="H50">
        <f t="shared" si="4"/>
        <v>2.9090909090909092</v>
      </c>
    </row>
    <row r="51" spans="1:8" x14ac:dyDescent="0.25">
      <c r="A51">
        <v>51</v>
      </c>
      <c r="B51">
        <v>0.16193999999999997</v>
      </c>
      <c r="C51">
        <f t="shared" si="4"/>
        <v>2.9696969696969697</v>
      </c>
      <c r="D51">
        <f t="shared" si="4"/>
        <v>2.9696969696969697</v>
      </c>
      <c r="E51">
        <f t="shared" si="4"/>
        <v>2.9696969696969697</v>
      </c>
      <c r="F51">
        <f t="shared" si="4"/>
        <v>2.9696969696969697</v>
      </c>
      <c r="G51">
        <f t="shared" si="4"/>
        <v>2.9696969696969697</v>
      </c>
      <c r="H51">
        <f t="shared" si="4"/>
        <v>2.9696969696969697</v>
      </c>
    </row>
    <row r="52" spans="1:8" x14ac:dyDescent="0.25">
      <c r="A52">
        <v>52</v>
      </c>
      <c r="B52">
        <v>0.16193999999999997</v>
      </c>
      <c r="C52">
        <f t="shared" ref="C52:H67" si="5">C$101/($A$101-$A$2) *($A52 -$A$2)</f>
        <v>3.0303030303030303</v>
      </c>
      <c r="D52">
        <f t="shared" si="5"/>
        <v>3.0303030303030303</v>
      </c>
      <c r="E52">
        <f t="shared" si="5"/>
        <v>3.0303030303030303</v>
      </c>
      <c r="F52">
        <f t="shared" si="5"/>
        <v>3.0303030303030303</v>
      </c>
      <c r="G52">
        <f t="shared" si="5"/>
        <v>3.0303030303030303</v>
      </c>
      <c r="H52">
        <f t="shared" si="5"/>
        <v>3.0303030303030303</v>
      </c>
    </row>
    <row r="53" spans="1:8" x14ac:dyDescent="0.25">
      <c r="A53">
        <v>53</v>
      </c>
      <c r="B53">
        <v>0.16193999999999997</v>
      </c>
      <c r="C53">
        <f t="shared" si="5"/>
        <v>3.0909090909090908</v>
      </c>
      <c r="D53">
        <f t="shared" si="5"/>
        <v>3.0909090909090908</v>
      </c>
      <c r="E53">
        <f t="shared" si="5"/>
        <v>3.0909090909090908</v>
      </c>
      <c r="F53">
        <f t="shared" si="5"/>
        <v>3.0909090909090908</v>
      </c>
      <c r="G53">
        <f t="shared" si="5"/>
        <v>3.0909090909090908</v>
      </c>
      <c r="H53">
        <f t="shared" si="5"/>
        <v>3.0909090909090908</v>
      </c>
    </row>
    <row r="54" spans="1:8" x14ac:dyDescent="0.25">
      <c r="A54">
        <v>54</v>
      </c>
      <c r="B54">
        <v>0.16193999999999997</v>
      </c>
      <c r="C54">
        <f t="shared" si="5"/>
        <v>3.1515151515151514</v>
      </c>
      <c r="D54">
        <f t="shared" si="5"/>
        <v>3.1515151515151514</v>
      </c>
      <c r="E54">
        <f t="shared" si="5"/>
        <v>3.1515151515151514</v>
      </c>
      <c r="F54">
        <f t="shared" si="5"/>
        <v>3.1515151515151514</v>
      </c>
      <c r="G54">
        <f t="shared" si="5"/>
        <v>3.1515151515151514</v>
      </c>
      <c r="H54">
        <f t="shared" si="5"/>
        <v>3.1515151515151514</v>
      </c>
    </row>
    <row r="55" spans="1:8" x14ac:dyDescent="0.25">
      <c r="A55">
        <v>55</v>
      </c>
      <c r="B55">
        <v>0.16193999999999997</v>
      </c>
      <c r="C55">
        <f t="shared" si="5"/>
        <v>3.2121212121212124</v>
      </c>
      <c r="D55">
        <f t="shared" si="5"/>
        <v>3.2121212121212124</v>
      </c>
      <c r="E55">
        <f t="shared" si="5"/>
        <v>3.2121212121212124</v>
      </c>
      <c r="F55">
        <f t="shared" si="5"/>
        <v>3.2121212121212124</v>
      </c>
      <c r="G55">
        <f t="shared" si="5"/>
        <v>3.2121212121212124</v>
      </c>
      <c r="H55">
        <f t="shared" si="5"/>
        <v>3.2121212121212124</v>
      </c>
    </row>
    <row r="56" spans="1:8" x14ac:dyDescent="0.25">
      <c r="A56">
        <v>56</v>
      </c>
      <c r="B56">
        <v>0.16193999999999997</v>
      </c>
      <c r="C56">
        <f t="shared" si="5"/>
        <v>3.2727272727272729</v>
      </c>
      <c r="D56">
        <f t="shared" si="5"/>
        <v>3.2727272727272729</v>
      </c>
      <c r="E56">
        <f t="shared" si="5"/>
        <v>3.2727272727272729</v>
      </c>
      <c r="F56">
        <f t="shared" si="5"/>
        <v>3.2727272727272729</v>
      </c>
      <c r="G56">
        <f t="shared" si="5"/>
        <v>3.2727272727272729</v>
      </c>
      <c r="H56">
        <f t="shared" si="5"/>
        <v>3.2727272727272729</v>
      </c>
    </row>
    <row r="57" spans="1:8" x14ac:dyDescent="0.25">
      <c r="A57">
        <v>57</v>
      </c>
      <c r="B57">
        <v>0.16193999999999997</v>
      </c>
      <c r="C57">
        <f t="shared" si="5"/>
        <v>3.3333333333333335</v>
      </c>
      <c r="D57">
        <f t="shared" si="5"/>
        <v>3.3333333333333335</v>
      </c>
      <c r="E57">
        <f t="shared" si="5"/>
        <v>3.3333333333333335</v>
      </c>
      <c r="F57">
        <f t="shared" si="5"/>
        <v>3.3333333333333335</v>
      </c>
      <c r="G57">
        <f t="shared" si="5"/>
        <v>3.3333333333333335</v>
      </c>
      <c r="H57">
        <f t="shared" si="5"/>
        <v>3.3333333333333335</v>
      </c>
    </row>
    <row r="58" spans="1:8" x14ac:dyDescent="0.25">
      <c r="A58">
        <v>58</v>
      </c>
      <c r="B58">
        <v>0.16193999999999997</v>
      </c>
      <c r="C58">
        <f t="shared" si="5"/>
        <v>3.393939393939394</v>
      </c>
      <c r="D58">
        <f t="shared" si="5"/>
        <v>3.393939393939394</v>
      </c>
      <c r="E58">
        <f t="shared" si="5"/>
        <v>3.393939393939394</v>
      </c>
      <c r="F58">
        <f t="shared" si="5"/>
        <v>3.393939393939394</v>
      </c>
      <c r="G58">
        <f t="shared" si="5"/>
        <v>3.393939393939394</v>
      </c>
      <c r="H58">
        <f t="shared" si="5"/>
        <v>3.393939393939394</v>
      </c>
    </row>
    <row r="59" spans="1:8" x14ac:dyDescent="0.25">
      <c r="A59">
        <v>59</v>
      </c>
      <c r="B59">
        <v>0.16193999999999997</v>
      </c>
      <c r="C59">
        <f t="shared" si="5"/>
        <v>3.4545454545454546</v>
      </c>
      <c r="D59">
        <f t="shared" si="5"/>
        <v>3.4545454545454546</v>
      </c>
      <c r="E59">
        <f t="shared" si="5"/>
        <v>3.4545454545454546</v>
      </c>
      <c r="F59">
        <f t="shared" si="5"/>
        <v>3.4545454545454546</v>
      </c>
      <c r="G59">
        <f t="shared" si="5"/>
        <v>3.4545454545454546</v>
      </c>
      <c r="H59">
        <f t="shared" si="5"/>
        <v>3.4545454545454546</v>
      </c>
    </row>
    <row r="60" spans="1:8" x14ac:dyDescent="0.25">
      <c r="A60">
        <v>60</v>
      </c>
      <c r="B60">
        <v>0.16193999999999997</v>
      </c>
      <c r="C60">
        <f t="shared" si="5"/>
        <v>3.5151515151515151</v>
      </c>
      <c r="D60">
        <f t="shared" si="5"/>
        <v>3.5151515151515151</v>
      </c>
      <c r="E60">
        <f t="shared" si="5"/>
        <v>3.5151515151515151</v>
      </c>
      <c r="F60">
        <f t="shared" si="5"/>
        <v>3.5151515151515151</v>
      </c>
      <c r="G60">
        <f t="shared" si="5"/>
        <v>3.5151515151515151</v>
      </c>
      <c r="H60">
        <f t="shared" si="5"/>
        <v>3.5151515151515151</v>
      </c>
    </row>
    <row r="61" spans="1:8" x14ac:dyDescent="0.25">
      <c r="A61">
        <v>61</v>
      </c>
      <c r="B61">
        <v>0.16193999999999997</v>
      </c>
      <c r="C61">
        <f t="shared" si="5"/>
        <v>3.5757575757575757</v>
      </c>
      <c r="D61">
        <f t="shared" si="5"/>
        <v>3.5757575757575757</v>
      </c>
      <c r="E61">
        <f t="shared" si="5"/>
        <v>3.5757575757575757</v>
      </c>
      <c r="F61">
        <f t="shared" si="5"/>
        <v>3.5757575757575757</v>
      </c>
      <c r="G61">
        <f t="shared" si="5"/>
        <v>3.5757575757575757</v>
      </c>
      <c r="H61">
        <f t="shared" si="5"/>
        <v>3.5757575757575757</v>
      </c>
    </row>
    <row r="62" spans="1:8" x14ac:dyDescent="0.25">
      <c r="A62">
        <v>62</v>
      </c>
      <c r="B62">
        <v>0.16193999999999997</v>
      </c>
      <c r="C62">
        <f t="shared" si="5"/>
        <v>3.6363636363636367</v>
      </c>
      <c r="D62">
        <f t="shared" si="5"/>
        <v>3.6363636363636367</v>
      </c>
      <c r="E62">
        <f t="shared" si="5"/>
        <v>3.6363636363636367</v>
      </c>
      <c r="F62">
        <f t="shared" si="5"/>
        <v>3.6363636363636367</v>
      </c>
      <c r="G62">
        <f t="shared" si="5"/>
        <v>3.6363636363636367</v>
      </c>
      <c r="H62">
        <f t="shared" si="5"/>
        <v>3.6363636363636367</v>
      </c>
    </row>
    <row r="63" spans="1:8" x14ac:dyDescent="0.25">
      <c r="A63">
        <v>63</v>
      </c>
      <c r="B63">
        <v>0.16193999999999997</v>
      </c>
      <c r="C63">
        <f t="shared" si="5"/>
        <v>3.6969696969696972</v>
      </c>
      <c r="D63">
        <f t="shared" si="5"/>
        <v>3.6969696969696972</v>
      </c>
      <c r="E63">
        <f t="shared" si="5"/>
        <v>3.6969696969696972</v>
      </c>
      <c r="F63">
        <f t="shared" si="5"/>
        <v>3.6969696969696972</v>
      </c>
      <c r="G63">
        <f t="shared" si="5"/>
        <v>3.6969696969696972</v>
      </c>
      <c r="H63">
        <f t="shared" si="5"/>
        <v>3.6969696969696972</v>
      </c>
    </row>
    <row r="64" spans="1:8" x14ac:dyDescent="0.25">
      <c r="A64">
        <v>64</v>
      </c>
      <c r="B64">
        <v>0.16193999999999997</v>
      </c>
      <c r="C64">
        <f t="shared" si="5"/>
        <v>3.7575757575757578</v>
      </c>
      <c r="D64">
        <f t="shared" si="5"/>
        <v>3.7575757575757578</v>
      </c>
      <c r="E64">
        <f t="shared" si="5"/>
        <v>3.7575757575757578</v>
      </c>
      <c r="F64">
        <f t="shared" si="5"/>
        <v>3.7575757575757578</v>
      </c>
      <c r="G64">
        <f t="shared" si="5"/>
        <v>3.7575757575757578</v>
      </c>
      <c r="H64">
        <f t="shared" si="5"/>
        <v>3.7575757575757578</v>
      </c>
    </row>
    <row r="65" spans="1:8" x14ac:dyDescent="0.25">
      <c r="A65">
        <v>65</v>
      </c>
      <c r="B65">
        <v>0.16193999999999997</v>
      </c>
      <c r="C65">
        <f t="shared" si="5"/>
        <v>3.8181818181818183</v>
      </c>
      <c r="D65">
        <f t="shared" si="5"/>
        <v>3.8181818181818183</v>
      </c>
      <c r="E65">
        <f t="shared" si="5"/>
        <v>3.8181818181818183</v>
      </c>
      <c r="F65">
        <f t="shared" si="5"/>
        <v>3.8181818181818183</v>
      </c>
      <c r="G65">
        <f t="shared" si="5"/>
        <v>3.8181818181818183</v>
      </c>
      <c r="H65">
        <f t="shared" si="5"/>
        <v>3.8181818181818183</v>
      </c>
    </row>
    <row r="66" spans="1:8" x14ac:dyDescent="0.25">
      <c r="A66">
        <v>66</v>
      </c>
      <c r="B66">
        <v>0.16193999999999997</v>
      </c>
      <c r="C66">
        <f t="shared" si="5"/>
        <v>3.8787878787878789</v>
      </c>
      <c r="D66">
        <f t="shared" si="5"/>
        <v>3.8787878787878789</v>
      </c>
      <c r="E66">
        <f t="shared" si="5"/>
        <v>3.8787878787878789</v>
      </c>
      <c r="F66">
        <f t="shared" si="5"/>
        <v>3.8787878787878789</v>
      </c>
      <c r="G66">
        <f t="shared" si="5"/>
        <v>3.8787878787878789</v>
      </c>
      <c r="H66">
        <f t="shared" si="5"/>
        <v>3.8787878787878789</v>
      </c>
    </row>
    <row r="67" spans="1:8" x14ac:dyDescent="0.25">
      <c r="A67">
        <v>67</v>
      </c>
      <c r="B67">
        <v>0.16193999999999997</v>
      </c>
      <c r="C67">
        <f t="shared" si="5"/>
        <v>3.9393939393939394</v>
      </c>
      <c r="D67">
        <f t="shared" si="5"/>
        <v>3.9393939393939394</v>
      </c>
      <c r="E67">
        <f t="shared" si="5"/>
        <v>3.9393939393939394</v>
      </c>
      <c r="F67">
        <f t="shared" si="5"/>
        <v>3.9393939393939394</v>
      </c>
      <c r="G67">
        <f t="shared" si="5"/>
        <v>3.9393939393939394</v>
      </c>
      <c r="H67">
        <f t="shared" si="5"/>
        <v>3.9393939393939394</v>
      </c>
    </row>
    <row r="68" spans="1:8" x14ac:dyDescent="0.25">
      <c r="A68">
        <v>68</v>
      </c>
      <c r="B68">
        <v>0.16193999999999997</v>
      </c>
      <c r="C68">
        <f t="shared" ref="C68:H83" si="6">C$101/($A$101-$A$2) *($A68 -$A$2)</f>
        <v>4</v>
      </c>
      <c r="D68">
        <f t="shared" si="6"/>
        <v>4</v>
      </c>
      <c r="E68">
        <f t="shared" si="6"/>
        <v>4</v>
      </c>
      <c r="F68">
        <f t="shared" si="6"/>
        <v>4</v>
      </c>
      <c r="G68">
        <f t="shared" si="6"/>
        <v>4</v>
      </c>
      <c r="H68">
        <f t="shared" si="6"/>
        <v>4</v>
      </c>
    </row>
    <row r="69" spans="1:8" x14ac:dyDescent="0.25">
      <c r="A69">
        <v>69</v>
      </c>
      <c r="B69">
        <v>0.16193999999999997</v>
      </c>
      <c r="C69">
        <f t="shared" si="6"/>
        <v>4.0606060606060606</v>
      </c>
      <c r="D69">
        <f t="shared" si="6"/>
        <v>4.0606060606060606</v>
      </c>
      <c r="E69">
        <f t="shared" si="6"/>
        <v>4.0606060606060606</v>
      </c>
      <c r="F69">
        <f t="shared" si="6"/>
        <v>4.0606060606060606</v>
      </c>
      <c r="G69">
        <f t="shared" si="6"/>
        <v>4.0606060606060606</v>
      </c>
      <c r="H69">
        <f t="shared" si="6"/>
        <v>4.0606060606060606</v>
      </c>
    </row>
    <row r="70" spans="1:8" x14ac:dyDescent="0.25">
      <c r="A70">
        <v>70</v>
      </c>
      <c r="B70">
        <v>0.16193999999999997</v>
      </c>
      <c r="C70">
        <f t="shared" si="6"/>
        <v>4.1212121212121211</v>
      </c>
      <c r="D70">
        <f t="shared" si="6"/>
        <v>4.1212121212121211</v>
      </c>
      <c r="E70">
        <f t="shared" si="6"/>
        <v>4.1212121212121211</v>
      </c>
      <c r="F70">
        <f t="shared" si="6"/>
        <v>4.1212121212121211</v>
      </c>
      <c r="G70">
        <f t="shared" si="6"/>
        <v>4.1212121212121211</v>
      </c>
      <c r="H70">
        <f t="shared" si="6"/>
        <v>4.1212121212121211</v>
      </c>
    </row>
    <row r="71" spans="1:8" x14ac:dyDescent="0.25">
      <c r="A71">
        <v>71</v>
      </c>
      <c r="B71">
        <v>0.16193999999999997</v>
      </c>
      <c r="C71">
        <f t="shared" si="6"/>
        <v>4.1818181818181817</v>
      </c>
      <c r="D71">
        <f t="shared" si="6"/>
        <v>4.1818181818181817</v>
      </c>
      <c r="E71">
        <f t="shared" si="6"/>
        <v>4.1818181818181817</v>
      </c>
      <c r="F71">
        <f t="shared" si="6"/>
        <v>4.1818181818181817</v>
      </c>
      <c r="G71">
        <f t="shared" si="6"/>
        <v>4.1818181818181817</v>
      </c>
      <c r="H71">
        <f t="shared" si="6"/>
        <v>4.1818181818181817</v>
      </c>
    </row>
    <row r="72" spans="1:8" x14ac:dyDescent="0.25">
      <c r="A72">
        <v>72</v>
      </c>
      <c r="B72">
        <v>0.16193999999999997</v>
      </c>
      <c r="C72">
        <f t="shared" si="6"/>
        <v>4.2424242424242422</v>
      </c>
      <c r="D72">
        <f t="shared" si="6"/>
        <v>4.2424242424242422</v>
      </c>
      <c r="E72">
        <f t="shared" si="6"/>
        <v>4.2424242424242422</v>
      </c>
      <c r="F72">
        <f t="shared" si="6"/>
        <v>4.2424242424242422</v>
      </c>
      <c r="G72">
        <f t="shared" si="6"/>
        <v>4.2424242424242422</v>
      </c>
      <c r="H72">
        <f t="shared" si="6"/>
        <v>4.2424242424242422</v>
      </c>
    </row>
    <row r="73" spans="1:8" x14ac:dyDescent="0.25">
      <c r="A73">
        <v>73</v>
      </c>
      <c r="B73">
        <v>0.16193999999999997</v>
      </c>
      <c r="C73">
        <f t="shared" si="6"/>
        <v>4.3030303030303028</v>
      </c>
      <c r="D73">
        <f t="shared" si="6"/>
        <v>4.3030303030303028</v>
      </c>
      <c r="E73">
        <f t="shared" si="6"/>
        <v>4.3030303030303028</v>
      </c>
      <c r="F73">
        <f t="shared" si="6"/>
        <v>4.3030303030303028</v>
      </c>
      <c r="G73">
        <f t="shared" si="6"/>
        <v>4.3030303030303028</v>
      </c>
      <c r="H73">
        <f t="shared" si="6"/>
        <v>4.3030303030303028</v>
      </c>
    </row>
    <row r="74" spans="1:8" x14ac:dyDescent="0.25">
      <c r="A74">
        <v>74</v>
      </c>
      <c r="B74">
        <v>0.16193999999999997</v>
      </c>
      <c r="C74">
        <f t="shared" si="6"/>
        <v>4.3636363636363633</v>
      </c>
      <c r="D74">
        <f t="shared" si="6"/>
        <v>4.3636363636363633</v>
      </c>
      <c r="E74">
        <f t="shared" si="6"/>
        <v>4.3636363636363633</v>
      </c>
      <c r="F74">
        <f t="shared" si="6"/>
        <v>4.3636363636363633</v>
      </c>
      <c r="G74">
        <f t="shared" si="6"/>
        <v>4.3636363636363633</v>
      </c>
      <c r="H74">
        <f t="shared" si="6"/>
        <v>4.3636363636363633</v>
      </c>
    </row>
    <row r="75" spans="1:8" x14ac:dyDescent="0.25">
      <c r="A75">
        <v>75</v>
      </c>
      <c r="B75">
        <v>0.16193999999999997</v>
      </c>
      <c r="C75">
        <f t="shared" si="6"/>
        <v>4.4242424242424248</v>
      </c>
      <c r="D75">
        <f t="shared" si="6"/>
        <v>4.4242424242424248</v>
      </c>
      <c r="E75">
        <f t="shared" si="6"/>
        <v>4.4242424242424248</v>
      </c>
      <c r="F75">
        <f t="shared" si="6"/>
        <v>4.4242424242424248</v>
      </c>
      <c r="G75">
        <f t="shared" si="6"/>
        <v>4.4242424242424248</v>
      </c>
      <c r="H75">
        <f t="shared" si="6"/>
        <v>4.4242424242424248</v>
      </c>
    </row>
    <row r="76" spans="1:8" x14ac:dyDescent="0.25">
      <c r="A76">
        <v>76</v>
      </c>
      <c r="B76">
        <v>0.16193999999999997</v>
      </c>
      <c r="C76">
        <f t="shared" si="6"/>
        <v>4.4848484848484853</v>
      </c>
      <c r="D76">
        <f t="shared" si="6"/>
        <v>4.4848484848484853</v>
      </c>
      <c r="E76">
        <f t="shared" si="6"/>
        <v>4.4848484848484853</v>
      </c>
      <c r="F76">
        <f t="shared" si="6"/>
        <v>4.4848484848484853</v>
      </c>
      <c r="G76">
        <f t="shared" si="6"/>
        <v>4.4848484848484853</v>
      </c>
      <c r="H76">
        <f t="shared" si="6"/>
        <v>4.4848484848484853</v>
      </c>
    </row>
    <row r="77" spans="1:8" x14ac:dyDescent="0.25">
      <c r="A77">
        <v>77</v>
      </c>
      <c r="B77">
        <v>0.16193999999999997</v>
      </c>
      <c r="C77">
        <f t="shared" si="6"/>
        <v>4.5454545454545459</v>
      </c>
      <c r="D77">
        <f t="shared" si="6"/>
        <v>4.5454545454545459</v>
      </c>
      <c r="E77">
        <f t="shared" si="6"/>
        <v>4.5454545454545459</v>
      </c>
      <c r="F77">
        <f t="shared" si="6"/>
        <v>4.5454545454545459</v>
      </c>
      <c r="G77">
        <f t="shared" si="6"/>
        <v>4.5454545454545459</v>
      </c>
      <c r="H77">
        <f t="shared" si="6"/>
        <v>4.5454545454545459</v>
      </c>
    </row>
    <row r="78" spans="1:8" x14ac:dyDescent="0.25">
      <c r="A78">
        <v>78</v>
      </c>
      <c r="B78">
        <v>0.16193999999999997</v>
      </c>
      <c r="C78">
        <f t="shared" si="6"/>
        <v>4.6060606060606064</v>
      </c>
      <c r="D78">
        <f t="shared" si="6"/>
        <v>4.6060606060606064</v>
      </c>
      <c r="E78">
        <f t="shared" si="6"/>
        <v>4.6060606060606064</v>
      </c>
      <c r="F78">
        <f t="shared" si="6"/>
        <v>4.6060606060606064</v>
      </c>
      <c r="G78">
        <f t="shared" si="6"/>
        <v>4.6060606060606064</v>
      </c>
      <c r="H78">
        <f t="shared" si="6"/>
        <v>4.6060606060606064</v>
      </c>
    </row>
    <row r="79" spans="1:8" x14ac:dyDescent="0.25">
      <c r="A79">
        <v>79</v>
      </c>
      <c r="B79">
        <v>0.16193999999999997</v>
      </c>
      <c r="C79">
        <f t="shared" si="6"/>
        <v>4.666666666666667</v>
      </c>
      <c r="D79">
        <f t="shared" si="6"/>
        <v>4.666666666666667</v>
      </c>
      <c r="E79">
        <f t="shared" si="6"/>
        <v>4.666666666666667</v>
      </c>
      <c r="F79">
        <f t="shared" si="6"/>
        <v>4.666666666666667</v>
      </c>
      <c r="G79">
        <f t="shared" si="6"/>
        <v>4.666666666666667</v>
      </c>
      <c r="H79">
        <f t="shared" si="6"/>
        <v>4.666666666666667</v>
      </c>
    </row>
    <row r="80" spans="1:8" x14ac:dyDescent="0.25">
      <c r="A80">
        <v>80</v>
      </c>
      <c r="B80">
        <v>0.16193999999999997</v>
      </c>
      <c r="C80">
        <f t="shared" si="6"/>
        <v>4.7272727272727275</v>
      </c>
      <c r="D80">
        <f t="shared" si="6"/>
        <v>4.7272727272727275</v>
      </c>
      <c r="E80">
        <f t="shared" si="6"/>
        <v>4.7272727272727275</v>
      </c>
      <c r="F80">
        <f t="shared" si="6"/>
        <v>4.7272727272727275</v>
      </c>
      <c r="G80">
        <f t="shared" si="6"/>
        <v>4.7272727272727275</v>
      </c>
      <c r="H80">
        <f t="shared" si="6"/>
        <v>4.7272727272727275</v>
      </c>
    </row>
    <row r="81" spans="1:8" x14ac:dyDescent="0.25">
      <c r="A81">
        <v>81</v>
      </c>
      <c r="B81">
        <v>0.16193999999999997</v>
      </c>
      <c r="C81">
        <f t="shared" si="6"/>
        <v>4.7878787878787881</v>
      </c>
      <c r="D81">
        <f t="shared" si="6"/>
        <v>4.7878787878787881</v>
      </c>
      <c r="E81">
        <f t="shared" si="6"/>
        <v>4.7878787878787881</v>
      </c>
      <c r="F81">
        <f t="shared" si="6"/>
        <v>4.7878787878787881</v>
      </c>
      <c r="G81">
        <f t="shared" si="6"/>
        <v>4.7878787878787881</v>
      </c>
      <c r="H81">
        <f t="shared" si="6"/>
        <v>4.7878787878787881</v>
      </c>
    </row>
    <row r="82" spans="1:8" x14ac:dyDescent="0.25">
      <c r="A82">
        <v>82</v>
      </c>
      <c r="B82">
        <v>0.16193999999999997</v>
      </c>
      <c r="C82">
        <f t="shared" si="6"/>
        <v>4.8484848484848486</v>
      </c>
      <c r="D82">
        <f t="shared" si="6"/>
        <v>4.8484848484848486</v>
      </c>
      <c r="E82">
        <f t="shared" si="6"/>
        <v>4.8484848484848486</v>
      </c>
      <c r="F82">
        <f t="shared" si="6"/>
        <v>4.8484848484848486</v>
      </c>
      <c r="G82">
        <f t="shared" si="6"/>
        <v>4.8484848484848486</v>
      </c>
      <c r="H82">
        <f t="shared" si="6"/>
        <v>4.8484848484848486</v>
      </c>
    </row>
    <row r="83" spans="1:8" x14ac:dyDescent="0.25">
      <c r="A83">
        <v>83</v>
      </c>
      <c r="B83">
        <v>0.16193999999999997</v>
      </c>
      <c r="C83">
        <f t="shared" si="6"/>
        <v>4.9090909090909092</v>
      </c>
      <c r="D83">
        <f t="shared" si="6"/>
        <v>4.9090909090909092</v>
      </c>
      <c r="E83">
        <f t="shared" si="6"/>
        <v>4.9090909090909092</v>
      </c>
      <c r="F83">
        <f t="shared" si="6"/>
        <v>4.9090909090909092</v>
      </c>
      <c r="G83">
        <f t="shared" si="6"/>
        <v>4.9090909090909092</v>
      </c>
      <c r="H83">
        <f t="shared" si="6"/>
        <v>4.9090909090909092</v>
      </c>
    </row>
    <row r="84" spans="1:8" x14ac:dyDescent="0.25">
      <c r="A84">
        <v>84</v>
      </c>
      <c r="B84">
        <v>0.16193999999999997</v>
      </c>
      <c r="C84">
        <f t="shared" ref="C84:H99" si="7">C$101/($A$101-$A$2) *($A84 -$A$2)</f>
        <v>4.9696969696969697</v>
      </c>
      <c r="D84">
        <f t="shared" si="7"/>
        <v>4.9696969696969697</v>
      </c>
      <c r="E84">
        <f t="shared" si="7"/>
        <v>4.9696969696969697</v>
      </c>
      <c r="F84">
        <f t="shared" si="7"/>
        <v>4.9696969696969697</v>
      </c>
      <c r="G84">
        <f t="shared" si="7"/>
        <v>4.9696969696969697</v>
      </c>
      <c r="H84">
        <f t="shared" si="7"/>
        <v>4.9696969696969697</v>
      </c>
    </row>
    <row r="85" spans="1:8" x14ac:dyDescent="0.25">
      <c r="A85">
        <v>85</v>
      </c>
      <c r="B85">
        <v>0.16193999999999997</v>
      </c>
      <c r="C85">
        <f t="shared" si="7"/>
        <v>5.0303030303030303</v>
      </c>
      <c r="D85">
        <f t="shared" si="7"/>
        <v>5.0303030303030303</v>
      </c>
      <c r="E85">
        <f t="shared" si="7"/>
        <v>5.0303030303030303</v>
      </c>
      <c r="F85">
        <f t="shared" si="7"/>
        <v>5.0303030303030303</v>
      </c>
      <c r="G85">
        <f t="shared" si="7"/>
        <v>5.0303030303030303</v>
      </c>
      <c r="H85">
        <f t="shared" si="7"/>
        <v>5.0303030303030303</v>
      </c>
    </row>
    <row r="86" spans="1:8" x14ac:dyDescent="0.25">
      <c r="A86">
        <v>86</v>
      </c>
      <c r="B86">
        <v>0.16193999999999997</v>
      </c>
      <c r="C86">
        <f t="shared" si="7"/>
        <v>5.0909090909090908</v>
      </c>
      <c r="D86">
        <f t="shared" si="7"/>
        <v>5.0909090909090908</v>
      </c>
      <c r="E86">
        <f t="shared" si="7"/>
        <v>5.0909090909090908</v>
      </c>
      <c r="F86">
        <f t="shared" si="7"/>
        <v>5.0909090909090908</v>
      </c>
      <c r="G86">
        <f t="shared" si="7"/>
        <v>5.0909090909090908</v>
      </c>
      <c r="H86">
        <f t="shared" si="7"/>
        <v>5.0909090909090908</v>
      </c>
    </row>
    <row r="87" spans="1:8" x14ac:dyDescent="0.25">
      <c r="A87">
        <v>87</v>
      </c>
      <c r="B87">
        <v>0.16193999999999997</v>
      </c>
      <c r="C87">
        <f t="shared" si="7"/>
        <v>5.1515151515151514</v>
      </c>
      <c r="D87">
        <f t="shared" si="7"/>
        <v>5.1515151515151514</v>
      </c>
      <c r="E87">
        <f t="shared" si="7"/>
        <v>5.1515151515151514</v>
      </c>
      <c r="F87">
        <f t="shared" si="7"/>
        <v>5.1515151515151514</v>
      </c>
      <c r="G87">
        <f t="shared" si="7"/>
        <v>5.1515151515151514</v>
      </c>
      <c r="H87">
        <f t="shared" si="7"/>
        <v>5.1515151515151514</v>
      </c>
    </row>
    <row r="88" spans="1:8" x14ac:dyDescent="0.25">
      <c r="A88">
        <v>88</v>
      </c>
      <c r="B88">
        <v>0.16193999999999997</v>
      </c>
      <c r="C88">
        <f t="shared" si="7"/>
        <v>5.2121212121212119</v>
      </c>
      <c r="D88">
        <f t="shared" si="7"/>
        <v>5.2121212121212119</v>
      </c>
      <c r="E88">
        <f t="shared" si="7"/>
        <v>5.2121212121212119</v>
      </c>
      <c r="F88">
        <f t="shared" si="7"/>
        <v>5.2121212121212119</v>
      </c>
      <c r="G88">
        <f t="shared" si="7"/>
        <v>5.2121212121212119</v>
      </c>
      <c r="H88">
        <f t="shared" si="7"/>
        <v>5.2121212121212119</v>
      </c>
    </row>
    <row r="89" spans="1:8" x14ac:dyDescent="0.25">
      <c r="A89">
        <v>89</v>
      </c>
      <c r="B89">
        <v>0.16193999999999997</v>
      </c>
      <c r="C89">
        <f t="shared" si="7"/>
        <v>5.2727272727272725</v>
      </c>
      <c r="D89">
        <f t="shared" si="7"/>
        <v>5.2727272727272725</v>
      </c>
      <c r="E89">
        <f t="shared" si="7"/>
        <v>5.2727272727272725</v>
      </c>
      <c r="F89">
        <f t="shared" si="7"/>
        <v>5.2727272727272725</v>
      </c>
      <c r="G89">
        <f t="shared" si="7"/>
        <v>5.2727272727272725</v>
      </c>
      <c r="H89">
        <f t="shared" si="7"/>
        <v>5.2727272727272725</v>
      </c>
    </row>
    <row r="90" spans="1:8" x14ac:dyDescent="0.25">
      <c r="A90">
        <v>90</v>
      </c>
      <c r="B90">
        <v>0.16193999999999997</v>
      </c>
      <c r="C90">
        <f t="shared" si="7"/>
        <v>5.3333333333333339</v>
      </c>
      <c r="D90">
        <f t="shared" si="7"/>
        <v>5.3333333333333339</v>
      </c>
      <c r="E90">
        <f t="shared" si="7"/>
        <v>5.3333333333333339</v>
      </c>
      <c r="F90">
        <f t="shared" si="7"/>
        <v>5.3333333333333339</v>
      </c>
      <c r="G90">
        <f t="shared" si="7"/>
        <v>5.3333333333333339</v>
      </c>
      <c r="H90">
        <f t="shared" si="7"/>
        <v>5.3333333333333339</v>
      </c>
    </row>
    <row r="91" spans="1:8" x14ac:dyDescent="0.25">
      <c r="A91">
        <v>91</v>
      </c>
      <c r="B91">
        <v>0.16193999999999997</v>
      </c>
      <c r="C91">
        <f t="shared" si="7"/>
        <v>5.3939393939393945</v>
      </c>
      <c r="D91">
        <f t="shared" si="7"/>
        <v>5.3939393939393945</v>
      </c>
      <c r="E91">
        <f t="shared" si="7"/>
        <v>5.3939393939393945</v>
      </c>
      <c r="F91">
        <f t="shared" si="7"/>
        <v>5.3939393939393945</v>
      </c>
      <c r="G91">
        <f t="shared" si="7"/>
        <v>5.3939393939393945</v>
      </c>
      <c r="H91">
        <f t="shared" si="7"/>
        <v>5.3939393939393945</v>
      </c>
    </row>
    <row r="92" spans="1:8" x14ac:dyDescent="0.25">
      <c r="A92">
        <v>92</v>
      </c>
      <c r="B92">
        <v>0.16193999999999997</v>
      </c>
      <c r="C92">
        <f t="shared" si="7"/>
        <v>5.454545454545455</v>
      </c>
      <c r="D92">
        <f t="shared" si="7"/>
        <v>5.454545454545455</v>
      </c>
      <c r="E92">
        <f t="shared" si="7"/>
        <v>5.454545454545455</v>
      </c>
      <c r="F92">
        <f t="shared" si="7"/>
        <v>5.454545454545455</v>
      </c>
      <c r="G92">
        <f t="shared" si="7"/>
        <v>5.454545454545455</v>
      </c>
      <c r="H92">
        <f t="shared" si="7"/>
        <v>5.454545454545455</v>
      </c>
    </row>
    <row r="93" spans="1:8" x14ac:dyDescent="0.25">
      <c r="A93">
        <v>93</v>
      </c>
      <c r="B93">
        <v>0.16193999999999997</v>
      </c>
      <c r="C93">
        <f t="shared" si="7"/>
        <v>5.5151515151515156</v>
      </c>
      <c r="D93">
        <f t="shared" si="7"/>
        <v>5.5151515151515156</v>
      </c>
      <c r="E93">
        <f t="shared" si="7"/>
        <v>5.5151515151515156</v>
      </c>
      <c r="F93">
        <f t="shared" si="7"/>
        <v>5.5151515151515156</v>
      </c>
      <c r="G93">
        <f t="shared" si="7"/>
        <v>5.5151515151515156</v>
      </c>
      <c r="H93">
        <f t="shared" si="7"/>
        <v>5.5151515151515156</v>
      </c>
    </row>
    <row r="94" spans="1:8" x14ac:dyDescent="0.25">
      <c r="A94">
        <v>94</v>
      </c>
      <c r="B94">
        <v>0.16193999999999997</v>
      </c>
      <c r="C94">
        <f t="shared" si="7"/>
        <v>5.5757575757575761</v>
      </c>
      <c r="D94">
        <f t="shared" si="7"/>
        <v>5.5757575757575761</v>
      </c>
      <c r="E94">
        <f t="shared" si="7"/>
        <v>5.5757575757575761</v>
      </c>
      <c r="F94">
        <f t="shared" si="7"/>
        <v>5.5757575757575761</v>
      </c>
      <c r="G94">
        <f t="shared" si="7"/>
        <v>5.5757575757575761</v>
      </c>
      <c r="H94">
        <f t="shared" si="7"/>
        <v>5.5757575757575761</v>
      </c>
    </row>
    <row r="95" spans="1:8" x14ac:dyDescent="0.25">
      <c r="A95">
        <v>95</v>
      </c>
      <c r="B95">
        <v>0.16193999999999997</v>
      </c>
      <c r="C95">
        <f t="shared" si="7"/>
        <v>5.6363636363636367</v>
      </c>
      <c r="D95">
        <f t="shared" si="7"/>
        <v>5.6363636363636367</v>
      </c>
      <c r="E95">
        <f t="shared" si="7"/>
        <v>5.6363636363636367</v>
      </c>
      <c r="F95">
        <f t="shared" si="7"/>
        <v>5.6363636363636367</v>
      </c>
      <c r="G95">
        <f t="shared" si="7"/>
        <v>5.6363636363636367</v>
      </c>
      <c r="H95">
        <f t="shared" si="7"/>
        <v>5.6363636363636367</v>
      </c>
    </row>
    <row r="96" spans="1:8" x14ac:dyDescent="0.25">
      <c r="A96">
        <v>96</v>
      </c>
      <c r="B96">
        <v>0.16193999999999997</v>
      </c>
      <c r="C96">
        <f t="shared" si="7"/>
        <v>5.6969696969696972</v>
      </c>
      <c r="D96">
        <f t="shared" si="7"/>
        <v>5.6969696969696972</v>
      </c>
      <c r="E96">
        <f t="shared" si="7"/>
        <v>5.6969696969696972</v>
      </c>
      <c r="F96">
        <f t="shared" si="7"/>
        <v>5.6969696969696972</v>
      </c>
      <c r="G96">
        <f t="shared" si="7"/>
        <v>5.6969696969696972</v>
      </c>
      <c r="H96">
        <f t="shared" si="7"/>
        <v>5.6969696969696972</v>
      </c>
    </row>
    <row r="97" spans="1:8" x14ac:dyDescent="0.25">
      <c r="A97">
        <v>97</v>
      </c>
      <c r="B97">
        <v>0.16193999999999997</v>
      </c>
      <c r="C97">
        <f t="shared" si="7"/>
        <v>5.7575757575757578</v>
      </c>
      <c r="D97">
        <f t="shared" si="7"/>
        <v>5.7575757575757578</v>
      </c>
      <c r="E97">
        <f t="shared" si="7"/>
        <v>5.7575757575757578</v>
      </c>
      <c r="F97">
        <f t="shared" si="7"/>
        <v>5.7575757575757578</v>
      </c>
      <c r="G97">
        <f t="shared" si="7"/>
        <v>5.7575757575757578</v>
      </c>
      <c r="H97">
        <f t="shared" si="7"/>
        <v>5.7575757575757578</v>
      </c>
    </row>
    <row r="98" spans="1:8" x14ac:dyDescent="0.25">
      <c r="A98">
        <v>98</v>
      </c>
      <c r="B98">
        <v>0.16193999999999997</v>
      </c>
      <c r="C98">
        <f t="shared" si="7"/>
        <v>5.8181818181818183</v>
      </c>
      <c r="D98">
        <f t="shared" si="7"/>
        <v>5.8181818181818183</v>
      </c>
      <c r="E98">
        <f t="shared" si="7"/>
        <v>5.8181818181818183</v>
      </c>
      <c r="F98">
        <f t="shared" si="7"/>
        <v>5.8181818181818183</v>
      </c>
      <c r="G98">
        <f t="shared" si="7"/>
        <v>5.8181818181818183</v>
      </c>
      <c r="H98">
        <f t="shared" si="7"/>
        <v>5.8181818181818183</v>
      </c>
    </row>
    <row r="99" spans="1:8" x14ac:dyDescent="0.25">
      <c r="A99">
        <v>99</v>
      </c>
      <c r="B99">
        <v>0.16193999999999997</v>
      </c>
      <c r="C99">
        <f t="shared" si="7"/>
        <v>5.8787878787878789</v>
      </c>
      <c r="D99">
        <f t="shared" si="7"/>
        <v>5.8787878787878789</v>
      </c>
      <c r="E99">
        <f t="shared" si="7"/>
        <v>5.8787878787878789</v>
      </c>
      <c r="F99">
        <f t="shared" si="7"/>
        <v>5.8787878787878789</v>
      </c>
      <c r="G99">
        <f t="shared" si="7"/>
        <v>5.8787878787878789</v>
      </c>
      <c r="H99">
        <f t="shared" si="7"/>
        <v>5.8787878787878789</v>
      </c>
    </row>
    <row r="100" spans="1:8" x14ac:dyDescent="0.25">
      <c r="A100">
        <v>100</v>
      </c>
      <c r="B100">
        <v>0.16193999999999997</v>
      </c>
      <c r="C100">
        <f t="shared" ref="C100:H100" si="8">C$101/($A$101-$A$2) *($A100 -$A$2)</f>
        <v>5.9393939393939394</v>
      </c>
      <c r="D100">
        <f t="shared" si="8"/>
        <v>5.9393939393939394</v>
      </c>
      <c r="E100">
        <f t="shared" si="8"/>
        <v>5.9393939393939394</v>
      </c>
      <c r="F100">
        <f t="shared" si="8"/>
        <v>5.9393939393939394</v>
      </c>
      <c r="G100">
        <f t="shared" si="8"/>
        <v>5.9393939393939394</v>
      </c>
      <c r="H100">
        <f t="shared" si="8"/>
        <v>5.9393939393939394</v>
      </c>
    </row>
    <row r="101" spans="1:8" x14ac:dyDescent="0.25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B120" sqref="B102:B120"/>
    </sheetView>
  </sheetViews>
  <sheetFormatPr baseColWidth="10" defaultRowHeight="15" x14ac:dyDescent="0.25"/>
  <sheetData>
    <row r="1" spans="1:9" x14ac:dyDescent="0.25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</row>
    <row r="2" spans="1:9" x14ac:dyDescent="0.25">
      <c r="A2">
        <v>2</v>
      </c>
      <c r="B2">
        <v>0</v>
      </c>
      <c r="C2">
        <f t="shared" ref="C2:I18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25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</row>
    <row r="4" spans="1:9" x14ac:dyDescent="0.25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</row>
    <row r="5" spans="1:9" x14ac:dyDescent="0.25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</row>
    <row r="6" spans="1:9" x14ac:dyDescent="0.25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</row>
    <row r="7" spans="1:9" x14ac:dyDescent="0.25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</row>
    <row r="8" spans="1:9" x14ac:dyDescent="0.25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</row>
    <row r="9" spans="1:9" x14ac:dyDescent="0.25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</row>
    <row r="10" spans="1:9" x14ac:dyDescent="0.25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</row>
    <row r="11" spans="1:9" x14ac:dyDescent="0.25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</row>
    <row r="12" spans="1:9" x14ac:dyDescent="0.25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</row>
    <row r="13" spans="1:9" x14ac:dyDescent="0.25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</row>
    <row r="14" spans="1:9" x14ac:dyDescent="0.25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</row>
    <row r="15" spans="1:9" x14ac:dyDescent="0.25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</row>
    <row r="16" spans="1:9" x14ac:dyDescent="0.25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</row>
    <row r="17" spans="1:9" x14ac:dyDescent="0.25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</row>
    <row r="18" spans="1:9" x14ac:dyDescent="0.25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  <c r="E18">
        <f t="shared" si="0"/>
        <v>0.96969696969696972</v>
      </c>
      <c r="F18">
        <f t="shared" si="0"/>
        <v>0.96969696969696972</v>
      </c>
      <c r="G18">
        <f t="shared" si="0"/>
        <v>0.96969696969696972</v>
      </c>
      <c r="H18">
        <f t="shared" si="0"/>
        <v>0.96969696969696972</v>
      </c>
      <c r="I18">
        <f t="shared" si="0"/>
        <v>0.16161616161616163</v>
      </c>
    </row>
    <row r="19" spans="1:9" x14ac:dyDescent="0.25">
      <c r="A19">
        <v>19</v>
      </c>
      <c r="B19">
        <v>0.12070000000000003</v>
      </c>
      <c r="C19">
        <f t="shared" ref="C19:I34" si="1">C$101/($A$101-$A$2) *($A19 -$A$2)</f>
        <v>1.0303030303030303</v>
      </c>
      <c r="D19">
        <f t="shared" si="1"/>
        <v>1.0303030303030303</v>
      </c>
      <c r="E19">
        <f t="shared" si="1"/>
        <v>1.0303030303030303</v>
      </c>
      <c r="F19">
        <f t="shared" si="1"/>
        <v>1.0303030303030303</v>
      </c>
      <c r="G19">
        <f t="shared" si="1"/>
        <v>1.0303030303030303</v>
      </c>
      <c r="H19">
        <f t="shared" si="1"/>
        <v>1.0303030303030303</v>
      </c>
      <c r="I19">
        <f t="shared" si="1"/>
        <v>0.17171717171717174</v>
      </c>
    </row>
    <row r="20" spans="1:9" x14ac:dyDescent="0.25">
      <c r="A20">
        <v>20</v>
      </c>
      <c r="B20">
        <v>0.12579000000000007</v>
      </c>
      <c r="C20">
        <f t="shared" si="1"/>
        <v>1.0909090909090908</v>
      </c>
      <c r="D20">
        <f t="shared" si="1"/>
        <v>1.0909090909090908</v>
      </c>
      <c r="E20">
        <f t="shared" si="1"/>
        <v>1.0909090909090908</v>
      </c>
      <c r="F20">
        <f t="shared" si="1"/>
        <v>1.0909090909090908</v>
      </c>
      <c r="G20">
        <f t="shared" si="1"/>
        <v>1.0909090909090908</v>
      </c>
      <c r="H20">
        <f t="shared" si="1"/>
        <v>1.0909090909090908</v>
      </c>
      <c r="I20">
        <f t="shared" si="1"/>
        <v>0.18181818181818182</v>
      </c>
    </row>
    <row r="21" spans="1:9" x14ac:dyDescent="0.25">
      <c r="A21">
        <v>21</v>
      </c>
      <c r="B21">
        <v>0.12874999999999992</v>
      </c>
      <c r="C21">
        <f t="shared" si="1"/>
        <v>1.1515151515151516</v>
      </c>
      <c r="D21">
        <f t="shared" si="1"/>
        <v>1.1515151515151516</v>
      </c>
      <c r="E21">
        <f t="shared" si="1"/>
        <v>1.1515151515151516</v>
      </c>
      <c r="F21">
        <f t="shared" si="1"/>
        <v>1.1515151515151516</v>
      </c>
      <c r="G21">
        <f t="shared" si="1"/>
        <v>1.1515151515151516</v>
      </c>
      <c r="H21">
        <f t="shared" si="1"/>
        <v>1.1515151515151516</v>
      </c>
      <c r="I21">
        <f t="shared" si="1"/>
        <v>0.19191919191919193</v>
      </c>
    </row>
    <row r="22" spans="1:9" x14ac:dyDescent="0.25">
      <c r="A22">
        <v>22</v>
      </c>
      <c r="B22">
        <v>0.13210999999999995</v>
      </c>
      <c r="C22">
        <f t="shared" si="1"/>
        <v>1.2121212121212122</v>
      </c>
      <c r="D22">
        <f t="shared" si="1"/>
        <v>1.2121212121212122</v>
      </c>
      <c r="E22">
        <f t="shared" si="1"/>
        <v>1.2121212121212122</v>
      </c>
      <c r="F22">
        <f t="shared" si="1"/>
        <v>1.2121212121212122</v>
      </c>
      <c r="G22">
        <f t="shared" si="1"/>
        <v>1.2121212121212122</v>
      </c>
      <c r="H22">
        <f t="shared" si="1"/>
        <v>1.2121212121212122</v>
      </c>
      <c r="I22">
        <f t="shared" si="1"/>
        <v>0.20202020202020204</v>
      </c>
    </row>
    <row r="23" spans="1:9" x14ac:dyDescent="0.25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  <c r="E23">
        <f t="shared" si="1"/>
        <v>1.2727272727272727</v>
      </c>
      <c r="F23">
        <f t="shared" si="1"/>
        <v>1.2727272727272727</v>
      </c>
      <c r="G23">
        <f t="shared" si="1"/>
        <v>1.2727272727272727</v>
      </c>
      <c r="H23">
        <f t="shared" si="1"/>
        <v>1.2727272727272727</v>
      </c>
      <c r="I23">
        <f t="shared" si="1"/>
        <v>0.21212121212121213</v>
      </c>
    </row>
    <row r="24" spans="1:9" x14ac:dyDescent="0.25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  <c r="E24">
        <f t="shared" si="1"/>
        <v>1.3333333333333335</v>
      </c>
      <c r="F24">
        <f t="shared" si="1"/>
        <v>1.3333333333333335</v>
      </c>
      <c r="G24">
        <f t="shared" si="1"/>
        <v>1.3333333333333335</v>
      </c>
      <c r="H24">
        <f t="shared" si="1"/>
        <v>1.3333333333333335</v>
      </c>
      <c r="I24">
        <f t="shared" si="1"/>
        <v>0.22222222222222224</v>
      </c>
    </row>
    <row r="25" spans="1:9" x14ac:dyDescent="0.25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  <c r="E25">
        <f t="shared" si="1"/>
        <v>1.393939393939394</v>
      </c>
      <c r="F25">
        <f t="shared" si="1"/>
        <v>1.393939393939394</v>
      </c>
      <c r="G25">
        <f t="shared" si="1"/>
        <v>1.393939393939394</v>
      </c>
      <c r="H25">
        <f t="shared" si="1"/>
        <v>1.393939393939394</v>
      </c>
      <c r="I25">
        <f t="shared" si="1"/>
        <v>0.23232323232323235</v>
      </c>
    </row>
    <row r="26" spans="1:9" x14ac:dyDescent="0.25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  <c r="E26">
        <f t="shared" si="1"/>
        <v>1.4545454545454546</v>
      </c>
      <c r="F26">
        <f t="shared" si="1"/>
        <v>1.4545454545454546</v>
      </c>
      <c r="G26">
        <f t="shared" si="1"/>
        <v>1.4545454545454546</v>
      </c>
      <c r="H26">
        <f t="shared" si="1"/>
        <v>1.4545454545454546</v>
      </c>
      <c r="I26">
        <f t="shared" si="1"/>
        <v>0.24242424242424243</v>
      </c>
    </row>
    <row r="27" spans="1:9" x14ac:dyDescent="0.25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  <c r="E27">
        <f t="shared" si="1"/>
        <v>1.5151515151515151</v>
      </c>
      <c r="F27">
        <f t="shared" si="1"/>
        <v>1.5151515151515151</v>
      </c>
      <c r="G27">
        <f t="shared" si="1"/>
        <v>1.5151515151515151</v>
      </c>
      <c r="H27">
        <f t="shared" si="1"/>
        <v>1.5151515151515151</v>
      </c>
      <c r="I27">
        <f t="shared" si="1"/>
        <v>0.25252525252525254</v>
      </c>
    </row>
    <row r="28" spans="1:9" x14ac:dyDescent="0.25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  <c r="E28">
        <f t="shared" si="1"/>
        <v>1.5757575757575757</v>
      </c>
      <c r="F28">
        <f t="shared" si="1"/>
        <v>1.5757575757575757</v>
      </c>
      <c r="G28">
        <f t="shared" si="1"/>
        <v>1.5757575757575757</v>
      </c>
      <c r="H28">
        <f t="shared" si="1"/>
        <v>1.5757575757575757</v>
      </c>
      <c r="I28">
        <f t="shared" si="1"/>
        <v>0.26262626262626265</v>
      </c>
    </row>
    <row r="29" spans="1:9" x14ac:dyDescent="0.25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  <c r="E29">
        <f t="shared" si="1"/>
        <v>1.6363636363636365</v>
      </c>
      <c r="F29">
        <f t="shared" si="1"/>
        <v>1.6363636363636365</v>
      </c>
      <c r="G29">
        <f t="shared" si="1"/>
        <v>1.6363636363636365</v>
      </c>
      <c r="H29">
        <f t="shared" si="1"/>
        <v>1.6363636363636365</v>
      </c>
      <c r="I29">
        <f t="shared" si="1"/>
        <v>0.27272727272727276</v>
      </c>
    </row>
    <row r="30" spans="1:9" x14ac:dyDescent="0.25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  <c r="E30">
        <f t="shared" si="1"/>
        <v>1.696969696969697</v>
      </c>
      <c r="F30">
        <f t="shared" si="1"/>
        <v>1.696969696969697</v>
      </c>
      <c r="G30">
        <f t="shared" si="1"/>
        <v>1.696969696969697</v>
      </c>
      <c r="H30">
        <f t="shared" si="1"/>
        <v>1.696969696969697</v>
      </c>
      <c r="I30">
        <f t="shared" si="1"/>
        <v>0.28282828282828287</v>
      </c>
    </row>
    <row r="31" spans="1:9" x14ac:dyDescent="0.25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  <c r="E31">
        <f t="shared" si="1"/>
        <v>1.7575757575757576</v>
      </c>
      <c r="F31">
        <f t="shared" si="1"/>
        <v>1.7575757575757576</v>
      </c>
      <c r="G31">
        <f t="shared" si="1"/>
        <v>1.7575757575757576</v>
      </c>
      <c r="H31">
        <f t="shared" si="1"/>
        <v>1.7575757575757576</v>
      </c>
      <c r="I31">
        <f t="shared" si="1"/>
        <v>0.29292929292929293</v>
      </c>
    </row>
    <row r="32" spans="1:9" x14ac:dyDescent="0.25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  <c r="E32">
        <f t="shared" si="1"/>
        <v>1.8181818181818183</v>
      </c>
      <c r="F32">
        <f t="shared" si="1"/>
        <v>1.8181818181818183</v>
      </c>
      <c r="G32">
        <f t="shared" si="1"/>
        <v>1.8181818181818183</v>
      </c>
      <c r="H32">
        <f t="shared" si="1"/>
        <v>1.8181818181818183</v>
      </c>
      <c r="I32">
        <f t="shared" si="1"/>
        <v>0.30303030303030304</v>
      </c>
    </row>
    <row r="33" spans="1:9" x14ac:dyDescent="0.25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  <c r="E33">
        <f t="shared" si="1"/>
        <v>1.8787878787878789</v>
      </c>
      <c r="F33">
        <f t="shared" si="1"/>
        <v>1.8787878787878789</v>
      </c>
      <c r="G33">
        <f t="shared" si="1"/>
        <v>1.8787878787878789</v>
      </c>
      <c r="H33">
        <f t="shared" si="1"/>
        <v>1.8787878787878789</v>
      </c>
      <c r="I33">
        <f t="shared" si="1"/>
        <v>0.31313131313131315</v>
      </c>
    </row>
    <row r="34" spans="1:9" x14ac:dyDescent="0.25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  <c r="E34">
        <f t="shared" si="1"/>
        <v>1.9393939393939394</v>
      </c>
      <c r="F34">
        <f t="shared" si="1"/>
        <v>1.9393939393939394</v>
      </c>
      <c r="G34">
        <f t="shared" si="1"/>
        <v>1.9393939393939394</v>
      </c>
      <c r="H34">
        <f t="shared" si="1"/>
        <v>1.9393939393939394</v>
      </c>
      <c r="I34">
        <f t="shared" si="1"/>
        <v>0.32323232323232326</v>
      </c>
    </row>
    <row r="35" spans="1:9" x14ac:dyDescent="0.25">
      <c r="A35">
        <v>35</v>
      </c>
      <c r="B35">
        <v>0.16193999999999997</v>
      </c>
      <c r="C35">
        <f t="shared" ref="C35:I50" si="2">C$101/($A$101-$A$2) *($A35 -$A$2)</f>
        <v>2</v>
      </c>
      <c r="D35">
        <f t="shared" si="2"/>
        <v>2</v>
      </c>
      <c r="E35">
        <f t="shared" si="2"/>
        <v>2</v>
      </c>
      <c r="F35">
        <f t="shared" si="2"/>
        <v>2</v>
      </c>
      <c r="G35">
        <f t="shared" si="2"/>
        <v>2</v>
      </c>
      <c r="H35">
        <f t="shared" si="2"/>
        <v>2</v>
      </c>
      <c r="I35">
        <f t="shared" si="2"/>
        <v>0.33333333333333337</v>
      </c>
    </row>
    <row r="36" spans="1:9" x14ac:dyDescent="0.25">
      <c r="A36">
        <v>36</v>
      </c>
      <c r="B36">
        <v>0.16193999999999997</v>
      </c>
      <c r="C36">
        <f t="shared" si="2"/>
        <v>2.0606060606060606</v>
      </c>
      <c r="D36">
        <f t="shared" si="2"/>
        <v>2.0606060606060606</v>
      </c>
      <c r="E36">
        <f t="shared" si="2"/>
        <v>2.0606060606060606</v>
      </c>
      <c r="F36">
        <f t="shared" si="2"/>
        <v>2.0606060606060606</v>
      </c>
      <c r="G36">
        <f t="shared" si="2"/>
        <v>2.0606060606060606</v>
      </c>
      <c r="H36">
        <f t="shared" si="2"/>
        <v>2.0606060606060606</v>
      </c>
      <c r="I36">
        <f t="shared" si="2"/>
        <v>0.34343434343434348</v>
      </c>
    </row>
    <row r="37" spans="1:9" x14ac:dyDescent="0.25">
      <c r="A37">
        <v>37</v>
      </c>
      <c r="B37">
        <v>0.16193999999999997</v>
      </c>
      <c r="C37">
        <f t="shared" si="2"/>
        <v>2.1212121212121211</v>
      </c>
      <c r="D37">
        <f t="shared" si="2"/>
        <v>2.1212121212121211</v>
      </c>
      <c r="E37">
        <f t="shared" si="2"/>
        <v>2.1212121212121211</v>
      </c>
      <c r="F37">
        <f t="shared" si="2"/>
        <v>2.1212121212121211</v>
      </c>
      <c r="G37">
        <f t="shared" si="2"/>
        <v>2.1212121212121211</v>
      </c>
      <c r="H37">
        <f t="shared" si="2"/>
        <v>2.1212121212121211</v>
      </c>
      <c r="I37">
        <f t="shared" si="2"/>
        <v>0.35353535353535359</v>
      </c>
    </row>
    <row r="38" spans="1:9" x14ac:dyDescent="0.25">
      <c r="A38">
        <v>38</v>
      </c>
      <c r="B38">
        <v>0.16193999999999997</v>
      </c>
      <c r="C38">
        <f t="shared" si="2"/>
        <v>2.1818181818181817</v>
      </c>
      <c r="D38">
        <f t="shared" si="2"/>
        <v>2.1818181818181817</v>
      </c>
      <c r="E38">
        <f t="shared" si="2"/>
        <v>2.1818181818181817</v>
      </c>
      <c r="F38">
        <f t="shared" si="2"/>
        <v>2.1818181818181817</v>
      </c>
      <c r="G38">
        <f t="shared" si="2"/>
        <v>2.1818181818181817</v>
      </c>
      <c r="H38">
        <f t="shared" si="2"/>
        <v>2.1818181818181817</v>
      </c>
      <c r="I38">
        <f t="shared" si="2"/>
        <v>0.36363636363636365</v>
      </c>
    </row>
    <row r="39" spans="1:9" x14ac:dyDescent="0.25">
      <c r="A39">
        <v>39</v>
      </c>
      <c r="B39">
        <v>0.16193999999999997</v>
      </c>
      <c r="C39">
        <f t="shared" si="2"/>
        <v>2.2424242424242427</v>
      </c>
      <c r="D39">
        <f t="shared" si="2"/>
        <v>2.2424242424242427</v>
      </c>
      <c r="E39">
        <f t="shared" si="2"/>
        <v>2.2424242424242427</v>
      </c>
      <c r="F39">
        <f t="shared" si="2"/>
        <v>2.2424242424242427</v>
      </c>
      <c r="G39">
        <f t="shared" si="2"/>
        <v>2.2424242424242427</v>
      </c>
      <c r="H39">
        <f t="shared" si="2"/>
        <v>2.2424242424242427</v>
      </c>
      <c r="I39">
        <f t="shared" si="2"/>
        <v>0.37373737373737376</v>
      </c>
    </row>
    <row r="40" spans="1:9" x14ac:dyDescent="0.25">
      <c r="A40">
        <v>40</v>
      </c>
      <c r="B40">
        <v>0.16193999999999997</v>
      </c>
      <c r="C40">
        <f t="shared" si="2"/>
        <v>2.3030303030303032</v>
      </c>
      <c r="D40">
        <f t="shared" si="2"/>
        <v>2.3030303030303032</v>
      </c>
      <c r="E40">
        <f t="shared" si="2"/>
        <v>2.3030303030303032</v>
      </c>
      <c r="F40">
        <f t="shared" si="2"/>
        <v>2.3030303030303032</v>
      </c>
      <c r="G40">
        <f t="shared" si="2"/>
        <v>2.3030303030303032</v>
      </c>
      <c r="H40">
        <f t="shared" si="2"/>
        <v>2.3030303030303032</v>
      </c>
      <c r="I40">
        <f t="shared" si="2"/>
        <v>0.38383838383838387</v>
      </c>
    </row>
    <row r="41" spans="1:9" x14ac:dyDescent="0.25">
      <c r="A41">
        <v>41</v>
      </c>
      <c r="B41">
        <v>0.16193999999999997</v>
      </c>
      <c r="C41">
        <f t="shared" si="2"/>
        <v>2.3636363636363638</v>
      </c>
      <c r="D41">
        <f t="shared" si="2"/>
        <v>2.3636363636363638</v>
      </c>
      <c r="E41">
        <f t="shared" si="2"/>
        <v>2.3636363636363638</v>
      </c>
      <c r="F41">
        <f t="shared" si="2"/>
        <v>2.3636363636363638</v>
      </c>
      <c r="G41">
        <f t="shared" si="2"/>
        <v>2.3636363636363638</v>
      </c>
      <c r="H41">
        <f t="shared" si="2"/>
        <v>2.3636363636363638</v>
      </c>
      <c r="I41">
        <f t="shared" si="2"/>
        <v>0.39393939393939398</v>
      </c>
    </row>
    <row r="42" spans="1:9" x14ac:dyDescent="0.25">
      <c r="A42">
        <v>42</v>
      </c>
      <c r="B42">
        <v>0.16193999999999997</v>
      </c>
      <c r="C42">
        <f t="shared" si="2"/>
        <v>2.4242424242424243</v>
      </c>
      <c r="D42">
        <f t="shared" si="2"/>
        <v>2.4242424242424243</v>
      </c>
      <c r="E42">
        <f t="shared" si="2"/>
        <v>2.4242424242424243</v>
      </c>
      <c r="F42">
        <f t="shared" si="2"/>
        <v>2.4242424242424243</v>
      </c>
      <c r="G42">
        <f t="shared" si="2"/>
        <v>2.4242424242424243</v>
      </c>
      <c r="H42">
        <f t="shared" si="2"/>
        <v>2.4242424242424243</v>
      </c>
      <c r="I42">
        <f t="shared" si="2"/>
        <v>0.40404040404040409</v>
      </c>
    </row>
    <row r="43" spans="1:9" x14ac:dyDescent="0.25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  <c r="E43">
        <f t="shared" si="2"/>
        <v>2.4848484848484849</v>
      </c>
      <c r="F43">
        <f t="shared" si="2"/>
        <v>2.4848484848484849</v>
      </c>
      <c r="G43">
        <f t="shared" si="2"/>
        <v>2.4848484848484849</v>
      </c>
      <c r="H43">
        <f t="shared" si="2"/>
        <v>2.4848484848484849</v>
      </c>
      <c r="I43">
        <f t="shared" si="2"/>
        <v>0.4141414141414142</v>
      </c>
    </row>
    <row r="44" spans="1:9" x14ac:dyDescent="0.25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  <c r="E44">
        <f t="shared" si="2"/>
        <v>2.5454545454545454</v>
      </c>
      <c r="F44">
        <f t="shared" si="2"/>
        <v>2.5454545454545454</v>
      </c>
      <c r="G44">
        <f t="shared" si="2"/>
        <v>2.5454545454545454</v>
      </c>
      <c r="H44">
        <f t="shared" si="2"/>
        <v>2.5454545454545454</v>
      </c>
      <c r="I44">
        <f t="shared" si="2"/>
        <v>0.42424242424242425</v>
      </c>
    </row>
    <row r="45" spans="1:9" x14ac:dyDescent="0.25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  <c r="E45">
        <f t="shared" si="2"/>
        <v>2.606060606060606</v>
      </c>
      <c r="F45">
        <f t="shared" si="2"/>
        <v>2.606060606060606</v>
      </c>
      <c r="G45">
        <f t="shared" si="2"/>
        <v>2.606060606060606</v>
      </c>
      <c r="H45">
        <f t="shared" si="2"/>
        <v>2.606060606060606</v>
      </c>
      <c r="I45">
        <f t="shared" si="2"/>
        <v>0.43434343434343436</v>
      </c>
    </row>
    <row r="46" spans="1:9" x14ac:dyDescent="0.25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  <c r="E46">
        <f t="shared" si="2"/>
        <v>2.666666666666667</v>
      </c>
      <c r="F46">
        <f t="shared" si="2"/>
        <v>2.666666666666667</v>
      </c>
      <c r="G46">
        <f t="shared" si="2"/>
        <v>2.666666666666667</v>
      </c>
      <c r="H46">
        <f t="shared" si="2"/>
        <v>2.666666666666667</v>
      </c>
      <c r="I46">
        <f t="shared" si="2"/>
        <v>0.44444444444444448</v>
      </c>
    </row>
    <row r="47" spans="1:9" x14ac:dyDescent="0.25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  <c r="E47">
        <f t="shared" si="2"/>
        <v>2.7272727272727275</v>
      </c>
      <c r="F47">
        <f t="shared" si="2"/>
        <v>2.7272727272727275</v>
      </c>
      <c r="G47">
        <f t="shared" si="2"/>
        <v>2.7272727272727275</v>
      </c>
      <c r="H47">
        <f t="shared" si="2"/>
        <v>2.7272727272727275</v>
      </c>
      <c r="I47">
        <f t="shared" si="2"/>
        <v>0.45454545454545459</v>
      </c>
    </row>
    <row r="48" spans="1:9" x14ac:dyDescent="0.25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  <c r="E48">
        <f t="shared" si="2"/>
        <v>2.7878787878787881</v>
      </c>
      <c r="F48">
        <f t="shared" si="2"/>
        <v>2.7878787878787881</v>
      </c>
      <c r="G48">
        <f t="shared" si="2"/>
        <v>2.7878787878787881</v>
      </c>
      <c r="H48">
        <f t="shared" si="2"/>
        <v>2.7878787878787881</v>
      </c>
      <c r="I48">
        <f t="shared" si="2"/>
        <v>0.4646464646464647</v>
      </c>
    </row>
    <row r="49" spans="1:9" x14ac:dyDescent="0.25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  <c r="E49">
        <f t="shared" si="2"/>
        <v>2.8484848484848486</v>
      </c>
      <c r="F49">
        <f t="shared" si="2"/>
        <v>2.8484848484848486</v>
      </c>
      <c r="G49">
        <f t="shared" si="2"/>
        <v>2.8484848484848486</v>
      </c>
      <c r="H49">
        <f t="shared" si="2"/>
        <v>2.8484848484848486</v>
      </c>
      <c r="I49">
        <f t="shared" si="2"/>
        <v>0.47474747474747481</v>
      </c>
    </row>
    <row r="50" spans="1:9" x14ac:dyDescent="0.25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  <c r="E50">
        <f t="shared" si="2"/>
        <v>2.9090909090909092</v>
      </c>
      <c r="F50">
        <f t="shared" si="2"/>
        <v>2.9090909090909092</v>
      </c>
      <c r="G50">
        <f t="shared" si="2"/>
        <v>2.9090909090909092</v>
      </c>
      <c r="H50">
        <f t="shared" si="2"/>
        <v>2.9090909090909092</v>
      </c>
      <c r="I50">
        <f t="shared" si="2"/>
        <v>0.48484848484848486</v>
      </c>
    </row>
    <row r="51" spans="1:9" x14ac:dyDescent="0.25">
      <c r="A51">
        <v>51</v>
      </c>
      <c r="B51">
        <v>0.16193999999999997</v>
      </c>
      <c r="C51">
        <f t="shared" ref="C51:I66" si="3">C$101/($A$101-$A$2) *($A51 -$A$2)</f>
        <v>2.9696969696969697</v>
      </c>
      <c r="D51">
        <f t="shared" si="3"/>
        <v>2.9696969696969697</v>
      </c>
      <c r="E51">
        <f t="shared" si="3"/>
        <v>2.9696969696969697</v>
      </c>
      <c r="F51">
        <f t="shared" si="3"/>
        <v>2.9696969696969697</v>
      </c>
      <c r="G51">
        <f t="shared" si="3"/>
        <v>2.9696969696969697</v>
      </c>
      <c r="H51">
        <f t="shared" si="3"/>
        <v>2.9696969696969697</v>
      </c>
      <c r="I51">
        <f t="shared" si="3"/>
        <v>0.49494949494949497</v>
      </c>
    </row>
    <row r="52" spans="1:9" x14ac:dyDescent="0.25">
      <c r="A52">
        <v>52</v>
      </c>
      <c r="B52">
        <v>0.16193999999999997</v>
      </c>
      <c r="C52">
        <f t="shared" si="3"/>
        <v>3.0303030303030303</v>
      </c>
      <c r="D52">
        <f t="shared" si="3"/>
        <v>3.0303030303030303</v>
      </c>
      <c r="E52">
        <f t="shared" si="3"/>
        <v>3.0303030303030303</v>
      </c>
      <c r="F52">
        <f t="shared" si="3"/>
        <v>3.0303030303030303</v>
      </c>
      <c r="G52">
        <f t="shared" si="3"/>
        <v>3.0303030303030303</v>
      </c>
      <c r="H52">
        <f t="shared" si="3"/>
        <v>3.0303030303030303</v>
      </c>
      <c r="I52">
        <f t="shared" si="3"/>
        <v>0.50505050505050508</v>
      </c>
    </row>
    <row r="53" spans="1:9" x14ac:dyDescent="0.25">
      <c r="A53">
        <v>53</v>
      </c>
      <c r="B53">
        <v>0.16193999999999997</v>
      </c>
      <c r="C53">
        <f t="shared" si="3"/>
        <v>3.0909090909090908</v>
      </c>
      <c r="D53">
        <f t="shared" si="3"/>
        <v>3.0909090909090908</v>
      </c>
      <c r="E53">
        <f t="shared" si="3"/>
        <v>3.0909090909090908</v>
      </c>
      <c r="F53">
        <f t="shared" si="3"/>
        <v>3.0909090909090908</v>
      </c>
      <c r="G53">
        <f t="shared" si="3"/>
        <v>3.0909090909090908</v>
      </c>
      <c r="H53">
        <f t="shared" si="3"/>
        <v>3.0909090909090908</v>
      </c>
      <c r="I53">
        <f t="shared" si="3"/>
        <v>0.51515151515151525</v>
      </c>
    </row>
    <row r="54" spans="1:9" x14ac:dyDescent="0.25">
      <c r="A54">
        <v>54</v>
      </c>
      <c r="B54">
        <v>0.16193999999999997</v>
      </c>
      <c r="C54">
        <f t="shared" si="3"/>
        <v>3.1515151515151514</v>
      </c>
      <c r="D54">
        <f t="shared" si="3"/>
        <v>3.1515151515151514</v>
      </c>
      <c r="E54">
        <f t="shared" si="3"/>
        <v>3.1515151515151514</v>
      </c>
      <c r="F54">
        <f t="shared" si="3"/>
        <v>3.1515151515151514</v>
      </c>
      <c r="G54">
        <f t="shared" si="3"/>
        <v>3.1515151515151514</v>
      </c>
      <c r="H54">
        <f t="shared" si="3"/>
        <v>3.1515151515151514</v>
      </c>
      <c r="I54">
        <f t="shared" si="3"/>
        <v>0.5252525252525253</v>
      </c>
    </row>
    <row r="55" spans="1:9" x14ac:dyDescent="0.25">
      <c r="A55">
        <v>55</v>
      </c>
      <c r="B55">
        <v>0.16193999999999997</v>
      </c>
      <c r="C55">
        <f t="shared" si="3"/>
        <v>3.2121212121212124</v>
      </c>
      <c r="D55">
        <f t="shared" si="3"/>
        <v>3.2121212121212124</v>
      </c>
      <c r="E55">
        <f t="shared" si="3"/>
        <v>3.2121212121212124</v>
      </c>
      <c r="F55">
        <f t="shared" si="3"/>
        <v>3.2121212121212124</v>
      </c>
      <c r="G55">
        <f t="shared" si="3"/>
        <v>3.2121212121212124</v>
      </c>
      <c r="H55">
        <f t="shared" si="3"/>
        <v>3.2121212121212124</v>
      </c>
      <c r="I55">
        <f t="shared" si="3"/>
        <v>0.53535353535353536</v>
      </c>
    </row>
    <row r="56" spans="1:9" x14ac:dyDescent="0.25">
      <c r="A56">
        <v>56</v>
      </c>
      <c r="B56">
        <v>0.16193999999999997</v>
      </c>
      <c r="C56">
        <f t="shared" si="3"/>
        <v>3.2727272727272729</v>
      </c>
      <c r="D56">
        <f t="shared" si="3"/>
        <v>3.2727272727272729</v>
      </c>
      <c r="E56">
        <f t="shared" si="3"/>
        <v>3.2727272727272729</v>
      </c>
      <c r="F56">
        <f t="shared" si="3"/>
        <v>3.2727272727272729</v>
      </c>
      <c r="G56">
        <f t="shared" si="3"/>
        <v>3.2727272727272729</v>
      </c>
      <c r="H56">
        <f t="shared" si="3"/>
        <v>3.2727272727272729</v>
      </c>
      <c r="I56">
        <f t="shared" si="3"/>
        <v>0.54545454545454553</v>
      </c>
    </row>
    <row r="57" spans="1:9" x14ac:dyDescent="0.25">
      <c r="A57">
        <v>57</v>
      </c>
      <c r="B57">
        <v>0.16193999999999997</v>
      </c>
      <c r="C57">
        <f t="shared" si="3"/>
        <v>3.3333333333333335</v>
      </c>
      <c r="D57">
        <f t="shared" si="3"/>
        <v>3.3333333333333335</v>
      </c>
      <c r="E57">
        <f t="shared" si="3"/>
        <v>3.3333333333333335</v>
      </c>
      <c r="F57">
        <f t="shared" si="3"/>
        <v>3.3333333333333335</v>
      </c>
      <c r="G57">
        <f t="shared" si="3"/>
        <v>3.3333333333333335</v>
      </c>
      <c r="H57">
        <f t="shared" si="3"/>
        <v>3.3333333333333335</v>
      </c>
      <c r="I57">
        <f t="shared" si="3"/>
        <v>0.55555555555555558</v>
      </c>
    </row>
    <row r="58" spans="1:9" x14ac:dyDescent="0.25">
      <c r="A58">
        <v>58</v>
      </c>
      <c r="B58">
        <v>0.16193999999999997</v>
      </c>
      <c r="C58">
        <f t="shared" si="3"/>
        <v>3.393939393939394</v>
      </c>
      <c r="D58">
        <f t="shared" si="3"/>
        <v>3.393939393939394</v>
      </c>
      <c r="E58">
        <f t="shared" si="3"/>
        <v>3.393939393939394</v>
      </c>
      <c r="F58">
        <f t="shared" si="3"/>
        <v>3.393939393939394</v>
      </c>
      <c r="G58">
        <f t="shared" si="3"/>
        <v>3.393939393939394</v>
      </c>
      <c r="H58">
        <f t="shared" si="3"/>
        <v>3.393939393939394</v>
      </c>
      <c r="I58">
        <f t="shared" si="3"/>
        <v>0.56565656565656575</v>
      </c>
    </row>
    <row r="59" spans="1:9" x14ac:dyDescent="0.25">
      <c r="A59">
        <v>59</v>
      </c>
      <c r="B59">
        <v>0.16193999999999997</v>
      </c>
      <c r="C59">
        <f t="shared" si="3"/>
        <v>3.4545454545454546</v>
      </c>
      <c r="D59">
        <f t="shared" si="3"/>
        <v>3.4545454545454546</v>
      </c>
      <c r="E59">
        <f t="shared" si="3"/>
        <v>3.4545454545454546</v>
      </c>
      <c r="F59">
        <f t="shared" si="3"/>
        <v>3.4545454545454546</v>
      </c>
      <c r="G59">
        <f t="shared" si="3"/>
        <v>3.4545454545454546</v>
      </c>
      <c r="H59">
        <f t="shared" si="3"/>
        <v>3.4545454545454546</v>
      </c>
      <c r="I59">
        <f t="shared" si="3"/>
        <v>0.5757575757575758</v>
      </c>
    </row>
    <row r="60" spans="1:9" x14ac:dyDescent="0.25">
      <c r="A60">
        <v>60</v>
      </c>
      <c r="B60">
        <v>0.16193999999999997</v>
      </c>
      <c r="C60">
        <f t="shared" si="3"/>
        <v>3.5151515151515151</v>
      </c>
      <c r="D60">
        <f t="shared" si="3"/>
        <v>3.5151515151515151</v>
      </c>
      <c r="E60">
        <f t="shared" si="3"/>
        <v>3.5151515151515151</v>
      </c>
      <c r="F60">
        <f t="shared" si="3"/>
        <v>3.5151515151515151</v>
      </c>
      <c r="G60">
        <f t="shared" si="3"/>
        <v>3.5151515151515151</v>
      </c>
      <c r="H60">
        <f t="shared" si="3"/>
        <v>3.5151515151515151</v>
      </c>
      <c r="I60">
        <f t="shared" si="3"/>
        <v>0.58585858585858586</v>
      </c>
    </row>
    <row r="61" spans="1:9" x14ac:dyDescent="0.25">
      <c r="A61">
        <v>61</v>
      </c>
      <c r="B61">
        <v>0.16193999999999997</v>
      </c>
      <c r="C61">
        <f t="shared" si="3"/>
        <v>3.5757575757575757</v>
      </c>
      <c r="D61">
        <f t="shared" si="3"/>
        <v>3.5757575757575757</v>
      </c>
      <c r="E61">
        <f t="shared" si="3"/>
        <v>3.5757575757575757</v>
      </c>
      <c r="F61">
        <f t="shared" si="3"/>
        <v>3.5757575757575757</v>
      </c>
      <c r="G61">
        <f t="shared" si="3"/>
        <v>3.5757575757575757</v>
      </c>
      <c r="H61">
        <f t="shared" si="3"/>
        <v>3.5757575757575757</v>
      </c>
      <c r="I61">
        <f t="shared" si="3"/>
        <v>0.59595959595959602</v>
      </c>
    </row>
    <row r="62" spans="1:9" x14ac:dyDescent="0.25">
      <c r="A62">
        <v>62</v>
      </c>
      <c r="B62">
        <v>0.16193999999999997</v>
      </c>
      <c r="C62">
        <f t="shared" si="3"/>
        <v>3.6363636363636367</v>
      </c>
      <c r="D62">
        <f t="shared" si="3"/>
        <v>3.6363636363636367</v>
      </c>
      <c r="E62">
        <f t="shared" si="3"/>
        <v>3.6363636363636367</v>
      </c>
      <c r="F62">
        <f t="shared" si="3"/>
        <v>3.6363636363636367</v>
      </c>
      <c r="G62">
        <f t="shared" si="3"/>
        <v>3.6363636363636367</v>
      </c>
      <c r="H62">
        <f t="shared" si="3"/>
        <v>3.6363636363636367</v>
      </c>
      <c r="I62">
        <f t="shared" si="3"/>
        <v>0.60606060606060608</v>
      </c>
    </row>
    <row r="63" spans="1:9" x14ac:dyDescent="0.25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  <c r="E63">
        <f t="shared" si="3"/>
        <v>3.6969696969696972</v>
      </c>
      <c r="F63">
        <f t="shared" si="3"/>
        <v>3.6969696969696972</v>
      </c>
      <c r="G63">
        <f t="shared" si="3"/>
        <v>3.6969696969696972</v>
      </c>
      <c r="H63">
        <f t="shared" si="3"/>
        <v>3.6969696969696972</v>
      </c>
      <c r="I63">
        <f t="shared" si="3"/>
        <v>0.61616161616161624</v>
      </c>
    </row>
    <row r="64" spans="1:9" x14ac:dyDescent="0.25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  <c r="E64">
        <f t="shared" si="3"/>
        <v>3.7575757575757578</v>
      </c>
      <c r="F64">
        <f t="shared" si="3"/>
        <v>3.7575757575757578</v>
      </c>
      <c r="G64">
        <f t="shared" si="3"/>
        <v>3.7575757575757578</v>
      </c>
      <c r="H64">
        <f t="shared" si="3"/>
        <v>3.7575757575757578</v>
      </c>
      <c r="I64">
        <f t="shared" si="3"/>
        <v>0.6262626262626263</v>
      </c>
    </row>
    <row r="65" spans="1:9" x14ac:dyDescent="0.25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  <c r="E65">
        <f t="shared" si="3"/>
        <v>3.8181818181818183</v>
      </c>
      <c r="F65">
        <f t="shared" si="3"/>
        <v>3.8181818181818183</v>
      </c>
      <c r="G65">
        <f t="shared" si="3"/>
        <v>3.8181818181818183</v>
      </c>
      <c r="H65">
        <f t="shared" si="3"/>
        <v>3.8181818181818183</v>
      </c>
      <c r="I65">
        <f t="shared" si="3"/>
        <v>0.63636363636363646</v>
      </c>
    </row>
    <row r="66" spans="1:9" x14ac:dyDescent="0.25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  <c r="E66">
        <f t="shared" si="3"/>
        <v>3.8787878787878789</v>
      </c>
      <c r="F66">
        <f t="shared" si="3"/>
        <v>3.8787878787878789</v>
      </c>
      <c r="G66">
        <f t="shared" si="3"/>
        <v>3.8787878787878789</v>
      </c>
      <c r="H66">
        <f t="shared" si="3"/>
        <v>3.8787878787878789</v>
      </c>
      <c r="I66">
        <f t="shared" si="3"/>
        <v>0.64646464646464652</v>
      </c>
    </row>
    <row r="67" spans="1:9" x14ac:dyDescent="0.25">
      <c r="A67">
        <v>67</v>
      </c>
      <c r="B67">
        <v>0.16193999999999997</v>
      </c>
      <c r="C67">
        <f t="shared" ref="C67:I82" si="4">C$101/($A$101-$A$2) *($A67 -$A$2)</f>
        <v>3.9393939393939394</v>
      </c>
      <c r="D67">
        <f t="shared" si="4"/>
        <v>3.9393939393939394</v>
      </c>
      <c r="E67">
        <f t="shared" si="4"/>
        <v>3.9393939393939394</v>
      </c>
      <c r="F67">
        <f t="shared" si="4"/>
        <v>3.9393939393939394</v>
      </c>
      <c r="G67">
        <f t="shared" si="4"/>
        <v>3.9393939393939394</v>
      </c>
      <c r="H67">
        <f t="shared" si="4"/>
        <v>3.9393939393939394</v>
      </c>
      <c r="I67">
        <f t="shared" si="4"/>
        <v>0.65656565656565657</v>
      </c>
    </row>
    <row r="68" spans="1:9" x14ac:dyDescent="0.25">
      <c r="A68">
        <v>68</v>
      </c>
      <c r="B68">
        <v>0.16193999999999997</v>
      </c>
      <c r="C68">
        <f t="shared" si="4"/>
        <v>4</v>
      </c>
      <c r="D68">
        <f t="shared" si="4"/>
        <v>4</v>
      </c>
      <c r="E68">
        <f t="shared" si="4"/>
        <v>4</v>
      </c>
      <c r="F68">
        <f t="shared" si="4"/>
        <v>4</v>
      </c>
      <c r="G68">
        <f t="shared" si="4"/>
        <v>4</v>
      </c>
      <c r="H68">
        <f t="shared" si="4"/>
        <v>4</v>
      </c>
      <c r="I68">
        <f t="shared" si="4"/>
        <v>0.66666666666666674</v>
      </c>
    </row>
    <row r="69" spans="1:9" x14ac:dyDescent="0.25">
      <c r="A69">
        <v>69</v>
      </c>
      <c r="B69">
        <v>0.16193999999999997</v>
      </c>
      <c r="C69">
        <f t="shared" si="4"/>
        <v>4.0606060606060606</v>
      </c>
      <c r="D69">
        <f t="shared" si="4"/>
        <v>4.0606060606060606</v>
      </c>
      <c r="E69">
        <f t="shared" si="4"/>
        <v>4.0606060606060606</v>
      </c>
      <c r="F69">
        <f t="shared" si="4"/>
        <v>4.0606060606060606</v>
      </c>
      <c r="G69">
        <f t="shared" si="4"/>
        <v>4.0606060606060606</v>
      </c>
      <c r="H69">
        <f t="shared" si="4"/>
        <v>4.0606060606060606</v>
      </c>
      <c r="I69">
        <f t="shared" si="4"/>
        <v>0.6767676767676768</v>
      </c>
    </row>
    <row r="70" spans="1:9" x14ac:dyDescent="0.25">
      <c r="A70">
        <v>70</v>
      </c>
      <c r="B70">
        <v>0.16193999999999997</v>
      </c>
      <c r="C70">
        <f t="shared" si="4"/>
        <v>4.1212121212121211</v>
      </c>
      <c r="D70">
        <f t="shared" si="4"/>
        <v>4.1212121212121211</v>
      </c>
      <c r="E70">
        <f t="shared" si="4"/>
        <v>4.1212121212121211</v>
      </c>
      <c r="F70">
        <f t="shared" si="4"/>
        <v>4.1212121212121211</v>
      </c>
      <c r="G70">
        <f t="shared" si="4"/>
        <v>4.1212121212121211</v>
      </c>
      <c r="H70">
        <f t="shared" si="4"/>
        <v>4.1212121212121211</v>
      </c>
      <c r="I70">
        <f t="shared" si="4"/>
        <v>0.68686868686868696</v>
      </c>
    </row>
    <row r="71" spans="1:9" x14ac:dyDescent="0.25">
      <c r="A71">
        <v>71</v>
      </c>
      <c r="B71">
        <v>0.16193999999999997</v>
      </c>
      <c r="C71">
        <f t="shared" si="4"/>
        <v>4.1818181818181817</v>
      </c>
      <c r="D71">
        <f t="shared" si="4"/>
        <v>4.1818181818181817</v>
      </c>
      <c r="E71">
        <f t="shared" si="4"/>
        <v>4.1818181818181817</v>
      </c>
      <c r="F71">
        <f t="shared" si="4"/>
        <v>4.1818181818181817</v>
      </c>
      <c r="G71">
        <f t="shared" si="4"/>
        <v>4.1818181818181817</v>
      </c>
      <c r="H71">
        <f t="shared" si="4"/>
        <v>4.1818181818181817</v>
      </c>
      <c r="I71">
        <f t="shared" si="4"/>
        <v>0.69696969696969702</v>
      </c>
    </row>
    <row r="72" spans="1:9" x14ac:dyDescent="0.25">
      <c r="A72">
        <v>72</v>
      </c>
      <c r="B72">
        <v>0.16193999999999997</v>
      </c>
      <c r="C72">
        <f t="shared" si="4"/>
        <v>4.2424242424242422</v>
      </c>
      <c r="D72">
        <f t="shared" si="4"/>
        <v>4.2424242424242422</v>
      </c>
      <c r="E72">
        <f t="shared" si="4"/>
        <v>4.2424242424242422</v>
      </c>
      <c r="F72">
        <f t="shared" si="4"/>
        <v>4.2424242424242422</v>
      </c>
      <c r="G72">
        <f t="shared" si="4"/>
        <v>4.2424242424242422</v>
      </c>
      <c r="H72">
        <f t="shared" si="4"/>
        <v>4.2424242424242422</v>
      </c>
      <c r="I72">
        <f t="shared" si="4"/>
        <v>0.70707070707070718</v>
      </c>
    </row>
    <row r="73" spans="1:9" x14ac:dyDescent="0.25">
      <c r="A73">
        <v>73</v>
      </c>
      <c r="B73">
        <v>0.16193999999999997</v>
      </c>
      <c r="C73">
        <f t="shared" si="4"/>
        <v>4.3030303030303028</v>
      </c>
      <c r="D73">
        <f t="shared" si="4"/>
        <v>4.3030303030303028</v>
      </c>
      <c r="E73">
        <f t="shared" si="4"/>
        <v>4.3030303030303028</v>
      </c>
      <c r="F73">
        <f t="shared" si="4"/>
        <v>4.3030303030303028</v>
      </c>
      <c r="G73">
        <f t="shared" si="4"/>
        <v>4.3030303030303028</v>
      </c>
      <c r="H73">
        <f t="shared" si="4"/>
        <v>4.3030303030303028</v>
      </c>
      <c r="I73">
        <f t="shared" si="4"/>
        <v>0.71717171717171724</v>
      </c>
    </row>
    <row r="74" spans="1:9" x14ac:dyDescent="0.25">
      <c r="A74">
        <v>74</v>
      </c>
      <c r="B74">
        <v>0.16193999999999997</v>
      </c>
      <c r="C74">
        <f t="shared" si="4"/>
        <v>4.3636363636363633</v>
      </c>
      <c r="D74">
        <f t="shared" si="4"/>
        <v>4.3636363636363633</v>
      </c>
      <c r="E74">
        <f t="shared" si="4"/>
        <v>4.3636363636363633</v>
      </c>
      <c r="F74">
        <f t="shared" si="4"/>
        <v>4.3636363636363633</v>
      </c>
      <c r="G74">
        <f t="shared" si="4"/>
        <v>4.3636363636363633</v>
      </c>
      <c r="H74">
        <f t="shared" si="4"/>
        <v>4.3636363636363633</v>
      </c>
      <c r="I74">
        <f t="shared" si="4"/>
        <v>0.72727272727272729</v>
      </c>
    </row>
    <row r="75" spans="1:9" x14ac:dyDescent="0.25">
      <c r="A75">
        <v>75</v>
      </c>
      <c r="B75">
        <v>0.16193999999999997</v>
      </c>
      <c r="C75">
        <f t="shared" si="4"/>
        <v>4.4242424242424248</v>
      </c>
      <c r="D75">
        <f t="shared" si="4"/>
        <v>4.4242424242424248</v>
      </c>
      <c r="E75">
        <f t="shared" si="4"/>
        <v>4.4242424242424248</v>
      </c>
      <c r="F75">
        <f t="shared" si="4"/>
        <v>4.4242424242424248</v>
      </c>
      <c r="G75">
        <f t="shared" si="4"/>
        <v>4.4242424242424248</v>
      </c>
      <c r="H75">
        <f t="shared" si="4"/>
        <v>4.4242424242424248</v>
      </c>
      <c r="I75">
        <f t="shared" si="4"/>
        <v>0.73737373737373746</v>
      </c>
    </row>
    <row r="76" spans="1:9" x14ac:dyDescent="0.25">
      <c r="A76">
        <v>76</v>
      </c>
      <c r="B76">
        <v>0.16193999999999997</v>
      </c>
      <c r="C76">
        <f t="shared" si="4"/>
        <v>4.4848484848484853</v>
      </c>
      <c r="D76">
        <f t="shared" si="4"/>
        <v>4.4848484848484853</v>
      </c>
      <c r="E76">
        <f t="shared" si="4"/>
        <v>4.4848484848484853</v>
      </c>
      <c r="F76">
        <f t="shared" si="4"/>
        <v>4.4848484848484853</v>
      </c>
      <c r="G76">
        <f t="shared" si="4"/>
        <v>4.4848484848484853</v>
      </c>
      <c r="H76">
        <f t="shared" si="4"/>
        <v>4.4848484848484853</v>
      </c>
      <c r="I76">
        <f t="shared" si="4"/>
        <v>0.74747474747474751</v>
      </c>
    </row>
    <row r="77" spans="1:9" x14ac:dyDescent="0.25">
      <c r="A77">
        <v>77</v>
      </c>
      <c r="B77">
        <v>0.16193999999999997</v>
      </c>
      <c r="C77">
        <f t="shared" si="4"/>
        <v>4.5454545454545459</v>
      </c>
      <c r="D77">
        <f t="shared" si="4"/>
        <v>4.5454545454545459</v>
      </c>
      <c r="E77">
        <f t="shared" si="4"/>
        <v>4.5454545454545459</v>
      </c>
      <c r="F77">
        <f t="shared" si="4"/>
        <v>4.5454545454545459</v>
      </c>
      <c r="G77">
        <f t="shared" si="4"/>
        <v>4.5454545454545459</v>
      </c>
      <c r="H77">
        <f t="shared" si="4"/>
        <v>4.5454545454545459</v>
      </c>
      <c r="I77">
        <f t="shared" si="4"/>
        <v>0.75757575757575768</v>
      </c>
    </row>
    <row r="78" spans="1:9" x14ac:dyDescent="0.25">
      <c r="A78">
        <v>78</v>
      </c>
      <c r="B78">
        <v>0.16193999999999997</v>
      </c>
      <c r="C78">
        <f t="shared" si="4"/>
        <v>4.6060606060606064</v>
      </c>
      <c r="D78">
        <f t="shared" si="4"/>
        <v>4.6060606060606064</v>
      </c>
      <c r="E78">
        <f t="shared" si="4"/>
        <v>4.6060606060606064</v>
      </c>
      <c r="F78">
        <f t="shared" si="4"/>
        <v>4.6060606060606064</v>
      </c>
      <c r="G78">
        <f t="shared" si="4"/>
        <v>4.6060606060606064</v>
      </c>
      <c r="H78">
        <f t="shared" si="4"/>
        <v>4.6060606060606064</v>
      </c>
      <c r="I78">
        <f t="shared" si="4"/>
        <v>0.76767676767676774</v>
      </c>
    </row>
    <row r="79" spans="1:9" x14ac:dyDescent="0.25">
      <c r="A79">
        <v>79</v>
      </c>
      <c r="B79">
        <v>0.16193999999999997</v>
      </c>
      <c r="C79">
        <f t="shared" si="4"/>
        <v>4.666666666666667</v>
      </c>
      <c r="D79">
        <f t="shared" si="4"/>
        <v>4.666666666666667</v>
      </c>
      <c r="E79">
        <f t="shared" si="4"/>
        <v>4.666666666666667</v>
      </c>
      <c r="F79">
        <f t="shared" si="4"/>
        <v>4.666666666666667</v>
      </c>
      <c r="G79">
        <f t="shared" si="4"/>
        <v>4.666666666666667</v>
      </c>
      <c r="H79">
        <f t="shared" si="4"/>
        <v>4.666666666666667</v>
      </c>
      <c r="I79">
        <f t="shared" si="4"/>
        <v>0.77777777777777779</v>
      </c>
    </row>
    <row r="80" spans="1:9" x14ac:dyDescent="0.25">
      <c r="A80">
        <v>80</v>
      </c>
      <c r="B80">
        <v>0.16193999999999997</v>
      </c>
      <c r="C80">
        <f t="shared" si="4"/>
        <v>4.7272727272727275</v>
      </c>
      <c r="D80">
        <f t="shared" si="4"/>
        <v>4.7272727272727275</v>
      </c>
      <c r="E80">
        <f t="shared" si="4"/>
        <v>4.7272727272727275</v>
      </c>
      <c r="F80">
        <f t="shared" si="4"/>
        <v>4.7272727272727275</v>
      </c>
      <c r="G80">
        <f t="shared" si="4"/>
        <v>4.7272727272727275</v>
      </c>
      <c r="H80">
        <f t="shared" si="4"/>
        <v>4.7272727272727275</v>
      </c>
      <c r="I80">
        <f t="shared" si="4"/>
        <v>0.78787878787878796</v>
      </c>
    </row>
    <row r="81" spans="1:9" x14ac:dyDescent="0.25">
      <c r="A81">
        <v>81</v>
      </c>
      <c r="B81">
        <v>0.16193999999999997</v>
      </c>
      <c r="C81">
        <f t="shared" si="4"/>
        <v>4.7878787878787881</v>
      </c>
      <c r="D81">
        <f t="shared" si="4"/>
        <v>4.7878787878787881</v>
      </c>
      <c r="E81">
        <f t="shared" si="4"/>
        <v>4.7878787878787881</v>
      </c>
      <c r="F81">
        <f t="shared" si="4"/>
        <v>4.7878787878787881</v>
      </c>
      <c r="G81">
        <f t="shared" si="4"/>
        <v>4.7878787878787881</v>
      </c>
      <c r="H81">
        <f t="shared" si="4"/>
        <v>4.7878787878787881</v>
      </c>
      <c r="I81">
        <f t="shared" si="4"/>
        <v>0.79797979797979801</v>
      </c>
    </row>
    <row r="82" spans="1:9" x14ac:dyDescent="0.25">
      <c r="A82">
        <v>82</v>
      </c>
      <c r="B82">
        <v>0.16193999999999997</v>
      </c>
      <c r="C82">
        <f t="shared" si="4"/>
        <v>4.8484848484848486</v>
      </c>
      <c r="D82">
        <f t="shared" si="4"/>
        <v>4.8484848484848486</v>
      </c>
      <c r="E82">
        <f t="shared" si="4"/>
        <v>4.8484848484848486</v>
      </c>
      <c r="F82">
        <f t="shared" si="4"/>
        <v>4.8484848484848486</v>
      </c>
      <c r="G82">
        <f t="shared" si="4"/>
        <v>4.8484848484848486</v>
      </c>
      <c r="H82">
        <f t="shared" si="4"/>
        <v>4.8484848484848486</v>
      </c>
      <c r="I82">
        <f t="shared" si="4"/>
        <v>0.80808080808080818</v>
      </c>
    </row>
    <row r="83" spans="1:9" x14ac:dyDescent="0.25">
      <c r="A83">
        <v>83</v>
      </c>
      <c r="B83">
        <v>0.16193999999999997</v>
      </c>
      <c r="C83">
        <f t="shared" ref="C83:I98" si="5">C$101/($A$101-$A$2) *($A83 -$A$2)</f>
        <v>4.9090909090909092</v>
      </c>
      <c r="D83">
        <f t="shared" si="5"/>
        <v>4.9090909090909092</v>
      </c>
      <c r="E83">
        <f t="shared" si="5"/>
        <v>4.9090909090909092</v>
      </c>
      <c r="F83">
        <f t="shared" si="5"/>
        <v>4.9090909090909092</v>
      </c>
      <c r="G83">
        <f t="shared" si="5"/>
        <v>4.9090909090909092</v>
      </c>
      <c r="H83">
        <f t="shared" si="5"/>
        <v>4.9090909090909092</v>
      </c>
      <c r="I83">
        <f t="shared" si="5"/>
        <v>0.81818181818181823</v>
      </c>
    </row>
    <row r="84" spans="1:9" x14ac:dyDescent="0.25">
      <c r="A84">
        <v>84</v>
      </c>
      <c r="B84">
        <v>0.16193999999999997</v>
      </c>
      <c r="C84">
        <f t="shared" si="5"/>
        <v>4.9696969696969697</v>
      </c>
      <c r="D84">
        <f t="shared" si="5"/>
        <v>4.9696969696969697</v>
      </c>
      <c r="E84">
        <f t="shared" si="5"/>
        <v>4.9696969696969697</v>
      </c>
      <c r="F84">
        <f t="shared" si="5"/>
        <v>4.9696969696969697</v>
      </c>
      <c r="G84">
        <f t="shared" si="5"/>
        <v>4.9696969696969697</v>
      </c>
      <c r="H84">
        <f t="shared" si="5"/>
        <v>4.9696969696969697</v>
      </c>
      <c r="I84">
        <f t="shared" si="5"/>
        <v>0.8282828282828284</v>
      </c>
    </row>
    <row r="85" spans="1:9" x14ac:dyDescent="0.25">
      <c r="A85">
        <v>85</v>
      </c>
      <c r="B85">
        <v>0.16193999999999997</v>
      </c>
      <c r="C85">
        <f t="shared" si="5"/>
        <v>5.0303030303030303</v>
      </c>
      <c r="D85">
        <f t="shared" si="5"/>
        <v>5.0303030303030303</v>
      </c>
      <c r="E85">
        <f t="shared" si="5"/>
        <v>5.0303030303030303</v>
      </c>
      <c r="F85">
        <f t="shared" si="5"/>
        <v>5.0303030303030303</v>
      </c>
      <c r="G85">
        <f t="shared" si="5"/>
        <v>5.0303030303030303</v>
      </c>
      <c r="H85">
        <f t="shared" si="5"/>
        <v>5.0303030303030303</v>
      </c>
      <c r="I85">
        <f t="shared" si="5"/>
        <v>0.83838383838383845</v>
      </c>
    </row>
    <row r="86" spans="1:9" x14ac:dyDescent="0.25">
      <c r="A86">
        <v>86</v>
      </c>
      <c r="B86">
        <v>0.16193999999999997</v>
      </c>
      <c r="C86">
        <f t="shared" si="5"/>
        <v>5.0909090909090908</v>
      </c>
      <c r="D86">
        <f t="shared" si="5"/>
        <v>5.0909090909090908</v>
      </c>
      <c r="E86">
        <f t="shared" si="5"/>
        <v>5.0909090909090908</v>
      </c>
      <c r="F86">
        <f t="shared" si="5"/>
        <v>5.0909090909090908</v>
      </c>
      <c r="G86">
        <f t="shared" si="5"/>
        <v>5.0909090909090908</v>
      </c>
      <c r="H86">
        <f t="shared" si="5"/>
        <v>5.0909090909090908</v>
      </c>
      <c r="I86">
        <f t="shared" si="5"/>
        <v>0.84848484848484851</v>
      </c>
    </row>
    <row r="87" spans="1:9" x14ac:dyDescent="0.25">
      <c r="A87">
        <v>87</v>
      </c>
      <c r="B87">
        <v>0.16193999999999997</v>
      </c>
      <c r="C87">
        <f t="shared" si="5"/>
        <v>5.1515151515151514</v>
      </c>
      <c r="D87">
        <f t="shared" si="5"/>
        <v>5.1515151515151514</v>
      </c>
      <c r="E87">
        <f t="shared" si="5"/>
        <v>5.1515151515151514</v>
      </c>
      <c r="F87">
        <f t="shared" si="5"/>
        <v>5.1515151515151514</v>
      </c>
      <c r="G87">
        <f t="shared" si="5"/>
        <v>5.1515151515151514</v>
      </c>
      <c r="H87">
        <f t="shared" si="5"/>
        <v>5.1515151515151514</v>
      </c>
      <c r="I87">
        <f t="shared" si="5"/>
        <v>0.85858585858585867</v>
      </c>
    </row>
    <row r="88" spans="1:9" x14ac:dyDescent="0.25">
      <c r="A88">
        <v>88</v>
      </c>
      <c r="B88">
        <v>0.16193999999999997</v>
      </c>
      <c r="C88">
        <f t="shared" si="5"/>
        <v>5.2121212121212119</v>
      </c>
      <c r="D88">
        <f t="shared" si="5"/>
        <v>5.2121212121212119</v>
      </c>
      <c r="E88">
        <f t="shared" si="5"/>
        <v>5.2121212121212119</v>
      </c>
      <c r="F88">
        <f t="shared" si="5"/>
        <v>5.2121212121212119</v>
      </c>
      <c r="G88">
        <f t="shared" si="5"/>
        <v>5.2121212121212119</v>
      </c>
      <c r="H88">
        <f t="shared" si="5"/>
        <v>5.2121212121212119</v>
      </c>
      <c r="I88">
        <f t="shared" si="5"/>
        <v>0.86868686868686873</v>
      </c>
    </row>
    <row r="89" spans="1:9" x14ac:dyDescent="0.25">
      <c r="A89">
        <v>89</v>
      </c>
      <c r="B89">
        <v>0.16193999999999997</v>
      </c>
      <c r="C89">
        <f t="shared" si="5"/>
        <v>5.2727272727272725</v>
      </c>
      <c r="D89">
        <f t="shared" si="5"/>
        <v>5.2727272727272725</v>
      </c>
      <c r="E89">
        <f t="shared" si="5"/>
        <v>5.2727272727272725</v>
      </c>
      <c r="F89">
        <f t="shared" si="5"/>
        <v>5.2727272727272725</v>
      </c>
      <c r="G89">
        <f t="shared" si="5"/>
        <v>5.2727272727272725</v>
      </c>
      <c r="H89">
        <f t="shared" si="5"/>
        <v>5.2727272727272725</v>
      </c>
      <c r="I89">
        <f t="shared" si="5"/>
        <v>0.8787878787878789</v>
      </c>
    </row>
    <row r="90" spans="1:9" x14ac:dyDescent="0.25">
      <c r="A90">
        <v>90</v>
      </c>
      <c r="B90">
        <v>0.16193999999999997</v>
      </c>
      <c r="C90">
        <f t="shared" si="5"/>
        <v>5.3333333333333339</v>
      </c>
      <c r="D90">
        <f t="shared" si="5"/>
        <v>5.3333333333333339</v>
      </c>
      <c r="E90">
        <f t="shared" si="5"/>
        <v>5.3333333333333339</v>
      </c>
      <c r="F90">
        <f t="shared" si="5"/>
        <v>5.3333333333333339</v>
      </c>
      <c r="G90">
        <f t="shared" si="5"/>
        <v>5.3333333333333339</v>
      </c>
      <c r="H90">
        <f t="shared" si="5"/>
        <v>5.3333333333333339</v>
      </c>
      <c r="I90">
        <f t="shared" si="5"/>
        <v>0.88888888888888895</v>
      </c>
    </row>
    <row r="91" spans="1:9" x14ac:dyDescent="0.25">
      <c r="A91">
        <v>91</v>
      </c>
      <c r="B91">
        <v>0.16193999999999997</v>
      </c>
      <c r="C91">
        <f t="shared" si="5"/>
        <v>5.3939393939393945</v>
      </c>
      <c r="D91">
        <f t="shared" si="5"/>
        <v>5.3939393939393945</v>
      </c>
      <c r="E91">
        <f t="shared" si="5"/>
        <v>5.3939393939393945</v>
      </c>
      <c r="F91">
        <f t="shared" si="5"/>
        <v>5.3939393939393945</v>
      </c>
      <c r="G91">
        <f t="shared" si="5"/>
        <v>5.3939393939393945</v>
      </c>
      <c r="H91">
        <f t="shared" si="5"/>
        <v>5.3939393939393945</v>
      </c>
      <c r="I91">
        <f t="shared" si="5"/>
        <v>0.89898989898989912</v>
      </c>
    </row>
    <row r="92" spans="1:9" x14ac:dyDescent="0.25">
      <c r="A92">
        <v>92</v>
      </c>
      <c r="B92">
        <v>0.16193999999999997</v>
      </c>
      <c r="C92">
        <f t="shared" si="5"/>
        <v>5.454545454545455</v>
      </c>
      <c r="D92">
        <f t="shared" si="5"/>
        <v>5.454545454545455</v>
      </c>
      <c r="E92">
        <f t="shared" si="5"/>
        <v>5.454545454545455</v>
      </c>
      <c r="F92">
        <f t="shared" si="5"/>
        <v>5.454545454545455</v>
      </c>
      <c r="G92">
        <f t="shared" si="5"/>
        <v>5.454545454545455</v>
      </c>
      <c r="H92">
        <f t="shared" si="5"/>
        <v>5.454545454545455</v>
      </c>
      <c r="I92">
        <f t="shared" si="5"/>
        <v>0.90909090909090917</v>
      </c>
    </row>
    <row r="93" spans="1:9" x14ac:dyDescent="0.25">
      <c r="A93">
        <v>93</v>
      </c>
      <c r="B93">
        <v>0.16193999999999997</v>
      </c>
      <c r="C93">
        <f t="shared" si="5"/>
        <v>5.5151515151515156</v>
      </c>
      <c r="D93">
        <f t="shared" si="5"/>
        <v>5.5151515151515156</v>
      </c>
      <c r="E93">
        <f t="shared" si="5"/>
        <v>5.5151515151515156</v>
      </c>
      <c r="F93">
        <f t="shared" si="5"/>
        <v>5.5151515151515156</v>
      </c>
      <c r="G93">
        <f t="shared" si="5"/>
        <v>5.5151515151515156</v>
      </c>
      <c r="H93">
        <f t="shared" si="5"/>
        <v>5.5151515151515156</v>
      </c>
      <c r="I93">
        <f t="shared" si="5"/>
        <v>0.91919191919191923</v>
      </c>
    </row>
    <row r="94" spans="1:9" x14ac:dyDescent="0.25">
      <c r="A94">
        <v>94</v>
      </c>
      <c r="B94">
        <v>0.16193999999999997</v>
      </c>
      <c r="C94">
        <f t="shared" si="5"/>
        <v>5.5757575757575761</v>
      </c>
      <c r="D94">
        <f t="shared" si="5"/>
        <v>5.5757575757575761</v>
      </c>
      <c r="E94">
        <f t="shared" si="5"/>
        <v>5.5757575757575761</v>
      </c>
      <c r="F94">
        <f t="shared" si="5"/>
        <v>5.5757575757575761</v>
      </c>
      <c r="G94">
        <f t="shared" si="5"/>
        <v>5.5757575757575761</v>
      </c>
      <c r="H94">
        <f t="shared" si="5"/>
        <v>5.5757575757575761</v>
      </c>
      <c r="I94">
        <f t="shared" si="5"/>
        <v>0.92929292929292939</v>
      </c>
    </row>
    <row r="95" spans="1:9" x14ac:dyDescent="0.25">
      <c r="A95">
        <v>95</v>
      </c>
      <c r="B95">
        <v>0.16193999999999997</v>
      </c>
      <c r="C95">
        <f t="shared" si="5"/>
        <v>5.6363636363636367</v>
      </c>
      <c r="D95">
        <f t="shared" si="5"/>
        <v>5.6363636363636367</v>
      </c>
      <c r="E95">
        <f t="shared" si="5"/>
        <v>5.6363636363636367</v>
      </c>
      <c r="F95">
        <f t="shared" si="5"/>
        <v>5.6363636363636367</v>
      </c>
      <c r="G95">
        <f t="shared" si="5"/>
        <v>5.6363636363636367</v>
      </c>
      <c r="H95">
        <f t="shared" si="5"/>
        <v>5.6363636363636367</v>
      </c>
      <c r="I95">
        <f t="shared" si="5"/>
        <v>0.93939393939393945</v>
      </c>
    </row>
    <row r="96" spans="1:9" x14ac:dyDescent="0.25">
      <c r="A96">
        <v>96</v>
      </c>
      <c r="B96">
        <v>0.16193999999999997</v>
      </c>
      <c r="C96">
        <f t="shared" si="5"/>
        <v>5.6969696969696972</v>
      </c>
      <c r="D96">
        <f t="shared" si="5"/>
        <v>5.6969696969696972</v>
      </c>
      <c r="E96">
        <f t="shared" si="5"/>
        <v>5.6969696969696972</v>
      </c>
      <c r="F96">
        <f t="shared" si="5"/>
        <v>5.6969696969696972</v>
      </c>
      <c r="G96">
        <f t="shared" si="5"/>
        <v>5.6969696969696972</v>
      </c>
      <c r="H96">
        <f t="shared" si="5"/>
        <v>5.6969696969696972</v>
      </c>
      <c r="I96">
        <f t="shared" si="5"/>
        <v>0.94949494949494961</v>
      </c>
    </row>
    <row r="97" spans="1:9" x14ac:dyDescent="0.25">
      <c r="A97">
        <v>97</v>
      </c>
      <c r="B97">
        <v>0.16193999999999997</v>
      </c>
      <c r="C97">
        <f t="shared" si="5"/>
        <v>5.7575757575757578</v>
      </c>
      <c r="D97">
        <f t="shared" si="5"/>
        <v>5.7575757575757578</v>
      </c>
      <c r="E97">
        <f t="shared" si="5"/>
        <v>5.7575757575757578</v>
      </c>
      <c r="F97">
        <f t="shared" si="5"/>
        <v>5.7575757575757578</v>
      </c>
      <c r="G97">
        <f t="shared" si="5"/>
        <v>5.7575757575757578</v>
      </c>
      <c r="H97">
        <f t="shared" si="5"/>
        <v>5.7575757575757578</v>
      </c>
      <c r="I97">
        <f t="shared" si="5"/>
        <v>0.95959595959595967</v>
      </c>
    </row>
    <row r="98" spans="1:9" x14ac:dyDescent="0.25">
      <c r="A98">
        <v>98</v>
      </c>
      <c r="B98">
        <v>0.16193999999999997</v>
      </c>
      <c r="C98">
        <f t="shared" si="5"/>
        <v>5.8181818181818183</v>
      </c>
      <c r="D98">
        <f t="shared" si="5"/>
        <v>5.8181818181818183</v>
      </c>
      <c r="E98">
        <f t="shared" si="5"/>
        <v>5.8181818181818183</v>
      </c>
      <c r="F98">
        <f t="shared" si="5"/>
        <v>5.8181818181818183</v>
      </c>
      <c r="G98">
        <f t="shared" si="5"/>
        <v>5.8181818181818183</v>
      </c>
      <c r="H98">
        <f t="shared" si="5"/>
        <v>5.8181818181818183</v>
      </c>
      <c r="I98">
        <f t="shared" si="5"/>
        <v>0.96969696969696972</v>
      </c>
    </row>
    <row r="99" spans="1:9" x14ac:dyDescent="0.25">
      <c r="A99">
        <v>99</v>
      </c>
      <c r="B99">
        <v>0.16193999999999997</v>
      </c>
      <c r="C99">
        <f t="shared" ref="C99:I100" si="6">C$101/($A$101-$A$2) *($A99 -$A$2)</f>
        <v>5.8787878787878789</v>
      </c>
      <c r="D99">
        <f t="shared" si="6"/>
        <v>5.8787878787878789</v>
      </c>
      <c r="E99">
        <f t="shared" si="6"/>
        <v>5.8787878787878789</v>
      </c>
      <c r="F99">
        <f t="shared" si="6"/>
        <v>5.8787878787878789</v>
      </c>
      <c r="G99">
        <f t="shared" si="6"/>
        <v>5.8787878787878789</v>
      </c>
      <c r="H99">
        <f t="shared" si="6"/>
        <v>5.8787878787878789</v>
      </c>
      <c r="I99">
        <f t="shared" si="6"/>
        <v>0.97979797979797989</v>
      </c>
    </row>
    <row r="100" spans="1:9" x14ac:dyDescent="0.25">
      <c r="A100">
        <v>100</v>
      </c>
      <c r="B100">
        <v>0.16193999999999997</v>
      </c>
      <c r="C100">
        <f>C$101/($A$101-$A$2) *($A100 -$A$2)</f>
        <v>5.9393939393939394</v>
      </c>
      <c r="D100">
        <f t="shared" si="6"/>
        <v>5.9393939393939394</v>
      </c>
      <c r="E100">
        <f t="shared" si="6"/>
        <v>5.9393939393939394</v>
      </c>
      <c r="F100">
        <f t="shared" si="6"/>
        <v>5.9393939393939394</v>
      </c>
      <c r="G100">
        <f t="shared" si="6"/>
        <v>5.9393939393939394</v>
      </c>
      <c r="H100">
        <f t="shared" si="6"/>
        <v>5.9393939393939394</v>
      </c>
      <c r="I100">
        <f t="shared" si="6"/>
        <v>0.98989898989898994</v>
      </c>
    </row>
    <row r="101" spans="1:9" x14ac:dyDescent="0.25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5" x14ac:dyDescent="0.25"/>
  <sheetData>
    <row r="1" spans="1:63" x14ac:dyDescent="0.25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</row>
    <row r="2" spans="1:63" x14ac:dyDescent="0.25">
      <c r="A2">
        <v>2</v>
      </c>
      <c r="B2">
        <v>0</v>
      </c>
      <c r="C2">
        <f t="shared" ref="C2:R17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S$101/($A$101-$A$2) *($A2 -$A$2)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2" si="2">AI$101/($A$101-$A$2) *($A2 -$A$2)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K2" si="3">AY$101/($A$101-$A$2) *($A2 -$A$2)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</row>
    <row r="3" spans="1:63" x14ac:dyDescent="0.25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1"/>
        <v>1.0101010101010102E-2</v>
      </c>
      <c r="T3">
        <f t="shared" si="1"/>
        <v>1.0101010101010102E-2</v>
      </c>
      <c r="U3">
        <f t="shared" si="1"/>
        <v>1.0101010101010102E-2</v>
      </c>
      <c r="V3">
        <f t="shared" si="1"/>
        <v>1.0101010101010102E-2</v>
      </c>
      <c r="W3">
        <f t="shared" si="1"/>
        <v>1.0101010101010102E-2</v>
      </c>
      <c r="X3">
        <f t="shared" si="1"/>
        <v>1.0101010101010102E-2</v>
      </c>
      <c r="Y3">
        <f t="shared" si="1"/>
        <v>1.0101010101010102E-2</v>
      </c>
      <c r="Z3">
        <f t="shared" si="1"/>
        <v>1.0101010101010102E-2</v>
      </c>
      <c r="AA3">
        <f t="shared" si="1"/>
        <v>1.0101010101010102E-2</v>
      </c>
      <c r="AB3">
        <f t="shared" si="1"/>
        <v>1.0101010101010102E-2</v>
      </c>
      <c r="AC3">
        <f t="shared" si="1"/>
        <v>1.0101010101010102E-2</v>
      </c>
      <c r="AD3">
        <f t="shared" si="1"/>
        <v>1.0101010101010102E-2</v>
      </c>
      <c r="AE3">
        <f t="shared" si="1"/>
        <v>1.0101010101010102E-2</v>
      </c>
      <c r="AF3">
        <f t="shared" si="1"/>
        <v>1.0101010101010102E-2</v>
      </c>
      <c r="AG3">
        <f t="shared" si="1"/>
        <v>1.0101010101010102E-2</v>
      </c>
      <c r="AH3">
        <f t="shared" si="1"/>
        <v>1.0101010101010102E-2</v>
      </c>
      <c r="AI3">
        <f t="shared" ref="AI3:BK3" si="4">AI$101/($A$101-$A$2) *($A3 -$A$2)</f>
        <v>1.0101010101010102E-2</v>
      </c>
      <c r="AJ3">
        <f t="shared" si="4"/>
        <v>1.0101010101010102E-2</v>
      </c>
      <c r="AK3">
        <f t="shared" si="4"/>
        <v>1.0101010101010102E-2</v>
      </c>
      <c r="AL3">
        <f t="shared" si="4"/>
        <v>1.0101010101010102E-2</v>
      </c>
      <c r="AM3">
        <f t="shared" si="4"/>
        <v>1.0101010101010102E-2</v>
      </c>
      <c r="AN3">
        <f t="shared" si="4"/>
        <v>1.0101010101010102E-2</v>
      </c>
      <c r="AO3">
        <f t="shared" si="4"/>
        <v>1.0101010101010102E-2</v>
      </c>
      <c r="AP3">
        <f t="shared" si="4"/>
        <v>1.0101010101010102E-2</v>
      </c>
      <c r="AQ3">
        <f t="shared" si="4"/>
        <v>1.0101010101010102E-2</v>
      </c>
      <c r="AR3">
        <f t="shared" si="4"/>
        <v>1.0101010101010102E-2</v>
      </c>
      <c r="AS3">
        <f t="shared" si="4"/>
        <v>1.0101010101010102E-2</v>
      </c>
      <c r="AT3">
        <f t="shared" si="4"/>
        <v>1.0101010101010102E-2</v>
      </c>
      <c r="AU3">
        <f t="shared" si="4"/>
        <v>1.0101010101010102E-2</v>
      </c>
      <c r="AV3">
        <f t="shared" si="4"/>
        <v>1.0101010101010102E-2</v>
      </c>
      <c r="AW3">
        <f t="shared" si="4"/>
        <v>1.0101010101010102E-2</v>
      </c>
      <c r="AX3">
        <f t="shared" si="4"/>
        <v>1.0101010101010102E-2</v>
      </c>
      <c r="AY3">
        <f t="shared" si="4"/>
        <v>1.0101010101010102E-2</v>
      </c>
      <c r="AZ3">
        <f t="shared" si="4"/>
        <v>1.0101010101010102E-2</v>
      </c>
      <c r="BA3">
        <f t="shared" si="4"/>
        <v>1.0101010101010102E-2</v>
      </c>
      <c r="BB3">
        <f t="shared" si="4"/>
        <v>1.0101010101010102E-2</v>
      </c>
      <c r="BC3">
        <f t="shared" si="4"/>
        <v>1.0101010101010102E-2</v>
      </c>
      <c r="BD3">
        <f t="shared" si="4"/>
        <v>1.0101010101010102E-2</v>
      </c>
      <c r="BE3">
        <f t="shared" si="4"/>
        <v>1.0101010101010102E-2</v>
      </c>
      <c r="BF3">
        <f t="shared" si="4"/>
        <v>1.0101010101010102E-2</v>
      </c>
      <c r="BG3">
        <f t="shared" si="4"/>
        <v>1.0101010101010102E-2</v>
      </c>
      <c r="BH3">
        <f t="shared" si="4"/>
        <v>1.0101010101010102E-2</v>
      </c>
      <c r="BI3">
        <f t="shared" si="4"/>
        <v>1.0101010101010102E-2</v>
      </c>
      <c r="BJ3">
        <f t="shared" si="4"/>
        <v>1.0101010101010102E-2</v>
      </c>
      <c r="BK3">
        <f t="shared" si="4"/>
        <v>1.0101010101010102E-2</v>
      </c>
    </row>
    <row r="4" spans="1:63" x14ac:dyDescent="0.25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1"/>
        <v>2.0202020202020204E-2</v>
      </c>
      <c r="T4">
        <f t="shared" si="1"/>
        <v>2.0202020202020204E-2</v>
      </c>
      <c r="U4">
        <f t="shared" si="1"/>
        <v>2.0202020202020204E-2</v>
      </c>
      <c r="V4">
        <f t="shared" si="1"/>
        <v>2.0202020202020204E-2</v>
      </c>
      <c r="W4">
        <f t="shared" si="1"/>
        <v>2.0202020202020204E-2</v>
      </c>
      <c r="X4">
        <f t="shared" si="1"/>
        <v>2.0202020202020204E-2</v>
      </c>
      <c r="Y4">
        <f t="shared" si="1"/>
        <v>2.0202020202020204E-2</v>
      </c>
      <c r="Z4">
        <f t="shared" si="1"/>
        <v>2.0202020202020204E-2</v>
      </c>
      <c r="AA4">
        <f t="shared" si="1"/>
        <v>2.0202020202020204E-2</v>
      </c>
      <c r="AB4">
        <f t="shared" si="1"/>
        <v>2.0202020202020204E-2</v>
      </c>
      <c r="AC4">
        <f t="shared" si="1"/>
        <v>2.0202020202020204E-2</v>
      </c>
      <c r="AD4">
        <f t="shared" si="1"/>
        <v>2.0202020202020204E-2</v>
      </c>
      <c r="AE4">
        <f t="shared" si="1"/>
        <v>2.0202020202020204E-2</v>
      </c>
      <c r="AF4">
        <f t="shared" si="1"/>
        <v>2.0202020202020204E-2</v>
      </c>
      <c r="AG4">
        <f t="shared" si="1"/>
        <v>2.0202020202020204E-2</v>
      </c>
      <c r="AH4">
        <f t="shared" ref="AH4:BK12" si="5">AH$101/($A$101-$A$2) *($A4 -$A$2)</f>
        <v>2.0202020202020204E-2</v>
      </c>
      <c r="AI4">
        <f t="shared" si="5"/>
        <v>2.0202020202020204E-2</v>
      </c>
      <c r="AJ4">
        <f t="shared" si="5"/>
        <v>2.0202020202020204E-2</v>
      </c>
      <c r="AK4">
        <f t="shared" si="5"/>
        <v>2.0202020202020204E-2</v>
      </c>
      <c r="AL4">
        <f t="shared" si="5"/>
        <v>2.0202020202020204E-2</v>
      </c>
      <c r="AM4">
        <f t="shared" si="5"/>
        <v>2.0202020202020204E-2</v>
      </c>
      <c r="AN4">
        <f t="shared" si="5"/>
        <v>2.0202020202020204E-2</v>
      </c>
      <c r="AO4">
        <f t="shared" si="5"/>
        <v>2.0202020202020204E-2</v>
      </c>
      <c r="AP4">
        <f t="shared" si="5"/>
        <v>2.0202020202020204E-2</v>
      </c>
      <c r="AQ4">
        <f t="shared" si="5"/>
        <v>2.0202020202020204E-2</v>
      </c>
      <c r="AR4">
        <f t="shared" si="5"/>
        <v>2.0202020202020204E-2</v>
      </c>
      <c r="AS4">
        <f t="shared" si="5"/>
        <v>2.0202020202020204E-2</v>
      </c>
      <c r="AT4">
        <f t="shared" si="5"/>
        <v>2.0202020202020204E-2</v>
      </c>
      <c r="AU4">
        <f t="shared" si="5"/>
        <v>2.0202020202020204E-2</v>
      </c>
      <c r="AV4">
        <f t="shared" si="5"/>
        <v>2.0202020202020204E-2</v>
      </c>
      <c r="AW4">
        <f t="shared" si="5"/>
        <v>2.0202020202020204E-2</v>
      </c>
      <c r="AX4">
        <f t="shared" si="5"/>
        <v>2.0202020202020204E-2</v>
      </c>
      <c r="AY4">
        <f t="shared" si="5"/>
        <v>2.0202020202020204E-2</v>
      </c>
      <c r="AZ4">
        <f t="shared" si="5"/>
        <v>2.0202020202020204E-2</v>
      </c>
      <c r="BA4">
        <f t="shared" si="5"/>
        <v>2.0202020202020204E-2</v>
      </c>
      <c r="BB4">
        <f t="shared" si="5"/>
        <v>2.0202020202020204E-2</v>
      </c>
      <c r="BC4">
        <f t="shared" si="5"/>
        <v>2.0202020202020204E-2</v>
      </c>
      <c r="BD4">
        <f t="shared" si="5"/>
        <v>2.0202020202020204E-2</v>
      </c>
      <c r="BE4">
        <f t="shared" si="5"/>
        <v>2.0202020202020204E-2</v>
      </c>
      <c r="BF4">
        <f t="shared" si="5"/>
        <v>2.0202020202020204E-2</v>
      </c>
      <c r="BG4">
        <f t="shared" si="5"/>
        <v>2.0202020202020204E-2</v>
      </c>
      <c r="BH4">
        <f t="shared" si="5"/>
        <v>2.0202020202020204E-2</v>
      </c>
      <c r="BI4">
        <f t="shared" si="5"/>
        <v>2.0202020202020204E-2</v>
      </c>
      <c r="BJ4">
        <f t="shared" si="5"/>
        <v>2.0202020202020204E-2</v>
      </c>
      <c r="BK4">
        <f t="shared" si="5"/>
        <v>2.0202020202020204E-2</v>
      </c>
    </row>
    <row r="5" spans="1:63" x14ac:dyDescent="0.25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1"/>
        <v>3.0303030303030304E-2</v>
      </c>
      <c r="T5">
        <f t="shared" si="1"/>
        <v>3.0303030303030304E-2</v>
      </c>
      <c r="U5">
        <f t="shared" si="1"/>
        <v>3.0303030303030304E-2</v>
      </c>
      <c r="V5">
        <f t="shared" si="1"/>
        <v>3.0303030303030304E-2</v>
      </c>
      <c r="W5">
        <f t="shared" si="1"/>
        <v>3.0303030303030304E-2</v>
      </c>
      <c r="X5">
        <f t="shared" si="1"/>
        <v>3.0303030303030304E-2</v>
      </c>
      <c r="Y5">
        <f t="shared" si="1"/>
        <v>3.0303030303030304E-2</v>
      </c>
      <c r="Z5">
        <f t="shared" si="1"/>
        <v>3.0303030303030304E-2</v>
      </c>
      <c r="AA5">
        <f t="shared" si="1"/>
        <v>3.0303030303030304E-2</v>
      </c>
      <c r="AB5">
        <f t="shared" si="1"/>
        <v>3.0303030303030304E-2</v>
      </c>
      <c r="AC5">
        <f t="shared" si="1"/>
        <v>3.0303030303030304E-2</v>
      </c>
      <c r="AD5">
        <f t="shared" si="1"/>
        <v>3.0303030303030304E-2</v>
      </c>
      <c r="AE5">
        <f t="shared" si="1"/>
        <v>3.0303030303030304E-2</v>
      </c>
      <c r="AF5">
        <f t="shared" si="1"/>
        <v>3.0303030303030304E-2</v>
      </c>
      <c r="AG5">
        <f t="shared" si="1"/>
        <v>3.0303030303030304E-2</v>
      </c>
      <c r="AH5">
        <f t="shared" si="5"/>
        <v>3.0303030303030304E-2</v>
      </c>
      <c r="AI5">
        <f t="shared" si="5"/>
        <v>3.0303030303030304E-2</v>
      </c>
      <c r="AJ5">
        <f t="shared" si="5"/>
        <v>3.0303030303030304E-2</v>
      </c>
      <c r="AK5">
        <f t="shared" si="5"/>
        <v>3.0303030303030304E-2</v>
      </c>
      <c r="AL5">
        <f t="shared" si="5"/>
        <v>3.0303030303030304E-2</v>
      </c>
      <c r="AM5">
        <f t="shared" si="5"/>
        <v>3.0303030303030304E-2</v>
      </c>
      <c r="AN5">
        <f t="shared" si="5"/>
        <v>3.0303030303030304E-2</v>
      </c>
      <c r="AO5">
        <f t="shared" si="5"/>
        <v>3.0303030303030304E-2</v>
      </c>
      <c r="AP5">
        <f t="shared" si="5"/>
        <v>3.0303030303030304E-2</v>
      </c>
      <c r="AQ5">
        <f t="shared" si="5"/>
        <v>3.0303030303030304E-2</v>
      </c>
      <c r="AR5">
        <f t="shared" si="5"/>
        <v>3.0303030303030304E-2</v>
      </c>
      <c r="AS5">
        <f t="shared" si="5"/>
        <v>3.0303030303030304E-2</v>
      </c>
      <c r="AT5">
        <f t="shared" si="5"/>
        <v>3.0303030303030304E-2</v>
      </c>
      <c r="AU5">
        <f t="shared" si="5"/>
        <v>3.0303030303030304E-2</v>
      </c>
      <c r="AV5">
        <f t="shared" si="5"/>
        <v>3.0303030303030304E-2</v>
      </c>
      <c r="AW5">
        <f t="shared" si="5"/>
        <v>3.0303030303030304E-2</v>
      </c>
      <c r="AX5">
        <f t="shared" si="5"/>
        <v>3.0303030303030304E-2</v>
      </c>
      <c r="AY5">
        <f t="shared" si="5"/>
        <v>3.0303030303030304E-2</v>
      </c>
      <c r="AZ5">
        <f t="shared" si="5"/>
        <v>3.0303030303030304E-2</v>
      </c>
      <c r="BA5">
        <f t="shared" si="5"/>
        <v>3.0303030303030304E-2</v>
      </c>
      <c r="BB5">
        <f t="shared" si="5"/>
        <v>3.0303030303030304E-2</v>
      </c>
      <c r="BC5">
        <f t="shared" si="5"/>
        <v>3.0303030303030304E-2</v>
      </c>
      <c r="BD5">
        <f t="shared" si="5"/>
        <v>3.0303030303030304E-2</v>
      </c>
      <c r="BE5">
        <f t="shared" si="5"/>
        <v>3.0303030303030304E-2</v>
      </c>
      <c r="BF5">
        <f t="shared" si="5"/>
        <v>3.0303030303030304E-2</v>
      </c>
      <c r="BG5">
        <f t="shared" si="5"/>
        <v>3.0303030303030304E-2</v>
      </c>
      <c r="BH5">
        <f t="shared" si="5"/>
        <v>3.0303030303030304E-2</v>
      </c>
      <c r="BI5">
        <f t="shared" si="5"/>
        <v>3.0303030303030304E-2</v>
      </c>
      <c r="BJ5">
        <f t="shared" si="5"/>
        <v>3.0303030303030304E-2</v>
      </c>
      <c r="BK5">
        <f t="shared" si="5"/>
        <v>3.0303030303030304E-2</v>
      </c>
    </row>
    <row r="6" spans="1:63" x14ac:dyDescent="0.25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si="0"/>
        <v>4.0404040404040407E-2</v>
      </c>
      <c r="P6">
        <f t="shared" si="0"/>
        <v>4.0404040404040407E-2</v>
      </c>
      <c r="Q6">
        <f t="shared" si="0"/>
        <v>4.0404040404040407E-2</v>
      </c>
      <c r="R6">
        <f t="shared" si="0"/>
        <v>4.0404040404040407E-2</v>
      </c>
      <c r="S6">
        <f t="shared" si="1"/>
        <v>4.0404040404040407E-2</v>
      </c>
      <c r="T6">
        <f t="shared" si="1"/>
        <v>4.0404040404040407E-2</v>
      </c>
      <c r="U6">
        <f t="shared" si="1"/>
        <v>4.0404040404040407E-2</v>
      </c>
      <c r="V6">
        <f t="shared" si="1"/>
        <v>4.0404040404040407E-2</v>
      </c>
      <c r="W6">
        <f t="shared" si="1"/>
        <v>4.0404040404040407E-2</v>
      </c>
      <c r="X6">
        <f t="shared" si="1"/>
        <v>4.0404040404040407E-2</v>
      </c>
      <c r="Y6">
        <f t="shared" si="1"/>
        <v>4.0404040404040407E-2</v>
      </c>
      <c r="Z6">
        <f t="shared" si="1"/>
        <v>4.0404040404040407E-2</v>
      </c>
      <c r="AA6">
        <f t="shared" si="1"/>
        <v>4.0404040404040407E-2</v>
      </c>
      <c r="AB6">
        <f t="shared" si="1"/>
        <v>4.0404040404040407E-2</v>
      </c>
      <c r="AC6">
        <f t="shared" si="1"/>
        <v>4.0404040404040407E-2</v>
      </c>
      <c r="AD6">
        <f t="shared" si="1"/>
        <v>4.0404040404040407E-2</v>
      </c>
      <c r="AE6">
        <f t="shared" si="1"/>
        <v>4.0404040404040407E-2</v>
      </c>
      <c r="AF6">
        <f t="shared" si="1"/>
        <v>4.0404040404040407E-2</v>
      </c>
      <c r="AG6">
        <f t="shared" si="1"/>
        <v>4.0404040404040407E-2</v>
      </c>
      <c r="AH6">
        <f t="shared" si="5"/>
        <v>4.0404040404040407E-2</v>
      </c>
      <c r="AI6">
        <f t="shared" si="5"/>
        <v>4.0404040404040407E-2</v>
      </c>
      <c r="AJ6">
        <f t="shared" si="5"/>
        <v>4.0404040404040407E-2</v>
      </c>
      <c r="AK6">
        <f t="shared" si="5"/>
        <v>4.0404040404040407E-2</v>
      </c>
      <c r="AL6">
        <f t="shared" si="5"/>
        <v>4.0404040404040407E-2</v>
      </c>
      <c r="AM6">
        <f t="shared" si="5"/>
        <v>4.0404040404040407E-2</v>
      </c>
      <c r="AN6">
        <f t="shared" si="5"/>
        <v>4.0404040404040407E-2</v>
      </c>
      <c r="AO6">
        <f t="shared" si="5"/>
        <v>4.0404040404040407E-2</v>
      </c>
      <c r="AP6">
        <f t="shared" si="5"/>
        <v>4.0404040404040407E-2</v>
      </c>
      <c r="AQ6">
        <f t="shared" si="5"/>
        <v>4.0404040404040407E-2</v>
      </c>
      <c r="AR6">
        <f t="shared" si="5"/>
        <v>4.0404040404040407E-2</v>
      </c>
      <c r="AS6">
        <f t="shared" si="5"/>
        <v>4.0404040404040407E-2</v>
      </c>
      <c r="AT6">
        <f t="shared" si="5"/>
        <v>4.0404040404040407E-2</v>
      </c>
      <c r="AU6">
        <f t="shared" si="5"/>
        <v>4.0404040404040407E-2</v>
      </c>
      <c r="AV6">
        <f t="shared" si="5"/>
        <v>4.0404040404040407E-2</v>
      </c>
      <c r="AW6">
        <f t="shared" si="5"/>
        <v>4.0404040404040407E-2</v>
      </c>
      <c r="AX6">
        <f t="shared" si="5"/>
        <v>4.0404040404040407E-2</v>
      </c>
      <c r="AY6">
        <f t="shared" si="5"/>
        <v>4.0404040404040407E-2</v>
      </c>
      <c r="AZ6">
        <f t="shared" si="5"/>
        <v>4.0404040404040407E-2</v>
      </c>
      <c r="BA6">
        <f t="shared" si="5"/>
        <v>4.0404040404040407E-2</v>
      </c>
      <c r="BB6">
        <f t="shared" si="5"/>
        <v>4.0404040404040407E-2</v>
      </c>
      <c r="BC6">
        <f t="shared" si="5"/>
        <v>4.0404040404040407E-2</v>
      </c>
      <c r="BD6">
        <f t="shared" si="5"/>
        <v>4.0404040404040407E-2</v>
      </c>
      <c r="BE6">
        <f t="shared" si="5"/>
        <v>4.0404040404040407E-2</v>
      </c>
      <c r="BF6">
        <f t="shared" si="5"/>
        <v>4.0404040404040407E-2</v>
      </c>
      <c r="BG6">
        <f t="shared" si="5"/>
        <v>4.0404040404040407E-2</v>
      </c>
      <c r="BH6">
        <f t="shared" si="5"/>
        <v>4.0404040404040407E-2</v>
      </c>
      <c r="BI6">
        <f t="shared" si="5"/>
        <v>4.0404040404040407E-2</v>
      </c>
      <c r="BJ6">
        <f t="shared" si="5"/>
        <v>4.0404040404040407E-2</v>
      </c>
      <c r="BK6">
        <f t="shared" si="5"/>
        <v>4.0404040404040407E-2</v>
      </c>
    </row>
    <row r="7" spans="1:63" x14ac:dyDescent="0.25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  <c r="J7">
        <f t="shared" si="0"/>
        <v>5.0505050505050511E-2</v>
      </c>
      <c r="K7">
        <f t="shared" si="0"/>
        <v>5.0505050505050511E-2</v>
      </c>
      <c r="L7">
        <f t="shared" si="0"/>
        <v>5.0505050505050511E-2</v>
      </c>
      <c r="M7">
        <f t="shared" si="0"/>
        <v>5.0505050505050511E-2</v>
      </c>
      <c r="N7">
        <f t="shared" si="0"/>
        <v>5.0505050505050511E-2</v>
      </c>
      <c r="O7">
        <f t="shared" si="0"/>
        <v>5.0505050505050511E-2</v>
      </c>
      <c r="P7">
        <f t="shared" si="0"/>
        <v>5.0505050505050511E-2</v>
      </c>
      <c r="Q7">
        <f t="shared" si="0"/>
        <v>5.0505050505050511E-2</v>
      </c>
      <c r="R7">
        <f t="shared" si="0"/>
        <v>5.0505050505050511E-2</v>
      </c>
      <c r="S7">
        <f t="shared" si="1"/>
        <v>5.0505050505050511E-2</v>
      </c>
      <c r="T7">
        <f t="shared" si="1"/>
        <v>5.0505050505050511E-2</v>
      </c>
      <c r="U7">
        <f t="shared" si="1"/>
        <v>5.0505050505050511E-2</v>
      </c>
      <c r="V7">
        <f t="shared" si="1"/>
        <v>5.0505050505050511E-2</v>
      </c>
      <c r="W7">
        <f t="shared" si="1"/>
        <v>5.0505050505050511E-2</v>
      </c>
      <c r="X7">
        <f t="shared" si="1"/>
        <v>5.0505050505050511E-2</v>
      </c>
      <c r="Y7">
        <f t="shared" si="1"/>
        <v>5.0505050505050511E-2</v>
      </c>
      <c r="Z7">
        <f t="shared" si="1"/>
        <v>5.0505050505050511E-2</v>
      </c>
      <c r="AA7">
        <f t="shared" si="1"/>
        <v>5.0505050505050511E-2</v>
      </c>
      <c r="AB7">
        <f t="shared" si="1"/>
        <v>5.0505050505050511E-2</v>
      </c>
      <c r="AC7">
        <f t="shared" si="1"/>
        <v>5.0505050505050511E-2</v>
      </c>
      <c r="AD7">
        <f t="shared" si="1"/>
        <v>5.0505050505050511E-2</v>
      </c>
      <c r="AE7">
        <f t="shared" si="1"/>
        <v>5.0505050505050511E-2</v>
      </c>
      <c r="AF7">
        <f t="shared" si="1"/>
        <v>5.0505050505050511E-2</v>
      </c>
      <c r="AG7">
        <f t="shared" si="1"/>
        <v>5.0505050505050511E-2</v>
      </c>
      <c r="AH7">
        <f t="shared" si="5"/>
        <v>5.0505050505050511E-2</v>
      </c>
      <c r="AI7">
        <f t="shared" si="5"/>
        <v>5.0505050505050511E-2</v>
      </c>
      <c r="AJ7">
        <f t="shared" si="5"/>
        <v>5.0505050505050511E-2</v>
      </c>
      <c r="AK7">
        <f t="shared" si="5"/>
        <v>5.0505050505050511E-2</v>
      </c>
      <c r="AL7">
        <f t="shared" si="5"/>
        <v>5.0505050505050511E-2</v>
      </c>
      <c r="AM7">
        <f t="shared" si="5"/>
        <v>5.0505050505050511E-2</v>
      </c>
      <c r="AN7">
        <f t="shared" si="5"/>
        <v>5.0505050505050511E-2</v>
      </c>
      <c r="AO7">
        <f t="shared" si="5"/>
        <v>5.0505050505050511E-2</v>
      </c>
      <c r="AP7">
        <f t="shared" si="5"/>
        <v>5.0505050505050511E-2</v>
      </c>
      <c r="AQ7">
        <f t="shared" si="5"/>
        <v>5.0505050505050511E-2</v>
      </c>
      <c r="AR7">
        <f t="shared" si="5"/>
        <v>5.0505050505050511E-2</v>
      </c>
      <c r="AS7">
        <f t="shared" si="5"/>
        <v>5.0505050505050511E-2</v>
      </c>
      <c r="AT7">
        <f t="shared" si="5"/>
        <v>5.0505050505050511E-2</v>
      </c>
      <c r="AU7">
        <f t="shared" si="5"/>
        <v>5.0505050505050511E-2</v>
      </c>
      <c r="AV7">
        <f t="shared" si="5"/>
        <v>5.0505050505050511E-2</v>
      </c>
      <c r="AW7">
        <f t="shared" si="5"/>
        <v>5.0505050505050511E-2</v>
      </c>
      <c r="AX7">
        <f t="shared" si="5"/>
        <v>5.0505050505050511E-2</v>
      </c>
      <c r="AY7">
        <f t="shared" si="5"/>
        <v>5.0505050505050511E-2</v>
      </c>
      <c r="AZ7">
        <f t="shared" si="5"/>
        <v>5.0505050505050511E-2</v>
      </c>
      <c r="BA7">
        <f t="shared" si="5"/>
        <v>5.0505050505050511E-2</v>
      </c>
      <c r="BB7">
        <f t="shared" si="5"/>
        <v>5.0505050505050511E-2</v>
      </c>
      <c r="BC7">
        <f t="shared" si="5"/>
        <v>5.0505050505050511E-2</v>
      </c>
      <c r="BD7">
        <f t="shared" si="5"/>
        <v>5.0505050505050511E-2</v>
      </c>
      <c r="BE7">
        <f t="shared" si="5"/>
        <v>5.0505050505050511E-2</v>
      </c>
      <c r="BF7">
        <f t="shared" si="5"/>
        <v>5.0505050505050511E-2</v>
      </c>
      <c r="BG7">
        <f t="shared" si="5"/>
        <v>5.0505050505050511E-2</v>
      </c>
      <c r="BH7">
        <f t="shared" si="5"/>
        <v>5.0505050505050511E-2</v>
      </c>
      <c r="BI7">
        <f t="shared" si="5"/>
        <v>5.0505050505050511E-2</v>
      </c>
      <c r="BJ7">
        <f t="shared" si="5"/>
        <v>5.0505050505050511E-2</v>
      </c>
      <c r="BK7">
        <f t="shared" si="5"/>
        <v>5.0505050505050511E-2</v>
      </c>
    </row>
    <row r="8" spans="1:63" x14ac:dyDescent="0.25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  <c r="J8">
        <f t="shared" si="0"/>
        <v>6.0606060606060608E-2</v>
      </c>
      <c r="K8">
        <f t="shared" si="0"/>
        <v>6.0606060606060608E-2</v>
      </c>
      <c r="L8">
        <f t="shared" si="0"/>
        <v>6.0606060606060608E-2</v>
      </c>
      <c r="M8">
        <f t="shared" si="0"/>
        <v>6.0606060606060608E-2</v>
      </c>
      <c r="N8">
        <f t="shared" si="0"/>
        <v>6.0606060606060608E-2</v>
      </c>
      <c r="O8">
        <f t="shared" si="0"/>
        <v>6.0606060606060608E-2</v>
      </c>
      <c r="P8">
        <f t="shared" si="0"/>
        <v>6.0606060606060608E-2</v>
      </c>
      <c r="Q8">
        <f t="shared" si="0"/>
        <v>6.0606060606060608E-2</v>
      </c>
      <c r="R8">
        <f t="shared" si="0"/>
        <v>6.0606060606060608E-2</v>
      </c>
      <c r="S8">
        <f t="shared" si="1"/>
        <v>6.0606060606060608E-2</v>
      </c>
      <c r="T8">
        <f t="shared" si="1"/>
        <v>6.0606060606060608E-2</v>
      </c>
      <c r="U8">
        <f t="shared" si="1"/>
        <v>6.0606060606060608E-2</v>
      </c>
      <c r="V8">
        <f t="shared" si="1"/>
        <v>6.0606060606060608E-2</v>
      </c>
      <c r="W8">
        <f t="shared" si="1"/>
        <v>6.0606060606060608E-2</v>
      </c>
      <c r="X8">
        <f t="shared" si="1"/>
        <v>6.0606060606060608E-2</v>
      </c>
      <c r="Y8">
        <f t="shared" si="1"/>
        <v>6.0606060606060608E-2</v>
      </c>
      <c r="Z8">
        <f t="shared" si="1"/>
        <v>6.0606060606060608E-2</v>
      </c>
      <c r="AA8">
        <f t="shared" si="1"/>
        <v>6.0606060606060608E-2</v>
      </c>
      <c r="AB8">
        <f t="shared" si="1"/>
        <v>6.0606060606060608E-2</v>
      </c>
      <c r="AC8">
        <f t="shared" si="1"/>
        <v>6.0606060606060608E-2</v>
      </c>
      <c r="AD8">
        <f t="shared" si="1"/>
        <v>6.0606060606060608E-2</v>
      </c>
      <c r="AE8">
        <f t="shared" si="1"/>
        <v>6.0606060606060608E-2</v>
      </c>
      <c r="AF8">
        <f t="shared" si="1"/>
        <v>6.0606060606060608E-2</v>
      </c>
      <c r="AG8">
        <f t="shared" si="1"/>
        <v>6.0606060606060608E-2</v>
      </c>
      <c r="AH8">
        <f t="shared" si="5"/>
        <v>6.0606060606060608E-2</v>
      </c>
      <c r="AI8">
        <f t="shared" si="5"/>
        <v>6.0606060606060608E-2</v>
      </c>
      <c r="AJ8">
        <f t="shared" si="5"/>
        <v>6.0606060606060608E-2</v>
      </c>
      <c r="AK8">
        <f t="shared" si="5"/>
        <v>6.0606060606060608E-2</v>
      </c>
      <c r="AL8">
        <f t="shared" si="5"/>
        <v>6.0606060606060608E-2</v>
      </c>
      <c r="AM8">
        <f t="shared" si="5"/>
        <v>6.0606060606060608E-2</v>
      </c>
      <c r="AN8">
        <f t="shared" si="5"/>
        <v>6.0606060606060608E-2</v>
      </c>
      <c r="AO8">
        <f t="shared" si="5"/>
        <v>6.0606060606060608E-2</v>
      </c>
      <c r="AP8">
        <f t="shared" si="5"/>
        <v>6.0606060606060608E-2</v>
      </c>
      <c r="AQ8">
        <f t="shared" si="5"/>
        <v>6.0606060606060608E-2</v>
      </c>
      <c r="AR8">
        <f t="shared" si="5"/>
        <v>6.0606060606060608E-2</v>
      </c>
      <c r="AS8">
        <f t="shared" si="5"/>
        <v>6.0606060606060608E-2</v>
      </c>
      <c r="AT8">
        <f t="shared" si="5"/>
        <v>6.0606060606060608E-2</v>
      </c>
      <c r="AU8">
        <f t="shared" si="5"/>
        <v>6.0606060606060608E-2</v>
      </c>
      <c r="AV8">
        <f t="shared" si="5"/>
        <v>6.0606060606060608E-2</v>
      </c>
      <c r="AW8">
        <f t="shared" si="5"/>
        <v>6.0606060606060608E-2</v>
      </c>
      <c r="AX8">
        <f t="shared" si="5"/>
        <v>6.0606060606060608E-2</v>
      </c>
      <c r="AY8">
        <f t="shared" si="5"/>
        <v>6.0606060606060608E-2</v>
      </c>
      <c r="AZ8">
        <f t="shared" si="5"/>
        <v>6.0606060606060608E-2</v>
      </c>
      <c r="BA8">
        <f t="shared" si="5"/>
        <v>6.0606060606060608E-2</v>
      </c>
      <c r="BB8">
        <f t="shared" si="5"/>
        <v>6.0606060606060608E-2</v>
      </c>
      <c r="BC8">
        <f t="shared" si="5"/>
        <v>6.0606060606060608E-2</v>
      </c>
      <c r="BD8">
        <f t="shared" si="5"/>
        <v>6.0606060606060608E-2</v>
      </c>
      <c r="BE8">
        <f t="shared" si="5"/>
        <v>6.0606060606060608E-2</v>
      </c>
      <c r="BF8">
        <f t="shared" si="5"/>
        <v>6.0606060606060608E-2</v>
      </c>
      <c r="BG8">
        <f t="shared" si="5"/>
        <v>6.0606060606060608E-2</v>
      </c>
      <c r="BH8">
        <f t="shared" si="5"/>
        <v>6.0606060606060608E-2</v>
      </c>
      <c r="BI8">
        <f t="shared" si="5"/>
        <v>6.0606060606060608E-2</v>
      </c>
      <c r="BJ8">
        <f t="shared" si="5"/>
        <v>6.0606060606060608E-2</v>
      </c>
      <c r="BK8">
        <f t="shared" si="5"/>
        <v>6.0606060606060608E-2</v>
      </c>
    </row>
    <row r="9" spans="1:63" x14ac:dyDescent="0.25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  <c r="J9">
        <f t="shared" si="0"/>
        <v>7.0707070707070718E-2</v>
      </c>
      <c r="K9">
        <f t="shared" si="0"/>
        <v>7.0707070707070718E-2</v>
      </c>
      <c r="L9">
        <f t="shared" si="0"/>
        <v>7.0707070707070718E-2</v>
      </c>
      <c r="M9">
        <f t="shared" si="0"/>
        <v>7.0707070707070718E-2</v>
      </c>
      <c r="N9">
        <f t="shared" si="0"/>
        <v>7.0707070707070718E-2</v>
      </c>
      <c r="O9">
        <f t="shared" si="0"/>
        <v>7.0707070707070718E-2</v>
      </c>
      <c r="P9">
        <f t="shared" si="0"/>
        <v>7.0707070707070718E-2</v>
      </c>
      <c r="Q9">
        <f t="shared" si="0"/>
        <v>7.0707070707070718E-2</v>
      </c>
      <c r="R9">
        <f t="shared" si="0"/>
        <v>7.0707070707070718E-2</v>
      </c>
      <c r="S9">
        <f t="shared" si="1"/>
        <v>7.0707070707070718E-2</v>
      </c>
      <c r="T9">
        <f t="shared" si="1"/>
        <v>7.0707070707070718E-2</v>
      </c>
      <c r="U9">
        <f t="shared" si="1"/>
        <v>7.0707070707070718E-2</v>
      </c>
      <c r="V9">
        <f t="shared" si="1"/>
        <v>7.0707070707070718E-2</v>
      </c>
      <c r="W9">
        <f t="shared" si="1"/>
        <v>7.0707070707070718E-2</v>
      </c>
      <c r="X9">
        <f t="shared" si="1"/>
        <v>7.0707070707070718E-2</v>
      </c>
      <c r="Y9">
        <f t="shared" si="1"/>
        <v>7.0707070707070718E-2</v>
      </c>
      <c r="Z9">
        <f t="shared" si="1"/>
        <v>7.0707070707070718E-2</v>
      </c>
      <c r="AA9">
        <f t="shared" si="1"/>
        <v>7.0707070707070718E-2</v>
      </c>
      <c r="AB9">
        <f t="shared" si="1"/>
        <v>7.0707070707070718E-2</v>
      </c>
      <c r="AC9">
        <f t="shared" si="1"/>
        <v>7.0707070707070718E-2</v>
      </c>
      <c r="AD9">
        <f t="shared" si="1"/>
        <v>7.0707070707070718E-2</v>
      </c>
      <c r="AE9">
        <f t="shared" si="1"/>
        <v>7.0707070707070718E-2</v>
      </c>
      <c r="AF9">
        <f t="shared" si="1"/>
        <v>7.0707070707070718E-2</v>
      </c>
      <c r="AG9">
        <f t="shared" si="1"/>
        <v>7.0707070707070718E-2</v>
      </c>
      <c r="AH9">
        <f t="shared" si="5"/>
        <v>7.0707070707070718E-2</v>
      </c>
      <c r="AI9">
        <f t="shared" si="5"/>
        <v>7.0707070707070718E-2</v>
      </c>
      <c r="AJ9">
        <f t="shared" si="5"/>
        <v>7.0707070707070718E-2</v>
      </c>
      <c r="AK9">
        <f t="shared" si="5"/>
        <v>7.0707070707070718E-2</v>
      </c>
      <c r="AL9">
        <f t="shared" si="5"/>
        <v>7.0707070707070718E-2</v>
      </c>
      <c r="AM9">
        <f t="shared" si="5"/>
        <v>7.0707070707070718E-2</v>
      </c>
      <c r="AN9">
        <f t="shared" si="5"/>
        <v>7.0707070707070718E-2</v>
      </c>
      <c r="AO9">
        <f t="shared" si="5"/>
        <v>7.0707070707070718E-2</v>
      </c>
      <c r="AP9">
        <f t="shared" si="5"/>
        <v>7.0707070707070718E-2</v>
      </c>
      <c r="AQ9">
        <f t="shared" si="5"/>
        <v>7.0707070707070718E-2</v>
      </c>
      <c r="AR9">
        <f t="shared" si="5"/>
        <v>7.0707070707070718E-2</v>
      </c>
      <c r="AS9">
        <f t="shared" si="5"/>
        <v>7.0707070707070718E-2</v>
      </c>
      <c r="AT9">
        <f t="shared" si="5"/>
        <v>7.0707070707070718E-2</v>
      </c>
      <c r="AU9">
        <f t="shared" si="5"/>
        <v>7.0707070707070718E-2</v>
      </c>
      <c r="AV9">
        <f t="shared" si="5"/>
        <v>7.0707070707070718E-2</v>
      </c>
      <c r="AW9">
        <f t="shared" si="5"/>
        <v>7.0707070707070718E-2</v>
      </c>
      <c r="AX9">
        <f t="shared" si="5"/>
        <v>7.0707070707070718E-2</v>
      </c>
      <c r="AY9">
        <f t="shared" si="5"/>
        <v>7.0707070707070718E-2</v>
      </c>
      <c r="AZ9">
        <f t="shared" si="5"/>
        <v>7.0707070707070718E-2</v>
      </c>
      <c r="BA9">
        <f t="shared" si="5"/>
        <v>7.0707070707070718E-2</v>
      </c>
      <c r="BB9">
        <f t="shared" si="5"/>
        <v>7.0707070707070718E-2</v>
      </c>
      <c r="BC9">
        <f t="shared" si="5"/>
        <v>7.0707070707070718E-2</v>
      </c>
      <c r="BD9">
        <f t="shared" si="5"/>
        <v>7.0707070707070718E-2</v>
      </c>
      <c r="BE9">
        <f t="shared" si="5"/>
        <v>7.0707070707070718E-2</v>
      </c>
      <c r="BF9">
        <f t="shared" si="5"/>
        <v>7.0707070707070718E-2</v>
      </c>
      <c r="BG9">
        <f t="shared" si="5"/>
        <v>7.0707070707070718E-2</v>
      </c>
      <c r="BH9">
        <f t="shared" si="5"/>
        <v>7.0707070707070718E-2</v>
      </c>
      <c r="BI9">
        <f t="shared" si="5"/>
        <v>7.0707070707070718E-2</v>
      </c>
      <c r="BJ9">
        <f t="shared" si="5"/>
        <v>7.0707070707070718E-2</v>
      </c>
      <c r="BK9">
        <f t="shared" si="5"/>
        <v>7.0707070707070718E-2</v>
      </c>
    </row>
    <row r="10" spans="1:63" x14ac:dyDescent="0.25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  <c r="J10">
        <f t="shared" si="0"/>
        <v>8.0808080808080815E-2</v>
      </c>
      <c r="K10">
        <f t="shared" si="0"/>
        <v>8.0808080808080815E-2</v>
      </c>
      <c r="L10">
        <f t="shared" si="0"/>
        <v>8.0808080808080815E-2</v>
      </c>
      <c r="M10">
        <f t="shared" si="0"/>
        <v>8.0808080808080815E-2</v>
      </c>
      <c r="N10">
        <f t="shared" si="0"/>
        <v>8.0808080808080815E-2</v>
      </c>
      <c r="O10">
        <f t="shared" si="0"/>
        <v>8.0808080808080815E-2</v>
      </c>
      <c r="P10">
        <f t="shared" si="0"/>
        <v>8.0808080808080815E-2</v>
      </c>
      <c r="Q10">
        <f t="shared" si="0"/>
        <v>8.0808080808080815E-2</v>
      </c>
      <c r="R10">
        <f t="shared" si="0"/>
        <v>8.0808080808080815E-2</v>
      </c>
      <c r="S10">
        <f t="shared" si="1"/>
        <v>8.0808080808080815E-2</v>
      </c>
      <c r="T10">
        <f t="shared" si="1"/>
        <v>8.0808080808080815E-2</v>
      </c>
      <c r="U10">
        <f t="shared" si="1"/>
        <v>8.0808080808080815E-2</v>
      </c>
      <c r="V10">
        <f t="shared" si="1"/>
        <v>8.0808080808080815E-2</v>
      </c>
      <c r="W10">
        <f t="shared" si="1"/>
        <v>8.0808080808080815E-2</v>
      </c>
      <c r="X10">
        <f t="shared" si="1"/>
        <v>8.0808080808080815E-2</v>
      </c>
      <c r="Y10">
        <f t="shared" si="1"/>
        <v>8.0808080808080815E-2</v>
      </c>
      <c r="Z10">
        <f t="shared" si="1"/>
        <v>8.0808080808080815E-2</v>
      </c>
      <c r="AA10">
        <f t="shared" si="1"/>
        <v>8.0808080808080815E-2</v>
      </c>
      <c r="AB10">
        <f t="shared" si="1"/>
        <v>8.0808080808080815E-2</v>
      </c>
      <c r="AC10">
        <f t="shared" si="1"/>
        <v>8.0808080808080815E-2</v>
      </c>
      <c r="AD10">
        <f t="shared" si="1"/>
        <v>8.0808080808080815E-2</v>
      </c>
      <c r="AE10">
        <f t="shared" si="1"/>
        <v>8.0808080808080815E-2</v>
      </c>
      <c r="AF10">
        <f t="shared" si="1"/>
        <v>8.0808080808080815E-2</v>
      </c>
      <c r="AG10">
        <f t="shared" si="1"/>
        <v>8.0808080808080815E-2</v>
      </c>
      <c r="AH10">
        <f t="shared" si="5"/>
        <v>8.0808080808080815E-2</v>
      </c>
      <c r="AI10">
        <f t="shared" si="5"/>
        <v>8.0808080808080815E-2</v>
      </c>
      <c r="AJ10">
        <f t="shared" si="5"/>
        <v>8.0808080808080815E-2</v>
      </c>
      <c r="AK10">
        <f t="shared" si="5"/>
        <v>8.0808080808080815E-2</v>
      </c>
      <c r="AL10">
        <f t="shared" si="5"/>
        <v>8.0808080808080815E-2</v>
      </c>
      <c r="AM10">
        <f t="shared" si="5"/>
        <v>8.0808080808080815E-2</v>
      </c>
      <c r="AN10">
        <f t="shared" si="5"/>
        <v>8.0808080808080815E-2</v>
      </c>
      <c r="AO10">
        <f t="shared" si="5"/>
        <v>8.0808080808080815E-2</v>
      </c>
      <c r="AP10">
        <f t="shared" si="5"/>
        <v>8.0808080808080815E-2</v>
      </c>
      <c r="AQ10">
        <f t="shared" si="5"/>
        <v>8.0808080808080815E-2</v>
      </c>
      <c r="AR10">
        <f t="shared" si="5"/>
        <v>8.0808080808080815E-2</v>
      </c>
      <c r="AS10">
        <f t="shared" si="5"/>
        <v>8.0808080808080815E-2</v>
      </c>
      <c r="AT10">
        <f t="shared" si="5"/>
        <v>8.0808080808080815E-2</v>
      </c>
      <c r="AU10">
        <f t="shared" si="5"/>
        <v>8.0808080808080815E-2</v>
      </c>
      <c r="AV10">
        <f t="shared" si="5"/>
        <v>8.0808080808080815E-2</v>
      </c>
      <c r="AW10">
        <f t="shared" si="5"/>
        <v>8.0808080808080815E-2</v>
      </c>
      <c r="AX10">
        <f t="shared" si="5"/>
        <v>8.0808080808080815E-2</v>
      </c>
      <c r="AY10">
        <f t="shared" si="5"/>
        <v>8.0808080808080815E-2</v>
      </c>
      <c r="AZ10">
        <f t="shared" si="5"/>
        <v>8.0808080808080815E-2</v>
      </c>
      <c r="BA10">
        <f t="shared" si="5"/>
        <v>8.0808080808080815E-2</v>
      </c>
      <c r="BB10">
        <f t="shared" si="5"/>
        <v>8.0808080808080815E-2</v>
      </c>
      <c r="BC10">
        <f t="shared" si="5"/>
        <v>8.0808080808080815E-2</v>
      </c>
      <c r="BD10">
        <f t="shared" si="5"/>
        <v>8.0808080808080815E-2</v>
      </c>
      <c r="BE10">
        <f t="shared" si="5"/>
        <v>8.0808080808080815E-2</v>
      </c>
      <c r="BF10">
        <f t="shared" si="5"/>
        <v>8.0808080808080815E-2</v>
      </c>
      <c r="BG10">
        <f t="shared" si="5"/>
        <v>8.0808080808080815E-2</v>
      </c>
      <c r="BH10">
        <f t="shared" si="5"/>
        <v>8.0808080808080815E-2</v>
      </c>
      <c r="BI10">
        <f t="shared" si="5"/>
        <v>8.0808080808080815E-2</v>
      </c>
      <c r="BJ10">
        <f t="shared" si="5"/>
        <v>8.0808080808080815E-2</v>
      </c>
      <c r="BK10">
        <f t="shared" si="5"/>
        <v>8.0808080808080815E-2</v>
      </c>
    </row>
    <row r="11" spans="1:63" x14ac:dyDescent="0.25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  <c r="J11">
        <f t="shared" si="0"/>
        <v>9.0909090909090912E-2</v>
      </c>
      <c r="K11">
        <f t="shared" si="0"/>
        <v>9.0909090909090912E-2</v>
      </c>
      <c r="L11">
        <f t="shared" si="0"/>
        <v>9.0909090909090912E-2</v>
      </c>
      <c r="M11">
        <f t="shared" si="0"/>
        <v>9.0909090909090912E-2</v>
      </c>
      <c r="N11">
        <f t="shared" si="0"/>
        <v>9.0909090909090912E-2</v>
      </c>
      <c r="O11">
        <f t="shared" si="0"/>
        <v>9.0909090909090912E-2</v>
      </c>
      <c r="P11">
        <f t="shared" si="0"/>
        <v>9.0909090909090912E-2</v>
      </c>
      <c r="Q11">
        <f t="shared" si="0"/>
        <v>9.0909090909090912E-2</v>
      </c>
      <c r="R11">
        <f t="shared" si="0"/>
        <v>9.0909090909090912E-2</v>
      </c>
      <c r="S11">
        <f t="shared" si="1"/>
        <v>9.0909090909090912E-2</v>
      </c>
      <c r="T11">
        <f t="shared" si="1"/>
        <v>9.0909090909090912E-2</v>
      </c>
      <c r="U11">
        <f t="shared" si="1"/>
        <v>9.0909090909090912E-2</v>
      </c>
      <c r="V11">
        <f t="shared" si="1"/>
        <v>9.0909090909090912E-2</v>
      </c>
      <c r="W11">
        <f t="shared" si="1"/>
        <v>9.0909090909090912E-2</v>
      </c>
      <c r="X11">
        <f t="shared" si="1"/>
        <v>9.0909090909090912E-2</v>
      </c>
      <c r="Y11">
        <f t="shared" si="1"/>
        <v>9.0909090909090912E-2</v>
      </c>
      <c r="Z11">
        <f t="shared" si="1"/>
        <v>9.0909090909090912E-2</v>
      </c>
      <c r="AA11">
        <f t="shared" si="1"/>
        <v>9.0909090909090912E-2</v>
      </c>
      <c r="AB11">
        <f t="shared" si="1"/>
        <v>9.0909090909090912E-2</v>
      </c>
      <c r="AC11">
        <f t="shared" si="1"/>
        <v>9.0909090909090912E-2</v>
      </c>
      <c r="AD11">
        <f t="shared" si="1"/>
        <v>9.0909090909090912E-2</v>
      </c>
      <c r="AE11">
        <f t="shared" si="1"/>
        <v>9.0909090909090912E-2</v>
      </c>
      <c r="AF11">
        <f t="shared" si="1"/>
        <v>9.0909090909090912E-2</v>
      </c>
      <c r="AG11">
        <f t="shared" si="1"/>
        <v>9.0909090909090912E-2</v>
      </c>
      <c r="AH11">
        <f t="shared" si="5"/>
        <v>9.0909090909090912E-2</v>
      </c>
      <c r="AI11">
        <f t="shared" si="5"/>
        <v>9.0909090909090912E-2</v>
      </c>
      <c r="AJ11">
        <f t="shared" si="5"/>
        <v>9.0909090909090912E-2</v>
      </c>
      <c r="AK11">
        <f t="shared" si="5"/>
        <v>9.0909090909090912E-2</v>
      </c>
      <c r="AL11">
        <f t="shared" si="5"/>
        <v>9.0909090909090912E-2</v>
      </c>
      <c r="AM11">
        <f t="shared" si="5"/>
        <v>9.0909090909090912E-2</v>
      </c>
      <c r="AN11">
        <f t="shared" si="5"/>
        <v>9.0909090909090912E-2</v>
      </c>
      <c r="AO11">
        <f t="shared" si="5"/>
        <v>9.0909090909090912E-2</v>
      </c>
      <c r="AP11">
        <f t="shared" si="5"/>
        <v>9.0909090909090912E-2</v>
      </c>
      <c r="AQ11">
        <f t="shared" si="5"/>
        <v>9.0909090909090912E-2</v>
      </c>
      <c r="AR11">
        <f t="shared" si="5"/>
        <v>9.0909090909090912E-2</v>
      </c>
      <c r="AS11">
        <f t="shared" si="5"/>
        <v>9.0909090909090912E-2</v>
      </c>
      <c r="AT11">
        <f t="shared" si="5"/>
        <v>9.0909090909090912E-2</v>
      </c>
      <c r="AU11">
        <f t="shared" si="5"/>
        <v>9.0909090909090912E-2</v>
      </c>
      <c r="AV11">
        <f t="shared" si="5"/>
        <v>9.0909090909090912E-2</v>
      </c>
      <c r="AW11">
        <f t="shared" si="5"/>
        <v>9.0909090909090912E-2</v>
      </c>
      <c r="AX11">
        <f t="shared" si="5"/>
        <v>9.0909090909090912E-2</v>
      </c>
      <c r="AY11">
        <f t="shared" si="5"/>
        <v>9.0909090909090912E-2</v>
      </c>
      <c r="AZ11">
        <f t="shared" si="5"/>
        <v>9.0909090909090912E-2</v>
      </c>
      <c r="BA11">
        <f t="shared" si="5"/>
        <v>9.0909090909090912E-2</v>
      </c>
      <c r="BB11">
        <f t="shared" si="5"/>
        <v>9.0909090909090912E-2</v>
      </c>
      <c r="BC11">
        <f t="shared" si="5"/>
        <v>9.0909090909090912E-2</v>
      </c>
      <c r="BD11">
        <f t="shared" si="5"/>
        <v>9.0909090909090912E-2</v>
      </c>
      <c r="BE11">
        <f t="shared" si="5"/>
        <v>9.0909090909090912E-2</v>
      </c>
      <c r="BF11">
        <f t="shared" si="5"/>
        <v>9.0909090909090912E-2</v>
      </c>
      <c r="BG11">
        <f t="shared" si="5"/>
        <v>9.0909090909090912E-2</v>
      </c>
      <c r="BH11">
        <f t="shared" si="5"/>
        <v>9.0909090909090912E-2</v>
      </c>
      <c r="BI11">
        <f t="shared" si="5"/>
        <v>9.0909090909090912E-2</v>
      </c>
      <c r="BJ11">
        <f t="shared" si="5"/>
        <v>9.0909090909090912E-2</v>
      </c>
      <c r="BK11">
        <f t="shared" si="5"/>
        <v>9.0909090909090912E-2</v>
      </c>
    </row>
    <row r="12" spans="1:63" x14ac:dyDescent="0.25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  <c r="J12">
        <f t="shared" si="0"/>
        <v>0.10101010101010102</v>
      </c>
      <c r="K12">
        <f t="shared" si="0"/>
        <v>0.10101010101010102</v>
      </c>
      <c r="L12">
        <f t="shared" si="0"/>
        <v>0.10101010101010102</v>
      </c>
      <c r="M12">
        <f t="shared" si="0"/>
        <v>0.10101010101010102</v>
      </c>
      <c r="N12">
        <f t="shared" si="0"/>
        <v>0.10101010101010102</v>
      </c>
      <c r="O12">
        <f t="shared" si="0"/>
        <v>0.10101010101010102</v>
      </c>
      <c r="P12">
        <f t="shared" si="0"/>
        <v>0.10101010101010102</v>
      </c>
      <c r="Q12">
        <f t="shared" si="0"/>
        <v>0.10101010101010102</v>
      </c>
      <c r="R12">
        <f t="shared" si="0"/>
        <v>0.10101010101010102</v>
      </c>
      <c r="S12">
        <f t="shared" si="1"/>
        <v>0.10101010101010102</v>
      </c>
      <c r="T12">
        <f t="shared" si="1"/>
        <v>0.10101010101010102</v>
      </c>
      <c r="U12">
        <f t="shared" si="1"/>
        <v>0.10101010101010102</v>
      </c>
      <c r="V12">
        <f t="shared" si="1"/>
        <v>0.10101010101010102</v>
      </c>
      <c r="W12">
        <f t="shared" si="1"/>
        <v>0.10101010101010102</v>
      </c>
      <c r="X12">
        <f t="shared" si="1"/>
        <v>0.10101010101010102</v>
      </c>
      <c r="Y12">
        <f t="shared" si="1"/>
        <v>0.10101010101010102</v>
      </c>
      <c r="Z12">
        <f t="shared" si="1"/>
        <v>0.10101010101010102</v>
      </c>
      <c r="AA12">
        <f t="shared" si="1"/>
        <v>0.10101010101010102</v>
      </c>
      <c r="AB12">
        <f t="shared" si="1"/>
        <v>0.10101010101010102</v>
      </c>
      <c r="AC12">
        <f t="shared" si="1"/>
        <v>0.10101010101010102</v>
      </c>
      <c r="AD12">
        <f t="shared" si="1"/>
        <v>0.10101010101010102</v>
      </c>
      <c r="AE12">
        <f t="shared" si="1"/>
        <v>0.10101010101010102</v>
      </c>
      <c r="AF12">
        <f t="shared" si="1"/>
        <v>0.10101010101010102</v>
      </c>
      <c r="AG12">
        <f t="shared" si="1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ref="AW12:BK12" si="6">AW$101/($A$101-$A$2) *($A12 -$A$2)</f>
        <v>0.10101010101010102</v>
      </c>
      <c r="AX12">
        <f t="shared" si="6"/>
        <v>0.10101010101010102</v>
      </c>
      <c r="AY12">
        <f t="shared" si="6"/>
        <v>0.10101010101010102</v>
      </c>
      <c r="AZ12">
        <f t="shared" si="6"/>
        <v>0.10101010101010102</v>
      </c>
      <c r="BA12">
        <f t="shared" si="6"/>
        <v>0.10101010101010102</v>
      </c>
      <c r="BB12">
        <f t="shared" si="6"/>
        <v>0.10101010101010102</v>
      </c>
      <c r="BC12">
        <f t="shared" si="6"/>
        <v>0.10101010101010102</v>
      </c>
      <c r="BD12">
        <f t="shared" si="6"/>
        <v>0.10101010101010102</v>
      </c>
      <c r="BE12">
        <f t="shared" si="6"/>
        <v>0.10101010101010102</v>
      </c>
      <c r="BF12">
        <f t="shared" si="6"/>
        <v>0.10101010101010102</v>
      </c>
      <c r="BG12">
        <f t="shared" si="6"/>
        <v>0.10101010101010102</v>
      </c>
      <c r="BH12">
        <f t="shared" si="6"/>
        <v>0.10101010101010102</v>
      </c>
      <c r="BI12">
        <f t="shared" si="6"/>
        <v>0.10101010101010102</v>
      </c>
      <c r="BJ12">
        <f t="shared" si="6"/>
        <v>0.10101010101010102</v>
      </c>
      <c r="BK12">
        <f t="shared" si="6"/>
        <v>0.10101010101010102</v>
      </c>
    </row>
    <row r="13" spans="1:63" x14ac:dyDescent="0.25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  <c r="J13">
        <f t="shared" si="0"/>
        <v>0.11111111111111112</v>
      </c>
      <c r="K13">
        <f t="shared" si="0"/>
        <v>0.11111111111111112</v>
      </c>
      <c r="L13">
        <f t="shared" si="0"/>
        <v>0.11111111111111112</v>
      </c>
      <c r="M13">
        <f t="shared" si="0"/>
        <v>0.11111111111111112</v>
      </c>
      <c r="N13">
        <f t="shared" si="0"/>
        <v>0.11111111111111112</v>
      </c>
      <c r="O13">
        <f t="shared" si="0"/>
        <v>0.11111111111111112</v>
      </c>
      <c r="P13">
        <f t="shared" si="0"/>
        <v>0.11111111111111112</v>
      </c>
      <c r="Q13">
        <f t="shared" si="0"/>
        <v>0.11111111111111112</v>
      </c>
      <c r="R13">
        <f t="shared" si="0"/>
        <v>0.11111111111111112</v>
      </c>
      <c r="S13">
        <f t="shared" si="1"/>
        <v>0.11111111111111112</v>
      </c>
      <c r="T13">
        <f t="shared" si="1"/>
        <v>0.11111111111111112</v>
      </c>
      <c r="U13">
        <f t="shared" si="1"/>
        <v>0.11111111111111112</v>
      </c>
      <c r="V13">
        <f t="shared" si="1"/>
        <v>0.11111111111111112</v>
      </c>
      <c r="W13">
        <f t="shared" si="1"/>
        <v>0.11111111111111112</v>
      </c>
      <c r="X13">
        <f t="shared" si="1"/>
        <v>0.11111111111111112</v>
      </c>
      <c r="Y13">
        <f t="shared" si="1"/>
        <v>0.11111111111111112</v>
      </c>
      <c r="Z13">
        <f t="shared" si="1"/>
        <v>0.11111111111111112</v>
      </c>
      <c r="AA13">
        <f t="shared" si="1"/>
        <v>0.11111111111111112</v>
      </c>
      <c r="AB13">
        <f t="shared" si="1"/>
        <v>0.11111111111111112</v>
      </c>
      <c r="AC13">
        <f t="shared" si="1"/>
        <v>0.11111111111111112</v>
      </c>
      <c r="AD13">
        <f t="shared" si="1"/>
        <v>0.11111111111111112</v>
      </c>
      <c r="AE13">
        <f t="shared" si="1"/>
        <v>0.11111111111111112</v>
      </c>
      <c r="AF13">
        <f t="shared" si="1"/>
        <v>0.11111111111111112</v>
      </c>
      <c r="AG13">
        <f t="shared" si="1"/>
        <v>0.11111111111111112</v>
      </c>
      <c r="AH13">
        <f t="shared" ref="AH13:BK21" si="7">AH$101/($A$101-$A$2) *($A13 -$A$2)</f>
        <v>0.11111111111111112</v>
      </c>
      <c r="AI13">
        <f t="shared" si="7"/>
        <v>0.11111111111111112</v>
      </c>
      <c r="AJ13">
        <f t="shared" si="7"/>
        <v>0.11111111111111112</v>
      </c>
      <c r="AK13">
        <f t="shared" si="7"/>
        <v>0.11111111111111112</v>
      </c>
      <c r="AL13">
        <f t="shared" si="7"/>
        <v>0.11111111111111112</v>
      </c>
      <c r="AM13">
        <f t="shared" si="7"/>
        <v>0.11111111111111112</v>
      </c>
      <c r="AN13">
        <f t="shared" si="7"/>
        <v>0.11111111111111112</v>
      </c>
      <c r="AO13">
        <f t="shared" si="7"/>
        <v>0.11111111111111112</v>
      </c>
      <c r="AP13">
        <f t="shared" si="7"/>
        <v>0.11111111111111112</v>
      </c>
      <c r="AQ13">
        <f t="shared" si="7"/>
        <v>0.11111111111111112</v>
      </c>
      <c r="AR13">
        <f t="shared" si="7"/>
        <v>0.11111111111111112</v>
      </c>
      <c r="AS13">
        <f t="shared" si="7"/>
        <v>0.11111111111111112</v>
      </c>
      <c r="AT13">
        <f t="shared" si="7"/>
        <v>0.11111111111111112</v>
      </c>
      <c r="AU13">
        <f t="shared" si="7"/>
        <v>0.11111111111111112</v>
      </c>
      <c r="AV13">
        <f t="shared" si="7"/>
        <v>0.11111111111111112</v>
      </c>
      <c r="AW13">
        <f t="shared" si="7"/>
        <v>0.11111111111111112</v>
      </c>
      <c r="AX13">
        <f t="shared" si="7"/>
        <v>0.11111111111111112</v>
      </c>
      <c r="AY13">
        <f t="shared" si="7"/>
        <v>0.11111111111111112</v>
      </c>
      <c r="AZ13">
        <f t="shared" si="7"/>
        <v>0.11111111111111112</v>
      </c>
      <c r="BA13">
        <f t="shared" si="7"/>
        <v>0.11111111111111112</v>
      </c>
      <c r="BB13">
        <f t="shared" si="7"/>
        <v>0.11111111111111112</v>
      </c>
      <c r="BC13">
        <f t="shared" si="7"/>
        <v>0.11111111111111112</v>
      </c>
      <c r="BD13">
        <f t="shared" si="7"/>
        <v>0.11111111111111112</v>
      </c>
      <c r="BE13">
        <f t="shared" si="7"/>
        <v>0.11111111111111112</v>
      </c>
      <c r="BF13">
        <f t="shared" si="7"/>
        <v>0.11111111111111112</v>
      </c>
      <c r="BG13">
        <f t="shared" si="7"/>
        <v>0.11111111111111112</v>
      </c>
      <c r="BH13">
        <f t="shared" si="7"/>
        <v>0.11111111111111112</v>
      </c>
      <c r="BI13">
        <f t="shared" si="7"/>
        <v>0.11111111111111112</v>
      </c>
      <c r="BJ13">
        <f t="shared" si="7"/>
        <v>0.11111111111111112</v>
      </c>
      <c r="BK13">
        <f t="shared" si="7"/>
        <v>0.11111111111111112</v>
      </c>
    </row>
    <row r="14" spans="1:63" x14ac:dyDescent="0.25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  <c r="J14">
        <f t="shared" si="0"/>
        <v>0.12121212121212122</v>
      </c>
      <c r="K14">
        <f t="shared" si="0"/>
        <v>0.12121212121212122</v>
      </c>
      <c r="L14">
        <f t="shared" si="0"/>
        <v>0.12121212121212122</v>
      </c>
      <c r="M14">
        <f t="shared" si="0"/>
        <v>0.12121212121212122</v>
      </c>
      <c r="N14">
        <f t="shared" si="0"/>
        <v>0.12121212121212122</v>
      </c>
      <c r="O14">
        <f t="shared" si="0"/>
        <v>0.12121212121212122</v>
      </c>
      <c r="P14">
        <f t="shared" si="0"/>
        <v>0.12121212121212122</v>
      </c>
      <c r="Q14">
        <f t="shared" si="0"/>
        <v>0.12121212121212122</v>
      </c>
      <c r="R14">
        <f t="shared" si="0"/>
        <v>0.12121212121212122</v>
      </c>
      <c r="S14">
        <f t="shared" si="1"/>
        <v>0.12121212121212122</v>
      </c>
      <c r="T14">
        <f t="shared" si="1"/>
        <v>0.12121212121212122</v>
      </c>
      <c r="U14">
        <f t="shared" si="1"/>
        <v>0.12121212121212122</v>
      </c>
      <c r="V14">
        <f t="shared" si="1"/>
        <v>0.12121212121212122</v>
      </c>
      <c r="W14">
        <f t="shared" si="1"/>
        <v>0.12121212121212122</v>
      </c>
      <c r="X14">
        <f t="shared" si="1"/>
        <v>0.12121212121212122</v>
      </c>
      <c r="Y14">
        <f t="shared" si="1"/>
        <v>0.12121212121212122</v>
      </c>
      <c r="Z14">
        <f t="shared" si="1"/>
        <v>0.12121212121212122</v>
      </c>
      <c r="AA14">
        <f t="shared" si="1"/>
        <v>0.12121212121212122</v>
      </c>
      <c r="AB14">
        <f t="shared" si="1"/>
        <v>0.12121212121212122</v>
      </c>
      <c r="AC14">
        <f t="shared" si="1"/>
        <v>0.12121212121212122</v>
      </c>
      <c r="AD14">
        <f t="shared" si="1"/>
        <v>0.12121212121212122</v>
      </c>
      <c r="AE14">
        <f t="shared" si="1"/>
        <v>0.12121212121212122</v>
      </c>
      <c r="AF14">
        <f t="shared" si="1"/>
        <v>0.12121212121212122</v>
      </c>
      <c r="AG14">
        <f t="shared" si="1"/>
        <v>0.12121212121212122</v>
      </c>
      <c r="AH14">
        <f t="shared" si="7"/>
        <v>0.12121212121212122</v>
      </c>
      <c r="AI14">
        <f t="shared" si="7"/>
        <v>0.12121212121212122</v>
      </c>
      <c r="AJ14">
        <f t="shared" si="7"/>
        <v>0.12121212121212122</v>
      </c>
      <c r="AK14">
        <f t="shared" si="7"/>
        <v>0.12121212121212122</v>
      </c>
      <c r="AL14">
        <f t="shared" si="7"/>
        <v>0.12121212121212122</v>
      </c>
      <c r="AM14">
        <f t="shared" si="7"/>
        <v>0.12121212121212122</v>
      </c>
      <c r="AN14">
        <f t="shared" si="7"/>
        <v>0.12121212121212122</v>
      </c>
      <c r="AO14">
        <f t="shared" si="7"/>
        <v>0.12121212121212122</v>
      </c>
      <c r="AP14">
        <f t="shared" si="7"/>
        <v>0.12121212121212122</v>
      </c>
      <c r="AQ14">
        <f t="shared" si="7"/>
        <v>0.12121212121212122</v>
      </c>
      <c r="AR14">
        <f t="shared" si="7"/>
        <v>0.12121212121212122</v>
      </c>
      <c r="AS14">
        <f t="shared" si="7"/>
        <v>0.12121212121212122</v>
      </c>
      <c r="AT14">
        <f t="shared" si="7"/>
        <v>0.12121212121212122</v>
      </c>
      <c r="AU14">
        <f t="shared" si="7"/>
        <v>0.12121212121212122</v>
      </c>
      <c r="AV14">
        <f t="shared" si="7"/>
        <v>0.12121212121212122</v>
      </c>
      <c r="AW14">
        <f t="shared" si="7"/>
        <v>0.12121212121212122</v>
      </c>
      <c r="AX14">
        <f t="shared" si="7"/>
        <v>0.12121212121212122</v>
      </c>
      <c r="AY14">
        <f t="shared" si="7"/>
        <v>0.12121212121212122</v>
      </c>
      <c r="AZ14">
        <f t="shared" si="7"/>
        <v>0.12121212121212122</v>
      </c>
      <c r="BA14">
        <f t="shared" si="7"/>
        <v>0.12121212121212122</v>
      </c>
      <c r="BB14">
        <f t="shared" si="7"/>
        <v>0.12121212121212122</v>
      </c>
      <c r="BC14">
        <f t="shared" si="7"/>
        <v>0.12121212121212122</v>
      </c>
      <c r="BD14">
        <f t="shared" si="7"/>
        <v>0.12121212121212122</v>
      </c>
      <c r="BE14">
        <f t="shared" si="7"/>
        <v>0.12121212121212122</v>
      </c>
      <c r="BF14">
        <f t="shared" si="7"/>
        <v>0.12121212121212122</v>
      </c>
      <c r="BG14">
        <f t="shared" si="7"/>
        <v>0.12121212121212122</v>
      </c>
      <c r="BH14">
        <f t="shared" si="7"/>
        <v>0.12121212121212122</v>
      </c>
      <c r="BI14">
        <f t="shared" si="7"/>
        <v>0.12121212121212122</v>
      </c>
      <c r="BJ14">
        <f t="shared" si="7"/>
        <v>0.12121212121212122</v>
      </c>
      <c r="BK14">
        <f t="shared" si="7"/>
        <v>0.12121212121212122</v>
      </c>
    </row>
    <row r="15" spans="1:63" x14ac:dyDescent="0.25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  <c r="J15">
        <f t="shared" si="0"/>
        <v>0.13131313131313133</v>
      </c>
      <c r="K15">
        <f t="shared" si="0"/>
        <v>0.13131313131313133</v>
      </c>
      <c r="L15">
        <f t="shared" si="0"/>
        <v>0.13131313131313133</v>
      </c>
      <c r="M15">
        <f t="shared" si="0"/>
        <v>0.13131313131313133</v>
      </c>
      <c r="N15">
        <f t="shared" si="0"/>
        <v>0.13131313131313133</v>
      </c>
      <c r="O15">
        <f t="shared" si="0"/>
        <v>0.13131313131313133</v>
      </c>
      <c r="P15">
        <f t="shared" si="0"/>
        <v>0.13131313131313133</v>
      </c>
      <c r="Q15">
        <f t="shared" si="0"/>
        <v>0.13131313131313133</v>
      </c>
      <c r="R15">
        <f t="shared" si="0"/>
        <v>0.13131313131313133</v>
      </c>
      <c r="S15">
        <f t="shared" si="1"/>
        <v>0.13131313131313133</v>
      </c>
      <c r="T15">
        <f t="shared" si="1"/>
        <v>0.13131313131313133</v>
      </c>
      <c r="U15">
        <f t="shared" si="1"/>
        <v>0.13131313131313133</v>
      </c>
      <c r="V15">
        <f t="shared" si="1"/>
        <v>0.13131313131313133</v>
      </c>
      <c r="W15">
        <f t="shared" si="1"/>
        <v>0.13131313131313133</v>
      </c>
      <c r="X15">
        <f t="shared" si="1"/>
        <v>0.13131313131313133</v>
      </c>
      <c r="Y15">
        <f t="shared" si="1"/>
        <v>0.13131313131313133</v>
      </c>
      <c r="Z15">
        <f t="shared" si="1"/>
        <v>0.13131313131313133</v>
      </c>
      <c r="AA15">
        <f t="shared" si="1"/>
        <v>0.13131313131313133</v>
      </c>
      <c r="AB15">
        <f t="shared" si="1"/>
        <v>0.13131313131313133</v>
      </c>
      <c r="AC15">
        <f t="shared" si="1"/>
        <v>0.13131313131313133</v>
      </c>
      <c r="AD15">
        <f t="shared" si="1"/>
        <v>0.13131313131313133</v>
      </c>
      <c r="AE15">
        <f t="shared" si="1"/>
        <v>0.13131313131313133</v>
      </c>
      <c r="AF15">
        <f t="shared" si="1"/>
        <v>0.13131313131313133</v>
      </c>
      <c r="AG15">
        <f t="shared" si="1"/>
        <v>0.13131313131313133</v>
      </c>
      <c r="AH15">
        <f t="shared" si="7"/>
        <v>0.13131313131313133</v>
      </c>
      <c r="AI15">
        <f t="shared" si="7"/>
        <v>0.13131313131313133</v>
      </c>
      <c r="AJ15">
        <f t="shared" si="7"/>
        <v>0.13131313131313133</v>
      </c>
      <c r="AK15">
        <f t="shared" si="7"/>
        <v>0.13131313131313133</v>
      </c>
      <c r="AL15">
        <f t="shared" si="7"/>
        <v>0.13131313131313133</v>
      </c>
      <c r="AM15">
        <f t="shared" si="7"/>
        <v>0.13131313131313133</v>
      </c>
      <c r="AN15">
        <f t="shared" si="7"/>
        <v>0.13131313131313133</v>
      </c>
      <c r="AO15">
        <f t="shared" si="7"/>
        <v>0.13131313131313133</v>
      </c>
      <c r="AP15">
        <f t="shared" si="7"/>
        <v>0.13131313131313133</v>
      </c>
      <c r="AQ15">
        <f t="shared" si="7"/>
        <v>0.13131313131313133</v>
      </c>
      <c r="AR15">
        <f t="shared" si="7"/>
        <v>0.13131313131313133</v>
      </c>
      <c r="AS15">
        <f t="shared" si="7"/>
        <v>0.13131313131313133</v>
      </c>
      <c r="AT15">
        <f t="shared" si="7"/>
        <v>0.13131313131313133</v>
      </c>
      <c r="AU15">
        <f t="shared" si="7"/>
        <v>0.13131313131313133</v>
      </c>
      <c r="AV15">
        <f t="shared" si="7"/>
        <v>0.13131313131313133</v>
      </c>
      <c r="AW15">
        <f t="shared" si="7"/>
        <v>0.13131313131313133</v>
      </c>
      <c r="AX15">
        <f t="shared" si="7"/>
        <v>0.13131313131313133</v>
      </c>
      <c r="AY15">
        <f t="shared" si="7"/>
        <v>0.13131313131313133</v>
      </c>
      <c r="AZ15">
        <f t="shared" si="7"/>
        <v>0.13131313131313133</v>
      </c>
      <c r="BA15">
        <f t="shared" si="7"/>
        <v>0.13131313131313133</v>
      </c>
      <c r="BB15">
        <f t="shared" si="7"/>
        <v>0.13131313131313133</v>
      </c>
      <c r="BC15">
        <f t="shared" si="7"/>
        <v>0.13131313131313133</v>
      </c>
      <c r="BD15">
        <f t="shared" si="7"/>
        <v>0.13131313131313133</v>
      </c>
      <c r="BE15">
        <f t="shared" si="7"/>
        <v>0.13131313131313133</v>
      </c>
      <c r="BF15">
        <f t="shared" si="7"/>
        <v>0.13131313131313133</v>
      </c>
      <c r="BG15">
        <f t="shared" si="7"/>
        <v>0.13131313131313133</v>
      </c>
      <c r="BH15">
        <f t="shared" si="7"/>
        <v>0.13131313131313133</v>
      </c>
      <c r="BI15">
        <f t="shared" si="7"/>
        <v>0.13131313131313133</v>
      </c>
      <c r="BJ15">
        <f t="shared" si="7"/>
        <v>0.13131313131313133</v>
      </c>
      <c r="BK15">
        <f t="shared" si="7"/>
        <v>0.13131313131313133</v>
      </c>
    </row>
    <row r="16" spans="1:63" x14ac:dyDescent="0.25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  <c r="J16">
        <f t="shared" si="0"/>
        <v>0.14141414141414144</v>
      </c>
      <c r="K16">
        <f t="shared" si="0"/>
        <v>0.14141414141414144</v>
      </c>
      <c r="L16">
        <f t="shared" si="0"/>
        <v>0.14141414141414144</v>
      </c>
      <c r="M16">
        <f t="shared" si="0"/>
        <v>0.14141414141414144</v>
      </c>
      <c r="N16">
        <f t="shared" si="0"/>
        <v>0.14141414141414144</v>
      </c>
      <c r="O16">
        <f t="shared" si="0"/>
        <v>0.14141414141414144</v>
      </c>
      <c r="P16">
        <f t="shared" si="0"/>
        <v>0.14141414141414144</v>
      </c>
      <c r="Q16">
        <f t="shared" si="0"/>
        <v>0.14141414141414144</v>
      </c>
      <c r="R16">
        <f t="shared" si="0"/>
        <v>0.14141414141414144</v>
      </c>
      <c r="S16">
        <f t="shared" si="1"/>
        <v>0.14141414141414144</v>
      </c>
      <c r="T16">
        <f t="shared" si="1"/>
        <v>0.14141414141414144</v>
      </c>
      <c r="U16">
        <f t="shared" si="1"/>
        <v>0.14141414141414144</v>
      </c>
      <c r="V16">
        <f t="shared" si="1"/>
        <v>0.14141414141414144</v>
      </c>
      <c r="W16">
        <f t="shared" si="1"/>
        <v>0.14141414141414144</v>
      </c>
      <c r="X16">
        <f t="shared" si="1"/>
        <v>0.14141414141414144</v>
      </c>
      <c r="Y16">
        <f t="shared" si="1"/>
        <v>0.14141414141414144</v>
      </c>
      <c r="Z16">
        <f t="shared" si="1"/>
        <v>0.14141414141414144</v>
      </c>
      <c r="AA16">
        <f t="shared" si="1"/>
        <v>0.14141414141414144</v>
      </c>
      <c r="AB16">
        <f t="shared" si="1"/>
        <v>0.14141414141414144</v>
      </c>
      <c r="AC16">
        <f t="shared" si="1"/>
        <v>0.14141414141414144</v>
      </c>
      <c r="AD16">
        <f t="shared" si="1"/>
        <v>0.14141414141414144</v>
      </c>
      <c r="AE16">
        <f t="shared" si="1"/>
        <v>0.14141414141414144</v>
      </c>
      <c r="AF16">
        <f t="shared" si="1"/>
        <v>0.14141414141414144</v>
      </c>
      <c r="AG16">
        <f t="shared" si="1"/>
        <v>0.14141414141414144</v>
      </c>
      <c r="AH16">
        <f t="shared" si="7"/>
        <v>0.14141414141414144</v>
      </c>
      <c r="AI16">
        <f t="shared" si="7"/>
        <v>0.14141414141414144</v>
      </c>
      <c r="AJ16">
        <f t="shared" si="7"/>
        <v>0.14141414141414144</v>
      </c>
      <c r="AK16">
        <f t="shared" si="7"/>
        <v>0.14141414141414144</v>
      </c>
      <c r="AL16">
        <f t="shared" si="7"/>
        <v>0.14141414141414144</v>
      </c>
      <c r="AM16">
        <f t="shared" si="7"/>
        <v>0.14141414141414144</v>
      </c>
      <c r="AN16">
        <f t="shared" si="7"/>
        <v>0.14141414141414144</v>
      </c>
      <c r="AO16">
        <f t="shared" si="7"/>
        <v>0.14141414141414144</v>
      </c>
      <c r="AP16">
        <f t="shared" si="7"/>
        <v>0.14141414141414144</v>
      </c>
      <c r="AQ16">
        <f t="shared" si="7"/>
        <v>0.14141414141414144</v>
      </c>
      <c r="AR16">
        <f t="shared" si="7"/>
        <v>0.14141414141414144</v>
      </c>
      <c r="AS16">
        <f t="shared" si="7"/>
        <v>0.14141414141414144</v>
      </c>
      <c r="AT16">
        <f t="shared" si="7"/>
        <v>0.14141414141414144</v>
      </c>
      <c r="AU16">
        <f t="shared" si="7"/>
        <v>0.14141414141414144</v>
      </c>
      <c r="AV16">
        <f t="shared" si="7"/>
        <v>0.14141414141414144</v>
      </c>
      <c r="AW16">
        <f t="shared" si="7"/>
        <v>0.14141414141414144</v>
      </c>
      <c r="AX16">
        <f t="shared" si="7"/>
        <v>0.14141414141414144</v>
      </c>
      <c r="AY16">
        <f t="shared" si="7"/>
        <v>0.14141414141414144</v>
      </c>
      <c r="AZ16">
        <f t="shared" si="7"/>
        <v>0.14141414141414144</v>
      </c>
      <c r="BA16">
        <f t="shared" si="7"/>
        <v>0.14141414141414144</v>
      </c>
      <c r="BB16">
        <f t="shared" si="7"/>
        <v>0.14141414141414144</v>
      </c>
      <c r="BC16">
        <f t="shared" si="7"/>
        <v>0.14141414141414144</v>
      </c>
      <c r="BD16">
        <f t="shared" si="7"/>
        <v>0.14141414141414144</v>
      </c>
      <c r="BE16">
        <f t="shared" si="7"/>
        <v>0.14141414141414144</v>
      </c>
      <c r="BF16">
        <f t="shared" si="7"/>
        <v>0.14141414141414144</v>
      </c>
      <c r="BG16">
        <f t="shared" si="7"/>
        <v>0.14141414141414144</v>
      </c>
      <c r="BH16">
        <f t="shared" si="7"/>
        <v>0.14141414141414144</v>
      </c>
      <c r="BI16">
        <f t="shared" si="7"/>
        <v>0.14141414141414144</v>
      </c>
      <c r="BJ16">
        <f t="shared" si="7"/>
        <v>0.14141414141414144</v>
      </c>
      <c r="BK16">
        <f t="shared" si="7"/>
        <v>0.14141414141414144</v>
      </c>
    </row>
    <row r="17" spans="1:63" x14ac:dyDescent="0.25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  <c r="J17">
        <f t="shared" si="0"/>
        <v>0.15151515151515152</v>
      </c>
      <c r="K17">
        <f t="shared" si="0"/>
        <v>0.15151515151515152</v>
      </c>
      <c r="L17">
        <f t="shared" si="0"/>
        <v>0.15151515151515152</v>
      </c>
      <c r="M17">
        <f t="shared" si="0"/>
        <v>0.15151515151515152</v>
      </c>
      <c r="N17">
        <f t="shared" si="0"/>
        <v>0.15151515151515152</v>
      </c>
      <c r="O17">
        <f t="shared" si="0"/>
        <v>0.15151515151515152</v>
      </c>
      <c r="P17">
        <f t="shared" si="0"/>
        <v>0.15151515151515152</v>
      </c>
      <c r="Q17">
        <f t="shared" si="0"/>
        <v>0.15151515151515152</v>
      </c>
      <c r="R17">
        <f t="shared" ref="R17:AG32" si="8">R$101/($A$101-$A$2) *($A17 -$A$2)</f>
        <v>0.15151515151515152</v>
      </c>
      <c r="S17">
        <f t="shared" si="1"/>
        <v>0.15151515151515152</v>
      </c>
      <c r="T17">
        <f t="shared" si="1"/>
        <v>0.15151515151515152</v>
      </c>
      <c r="U17">
        <f t="shared" si="1"/>
        <v>0.15151515151515152</v>
      </c>
      <c r="V17">
        <f t="shared" si="1"/>
        <v>0.15151515151515152</v>
      </c>
      <c r="W17">
        <f t="shared" si="1"/>
        <v>0.15151515151515152</v>
      </c>
      <c r="X17">
        <f t="shared" si="1"/>
        <v>0.15151515151515152</v>
      </c>
      <c r="Y17">
        <f t="shared" si="1"/>
        <v>0.15151515151515152</v>
      </c>
      <c r="Z17">
        <f t="shared" si="1"/>
        <v>0.15151515151515152</v>
      </c>
      <c r="AA17">
        <f t="shared" si="1"/>
        <v>0.15151515151515152</v>
      </c>
      <c r="AB17">
        <f t="shared" si="1"/>
        <v>0.15151515151515152</v>
      </c>
      <c r="AC17">
        <f t="shared" si="1"/>
        <v>0.15151515151515152</v>
      </c>
      <c r="AD17">
        <f t="shared" si="1"/>
        <v>0.15151515151515152</v>
      </c>
      <c r="AE17">
        <f t="shared" si="1"/>
        <v>0.15151515151515152</v>
      </c>
      <c r="AF17">
        <f t="shared" si="1"/>
        <v>0.15151515151515152</v>
      </c>
      <c r="AG17">
        <f t="shared" si="1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</row>
    <row r="18" spans="1:63" x14ac:dyDescent="0.25">
      <c r="A18">
        <v>18</v>
      </c>
      <c r="B18">
        <v>0.11565000000000003</v>
      </c>
      <c r="C18">
        <f t="shared" ref="C18:R33" si="9">C$101/($A$101-$A$2) *($A18 -$A$2)</f>
        <v>0.96969696969696972</v>
      </c>
      <c r="D18">
        <f t="shared" si="9"/>
        <v>0.96969696969696972</v>
      </c>
      <c r="E18">
        <f t="shared" si="9"/>
        <v>0.96969696969696972</v>
      </c>
      <c r="F18">
        <f t="shared" si="9"/>
        <v>0.96969696969696972</v>
      </c>
      <c r="G18">
        <f t="shared" si="9"/>
        <v>0.96969696969696972</v>
      </c>
      <c r="H18">
        <f t="shared" si="9"/>
        <v>0.96969696969696972</v>
      </c>
      <c r="I18">
        <f t="shared" si="9"/>
        <v>0.16161616161616163</v>
      </c>
      <c r="J18">
        <f t="shared" si="9"/>
        <v>0.16161616161616163</v>
      </c>
      <c r="K18">
        <f t="shared" si="9"/>
        <v>0.16161616161616163</v>
      </c>
      <c r="L18">
        <f t="shared" si="9"/>
        <v>0.16161616161616163</v>
      </c>
      <c r="M18">
        <f t="shared" si="9"/>
        <v>0.16161616161616163</v>
      </c>
      <c r="N18">
        <f t="shared" si="9"/>
        <v>0.16161616161616163</v>
      </c>
      <c r="O18">
        <f t="shared" si="9"/>
        <v>0.16161616161616163</v>
      </c>
      <c r="P18">
        <f t="shared" si="9"/>
        <v>0.16161616161616163</v>
      </c>
      <c r="Q18">
        <f t="shared" si="9"/>
        <v>0.16161616161616163</v>
      </c>
      <c r="R18">
        <f t="shared" si="8"/>
        <v>0.16161616161616163</v>
      </c>
      <c r="S18">
        <f t="shared" si="8"/>
        <v>0.16161616161616163</v>
      </c>
      <c r="T18">
        <f t="shared" si="8"/>
        <v>0.16161616161616163</v>
      </c>
      <c r="U18">
        <f t="shared" si="8"/>
        <v>0.16161616161616163</v>
      </c>
      <c r="V18">
        <f t="shared" si="8"/>
        <v>0.16161616161616163</v>
      </c>
      <c r="W18">
        <f t="shared" si="8"/>
        <v>0.16161616161616163</v>
      </c>
      <c r="X18">
        <f t="shared" si="8"/>
        <v>0.16161616161616163</v>
      </c>
      <c r="Y18">
        <f t="shared" si="8"/>
        <v>0.16161616161616163</v>
      </c>
      <c r="Z18">
        <f t="shared" si="8"/>
        <v>0.16161616161616163</v>
      </c>
      <c r="AA18">
        <f t="shared" si="8"/>
        <v>0.16161616161616163</v>
      </c>
      <c r="AB18">
        <f t="shared" si="8"/>
        <v>0.16161616161616163</v>
      </c>
      <c r="AC18">
        <f t="shared" si="8"/>
        <v>0.16161616161616163</v>
      </c>
      <c r="AD18">
        <f t="shared" si="8"/>
        <v>0.16161616161616163</v>
      </c>
      <c r="AE18">
        <f t="shared" si="8"/>
        <v>0.16161616161616163</v>
      </c>
      <c r="AF18">
        <f t="shared" si="8"/>
        <v>0.16161616161616163</v>
      </c>
      <c r="AG18">
        <f t="shared" si="8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</row>
    <row r="19" spans="1:63" x14ac:dyDescent="0.25">
      <c r="A19">
        <v>19</v>
      </c>
      <c r="B19">
        <v>0.12070000000000003</v>
      </c>
      <c r="C19">
        <f t="shared" si="9"/>
        <v>1.0303030303030303</v>
      </c>
      <c r="D19">
        <f t="shared" si="9"/>
        <v>1.0303030303030303</v>
      </c>
      <c r="E19">
        <f t="shared" si="9"/>
        <v>1.0303030303030303</v>
      </c>
      <c r="F19">
        <f t="shared" si="9"/>
        <v>1.0303030303030303</v>
      </c>
      <c r="G19">
        <f t="shared" si="9"/>
        <v>1.0303030303030303</v>
      </c>
      <c r="H19">
        <f t="shared" si="9"/>
        <v>1.0303030303030303</v>
      </c>
      <c r="I19">
        <f t="shared" si="9"/>
        <v>0.17171717171717174</v>
      </c>
      <c r="J19">
        <f t="shared" si="9"/>
        <v>0.17171717171717174</v>
      </c>
      <c r="K19">
        <f t="shared" si="9"/>
        <v>0.17171717171717174</v>
      </c>
      <c r="L19">
        <f t="shared" si="9"/>
        <v>0.17171717171717174</v>
      </c>
      <c r="M19">
        <f t="shared" si="9"/>
        <v>0.17171717171717174</v>
      </c>
      <c r="N19">
        <f t="shared" si="9"/>
        <v>0.17171717171717174</v>
      </c>
      <c r="O19">
        <f t="shared" si="9"/>
        <v>0.17171717171717174</v>
      </c>
      <c r="P19">
        <f t="shared" si="9"/>
        <v>0.17171717171717174</v>
      </c>
      <c r="Q19">
        <f t="shared" si="9"/>
        <v>0.17171717171717174</v>
      </c>
      <c r="R19">
        <f t="shared" si="8"/>
        <v>0.17171717171717174</v>
      </c>
      <c r="S19">
        <f t="shared" si="8"/>
        <v>0.17171717171717174</v>
      </c>
      <c r="T19">
        <f t="shared" si="8"/>
        <v>0.17171717171717174</v>
      </c>
      <c r="U19">
        <f t="shared" si="8"/>
        <v>0.17171717171717174</v>
      </c>
      <c r="V19">
        <f t="shared" si="8"/>
        <v>0.17171717171717174</v>
      </c>
      <c r="W19">
        <f t="shared" si="8"/>
        <v>0.17171717171717174</v>
      </c>
      <c r="X19">
        <f t="shared" si="8"/>
        <v>0.17171717171717174</v>
      </c>
      <c r="Y19">
        <f t="shared" si="8"/>
        <v>0.17171717171717174</v>
      </c>
      <c r="Z19">
        <f t="shared" si="8"/>
        <v>0.17171717171717174</v>
      </c>
      <c r="AA19">
        <f t="shared" si="8"/>
        <v>0.17171717171717174</v>
      </c>
      <c r="AB19">
        <f t="shared" si="8"/>
        <v>0.17171717171717174</v>
      </c>
      <c r="AC19">
        <f t="shared" si="8"/>
        <v>0.17171717171717174</v>
      </c>
      <c r="AD19">
        <f t="shared" si="8"/>
        <v>0.17171717171717174</v>
      </c>
      <c r="AE19">
        <f t="shared" si="8"/>
        <v>0.17171717171717174</v>
      </c>
      <c r="AF19">
        <f t="shared" si="8"/>
        <v>0.17171717171717174</v>
      </c>
      <c r="AG19">
        <f t="shared" si="8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</row>
    <row r="20" spans="1:63" x14ac:dyDescent="0.25">
      <c r="A20">
        <v>20</v>
      </c>
      <c r="B20">
        <v>0.12579000000000007</v>
      </c>
      <c r="C20">
        <f t="shared" si="9"/>
        <v>1.0909090909090908</v>
      </c>
      <c r="D20">
        <f t="shared" si="9"/>
        <v>1.0909090909090908</v>
      </c>
      <c r="E20">
        <f t="shared" si="9"/>
        <v>1.0909090909090908</v>
      </c>
      <c r="F20">
        <f t="shared" si="9"/>
        <v>1.0909090909090908</v>
      </c>
      <c r="G20">
        <f t="shared" si="9"/>
        <v>1.0909090909090908</v>
      </c>
      <c r="H20">
        <f t="shared" si="9"/>
        <v>1.0909090909090908</v>
      </c>
      <c r="I20">
        <f t="shared" si="9"/>
        <v>0.18181818181818182</v>
      </c>
      <c r="J20">
        <f t="shared" si="9"/>
        <v>0.18181818181818182</v>
      </c>
      <c r="K20">
        <f t="shared" si="9"/>
        <v>0.18181818181818182</v>
      </c>
      <c r="L20">
        <f t="shared" si="9"/>
        <v>0.18181818181818182</v>
      </c>
      <c r="M20">
        <f t="shared" si="9"/>
        <v>0.18181818181818182</v>
      </c>
      <c r="N20">
        <f t="shared" si="9"/>
        <v>0.18181818181818182</v>
      </c>
      <c r="O20">
        <f t="shared" si="9"/>
        <v>0.18181818181818182</v>
      </c>
      <c r="P20">
        <f t="shared" si="9"/>
        <v>0.18181818181818182</v>
      </c>
      <c r="Q20">
        <f t="shared" si="9"/>
        <v>0.18181818181818182</v>
      </c>
      <c r="R20">
        <f t="shared" si="8"/>
        <v>0.18181818181818182</v>
      </c>
      <c r="S20">
        <f t="shared" si="8"/>
        <v>0.18181818181818182</v>
      </c>
      <c r="T20">
        <f t="shared" si="8"/>
        <v>0.18181818181818182</v>
      </c>
      <c r="U20">
        <f t="shared" si="8"/>
        <v>0.18181818181818182</v>
      </c>
      <c r="V20">
        <f t="shared" si="8"/>
        <v>0.18181818181818182</v>
      </c>
      <c r="W20">
        <f t="shared" si="8"/>
        <v>0.18181818181818182</v>
      </c>
      <c r="X20">
        <f t="shared" si="8"/>
        <v>0.18181818181818182</v>
      </c>
      <c r="Y20">
        <f t="shared" si="8"/>
        <v>0.18181818181818182</v>
      </c>
      <c r="Z20">
        <f t="shared" si="8"/>
        <v>0.18181818181818182</v>
      </c>
      <c r="AA20">
        <f t="shared" si="8"/>
        <v>0.18181818181818182</v>
      </c>
      <c r="AB20">
        <f t="shared" si="8"/>
        <v>0.18181818181818182</v>
      </c>
      <c r="AC20">
        <f t="shared" si="8"/>
        <v>0.18181818181818182</v>
      </c>
      <c r="AD20">
        <f t="shared" si="8"/>
        <v>0.18181818181818182</v>
      </c>
      <c r="AE20">
        <f t="shared" si="8"/>
        <v>0.18181818181818182</v>
      </c>
      <c r="AF20">
        <f t="shared" si="8"/>
        <v>0.18181818181818182</v>
      </c>
      <c r="AG20">
        <f t="shared" si="8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</row>
    <row r="21" spans="1:63" x14ac:dyDescent="0.25">
      <c r="A21">
        <v>21</v>
      </c>
      <c r="B21">
        <v>0.12874999999999992</v>
      </c>
      <c r="C21">
        <f t="shared" si="9"/>
        <v>1.1515151515151516</v>
      </c>
      <c r="D21">
        <f t="shared" si="9"/>
        <v>1.1515151515151516</v>
      </c>
      <c r="E21">
        <f t="shared" si="9"/>
        <v>1.1515151515151516</v>
      </c>
      <c r="F21">
        <f t="shared" si="9"/>
        <v>1.1515151515151516</v>
      </c>
      <c r="G21">
        <f t="shared" si="9"/>
        <v>1.1515151515151516</v>
      </c>
      <c r="H21">
        <f t="shared" si="9"/>
        <v>1.1515151515151516</v>
      </c>
      <c r="I21">
        <f t="shared" si="9"/>
        <v>0.19191919191919193</v>
      </c>
      <c r="J21">
        <f t="shared" si="9"/>
        <v>0.19191919191919193</v>
      </c>
      <c r="K21">
        <f t="shared" si="9"/>
        <v>0.19191919191919193</v>
      </c>
      <c r="L21">
        <f t="shared" si="9"/>
        <v>0.19191919191919193</v>
      </c>
      <c r="M21">
        <f t="shared" si="9"/>
        <v>0.19191919191919193</v>
      </c>
      <c r="N21">
        <f t="shared" si="9"/>
        <v>0.19191919191919193</v>
      </c>
      <c r="O21">
        <f t="shared" si="9"/>
        <v>0.19191919191919193</v>
      </c>
      <c r="P21">
        <f t="shared" si="9"/>
        <v>0.19191919191919193</v>
      </c>
      <c r="Q21">
        <f t="shared" si="9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7"/>
        <v>0.19191919191919193</v>
      </c>
      <c r="AI21">
        <f t="shared" si="7"/>
        <v>0.19191919191919193</v>
      </c>
      <c r="AJ21">
        <f t="shared" si="7"/>
        <v>0.19191919191919193</v>
      </c>
      <c r="AK21">
        <f t="shared" si="7"/>
        <v>0.19191919191919193</v>
      </c>
      <c r="AL21">
        <f t="shared" si="7"/>
        <v>0.19191919191919193</v>
      </c>
      <c r="AM21">
        <f t="shared" si="7"/>
        <v>0.19191919191919193</v>
      </c>
      <c r="AN21">
        <f t="shared" si="7"/>
        <v>0.19191919191919193</v>
      </c>
      <c r="AO21">
        <f t="shared" si="7"/>
        <v>0.19191919191919193</v>
      </c>
      <c r="AP21">
        <f t="shared" si="7"/>
        <v>0.19191919191919193</v>
      </c>
      <c r="AQ21">
        <f t="shared" si="7"/>
        <v>0.19191919191919193</v>
      </c>
      <c r="AR21">
        <f t="shared" si="7"/>
        <v>0.19191919191919193</v>
      </c>
      <c r="AS21">
        <f t="shared" si="7"/>
        <v>0.19191919191919193</v>
      </c>
      <c r="AT21">
        <f t="shared" si="7"/>
        <v>0.19191919191919193</v>
      </c>
      <c r="AU21">
        <f t="shared" si="7"/>
        <v>0.19191919191919193</v>
      </c>
      <c r="AV21">
        <f t="shared" si="7"/>
        <v>0.19191919191919193</v>
      </c>
      <c r="AW21">
        <f t="shared" ref="AW21:BK21" si="10">AW$101/($A$101-$A$2) *($A21 -$A$2)</f>
        <v>0.19191919191919193</v>
      </c>
      <c r="AX21">
        <f t="shared" si="10"/>
        <v>0.19191919191919193</v>
      </c>
      <c r="AY21">
        <f t="shared" si="10"/>
        <v>0.19191919191919193</v>
      </c>
      <c r="AZ21">
        <f t="shared" si="10"/>
        <v>0.19191919191919193</v>
      </c>
      <c r="BA21">
        <f t="shared" si="10"/>
        <v>0.19191919191919193</v>
      </c>
      <c r="BB21">
        <f t="shared" si="10"/>
        <v>0.19191919191919193</v>
      </c>
      <c r="BC21">
        <f t="shared" si="10"/>
        <v>0.19191919191919193</v>
      </c>
      <c r="BD21">
        <f t="shared" si="10"/>
        <v>0.19191919191919193</v>
      </c>
      <c r="BE21">
        <f t="shared" si="10"/>
        <v>0.19191919191919193</v>
      </c>
      <c r="BF21">
        <f t="shared" si="10"/>
        <v>0.19191919191919193</v>
      </c>
      <c r="BG21">
        <f t="shared" si="10"/>
        <v>0.19191919191919193</v>
      </c>
      <c r="BH21">
        <f t="shared" si="10"/>
        <v>0.19191919191919193</v>
      </c>
      <c r="BI21">
        <f t="shared" si="10"/>
        <v>0.19191919191919193</v>
      </c>
      <c r="BJ21">
        <f t="shared" si="10"/>
        <v>0.19191919191919193</v>
      </c>
      <c r="BK21">
        <f t="shared" si="10"/>
        <v>0.19191919191919193</v>
      </c>
    </row>
    <row r="22" spans="1:63" x14ac:dyDescent="0.25">
      <c r="A22">
        <v>22</v>
      </c>
      <c r="B22">
        <v>0.13210999999999995</v>
      </c>
      <c r="C22">
        <f t="shared" si="9"/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8"/>
        <v>0.20202020202020204</v>
      </c>
      <c r="S22">
        <f t="shared" si="8"/>
        <v>0.20202020202020204</v>
      </c>
      <c r="T22">
        <f t="shared" si="8"/>
        <v>0.20202020202020204</v>
      </c>
      <c r="U22">
        <f t="shared" si="8"/>
        <v>0.20202020202020204</v>
      </c>
      <c r="V22">
        <f t="shared" si="8"/>
        <v>0.20202020202020204</v>
      </c>
      <c r="W22">
        <f t="shared" si="8"/>
        <v>0.20202020202020204</v>
      </c>
      <c r="X22">
        <f t="shared" si="8"/>
        <v>0.20202020202020204</v>
      </c>
      <c r="Y22">
        <f t="shared" si="8"/>
        <v>0.20202020202020204</v>
      </c>
      <c r="Z22">
        <f t="shared" si="8"/>
        <v>0.20202020202020204</v>
      </c>
      <c r="AA22">
        <f t="shared" si="8"/>
        <v>0.20202020202020204</v>
      </c>
      <c r="AB22">
        <f t="shared" si="8"/>
        <v>0.20202020202020204</v>
      </c>
      <c r="AC22">
        <f t="shared" si="8"/>
        <v>0.20202020202020204</v>
      </c>
      <c r="AD22">
        <f t="shared" si="8"/>
        <v>0.20202020202020204</v>
      </c>
      <c r="AE22">
        <f t="shared" si="8"/>
        <v>0.20202020202020204</v>
      </c>
      <c r="AF22">
        <f t="shared" si="8"/>
        <v>0.20202020202020204</v>
      </c>
      <c r="AG22">
        <f t="shared" si="8"/>
        <v>0.20202020202020204</v>
      </c>
      <c r="AH22">
        <f t="shared" ref="AH22:BK30" si="11">AH$101/($A$101-$A$2) *($A22 -$A$2)</f>
        <v>0.20202020202020204</v>
      </c>
      <c r="AI22">
        <f t="shared" si="11"/>
        <v>0.20202020202020204</v>
      </c>
      <c r="AJ22">
        <f t="shared" si="11"/>
        <v>0.20202020202020204</v>
      </c>
      <c r="AK22">
        <f t="shared" si="11"/>
        <v>0.20202020202020204</v>
      </c>
      <c r="AL22">
        <f t="shared" si="11"/>
        <v>0.20202020202020204</v>
      </c>
      <c r="AM22">
        <f t="shared" si="11"/>
        <v>0.20202020202020204</v>
      </c>
      <c r="AN22">
        <f t="shared" si="11"/>
        <v>0.20202020202020204</v>
      </c>
      <c r="AO22">
        <f t="shared" si="11"/>
        <v>0.20202020202020204</v>
      </c>
      <c r="AP22">
        <f t="shared" si="11"/>
        <v>0.20202020202020204</v>
      </c>
      <c r="AQ22">
        <f t="shared" si="11"/>
        <v>0.20202020202020204</v>
      </c>
      <c r="AR22">
        <f t="shared" si="11"/>
        <v>0.20202020202020204</v>
      </c>
      <c r="AS22">
        <f t="shared" si="11"/>
        <v>0.20202020202020204</v>
      </c>
      <c r="AT22">
        <f t="shared" si="11"/>
        <v>0.20202020202020204</v>
      </c>
      <c r="AU22">
        <f t="shared" si="11"/>
        <v>0.20202020202020204</v>
      </c>
      <c r="AV22">
        <f t="shared" si="11"/>
        <v>0.20202020202020204</v>
      </c>
      <c r="AW22">
        <f t="shared" si="11"/>
        <v>0.20202020202020204</v>
      </c>
      <c r="AX22">
        <f t="shared" si="11"/>
        <v>0.20202020202020204</v>
      </c>
      <c r="AY22">
        <f t="shared" si="11"/>
        <v>0.20202020202020204</v>
      </c>
      <c r="AZ22">
        <f t="shared" si="11"/>
        <v>0.20202020202020204</v>
      </c>
      <c r="BA22">
        <f t="shared" si="11"/>
        <v>0.20202020202020204</v>
      </c>
      <c r="BB22">
        <f t="shared" si="11"/>
        <v>0.20202020202020204</v>
      </c>
      <c r="BC22">
        <f t="shared" si="11"/>
        <v>0.20202020202020204</v>
      </c>
      <c r="BD22">
        <f t="shared" si="11"/>
        <v>0.20202020202020204</v>
      </c>
      <c r="BE22">
        <f t="shared" si="11"/>
        <v>0.20202020202020204</v>
      </c>
      <c r="BF22">
        <f t="shared" si="11"/>
        <v>0.20202020202020204</v>
      </c>
      <c r="BG22">
        <f t="shared" si="11"/>
        <v>0.20202020202020204</v>
      </c>
      <c r="BH22">
        <f t="shared" si="11"/>
        <v>0.20202020202020204</v>
      </c>
      <c r="BI22">
        <f t="shared" si="11"/>
        <v>0.20202020202020204</v>
      </c>
      <c r="BJ22">
        <f t="shared" si="11"/>
        <v>0.20202020202020204</v>
      </c>
      <c r="BK22">
        <f t="shared" si="11"/>
        <v>0.20202020202020204</v>
      </c>
    </row>
    <row r="23" spans="1:63" x14ac:dyDescent="0.25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8"/>
        <v>0.21212121212121213</v>
      </c>
      <c r="S23">
        <f t="shared" si="8"/>
        <v>0.21212121212121213</v>
      </c>
      <c r="T23">
        <f t="shared" si="8"/>
        <v>0.21212121212121213</v>
      </c>
      <c r="U23">
        <f t="shared" si="8"/>
        <v>0.21212121212121213</v>
      </c>
      <c r="V23">
        <f t="shared" si="8"/>
        <v>0.21212121212121213</v>
      </c>
      <c r="W23">
        <f t="shared" si="8"/>
        <v>0.21212121212121213</v>
      </c>
      <c r="X23">
        <f t="shared" si="8"/>
        <v>0.21212121212121213</v>
      </c>
      <c r="Y23">
        <f t="shared" si="8"/>
        <v>0.21212121212121213</v>
      </c>
      <c r="Z23">
        <f t="shared" si="8"/>
        <v>0.21212121212121213</v>
      </c>
      <c r="AA23">
        <f t="shared" si="8"/>
        <v>0.21212121212121213</v>
      </c>
      <c r="AB23">
        <f t="shared" si="8"/>
        <v>0.21212121212121213</v>
      </c>
      <c r="AC23">
        <f t="shared" si="8"/>
        <v>0.21212121212121213</v>
      </c>
      <c r="AD23">
        <f t="shared" si="8"/>
        <v>0.21212121212121213</v>
      </c>
      <c r="AE23">
        <f t="shared" si="8"/>
        <v>0.21212121212121213</v>
      </c>
      <c r="AF23">
        <f t="shared" si="8"/>
        <v>0.21212121212121213</v>
      </c>
      <c r="AG23">
        <f t="shared" si="8"/>
        <v>0.21212121212121213</v>
      </c>
      <c r="AH23">
        <f t="shared" si="11"/>
        <v>0.21212121212121213</v>
      </c>
      <c r="AI23">
        <f t="shared" si="11"/>
        <v>0.21212121212121213</v>
      </c>
      <c r="AJ23">
        <f t="shared" si="11"/>
        <v>0.21212121212121213</v>
      </c>
      <c r="AK23">
        <f t="shared" si="11"/>
        <v>0.21212121212121213</v>
      </c>
      <c r="AL23">
        <f t="shared" si="11"/>
        <v>0.21212121212121213</v>
      </c>
      <c r="AM23">
        <f t="shared" si="11"/>
        <v>0.21212121212121213</v>
      </c>
      <c r="AN23">
        <f t="shared" si="11"/>
        <v>0.21212121212121213</v>
      </c>
      <c r="AO23">
        <f t="shared" si="11"/>
        <v>0.21212121212121213</v>
      </c>
      <c r="AP23">
        <f t="shared" si="11"/>
        <v>0.21212121212121213</v>
      </c>
      <c r="AQ23">
        <f t="shared" si="11"/>
        <v>0.21212121212121213</v>
      </c>
      <c r="AR23">
        <f t="shared" si="11"/>
        <v>0.21212121212121213</v>
      </c>
      <c r="AS23">
        <f t="shared" si="11"/>
        <v>0.21212121212121213</v>
      </c>
      <c r="AT23">
        <f t="shared" si="11"/>
        <v>0.21212121212121213</v>
      </c>
      <c r="AU23">
        <f t="shared" si="11"/>
        <v>0.21212121212121213</v>
      </c>
      <c r="AV23">
        <f t="shared" si="11"/>
        <v>0.21212121212121213</v>
      </c>
      <c r="AW23">
        <f t="shared" si="11"/>
        <v>0.21212121212121213</v>
      </c>
      <c r="AX23">
        <f t="shared" si="11"/>
        <v>0.21212121212121213</v>
      </c>
      <c r="AY23">
        <f t="shared" si="11"/>
        <v>0.21212121212121213</v>
      </c>
      <c r="AZ23">
        <f t="shared" si="11"/>
        <v>0.21212121212121213</v>
      </c>
      <c r="BA23">
        <f t="shared" si="11"/>
        <v>0.21212121212121213</v>
      </c>
      <c r="BB23">
        <f t="shared" si="11"/>
        <v>0.21212121212121213</v>
      </c>
      <c r="BC23">
        <f t="shared" si="11"/>
        <v>0.21212121212121213</v>
      </c>
      <c r="BD23">
        <f t="shared" si="11"/>
        <v>0.21212121212121213</v>
      </c>
      <c r="BE23">
        <f t="shared" si="11"/>
        <v>0.21212121212121213</v>
      </c>
      <c r="BF23">
        <f t="shared" si="11"/>
        <v>0.21212121212121213</v>
      </c>
      <c r="BG23">
        <f t="shared" si="11"/>
        <v>0.21212121212121213</v>
      </c>
      <c r="BH23">
        <f t="shared" si="11"/>
        <v>0.21212121212121213</v>
      </c>
      <c r="BI23">
        <f t="shared" si="11"/>
        <v>0.21212121212121213</v>
      </c>
      <c r="BJ23">
        <f t="shared" si="11"/>
        <v>0.21212121212121213</v>
      </c>
      <c r="BK23">
        <f t="shared" si="11"/>
        <v>0.21212121212121213</v>
      </c>
    </row>
    <row r="24" spans="1:63" x14ac:dyDescent="0.25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8"/>
        <v>0.22222222222222224</v>
      </c>
      <c r="S24">
        <f t="shared" si="8"/>
        <v>0.22222222222222224</v>
      </c>
      <c r="T24">
        <f t="shared" si="8"/>
        <v>0.22222222222222224</v>
      </c>
      <c r="U24">
        <f t="shared" si="8"/>
        <v>0.22222222222222224</v>
      </c>
      <c r="V24">
        <f t="shared" si="8"/>
        <v>0.22222222222222224</v>
      </c>
      <c r="W24">
        <f t="shared" si="8"/>
        <v>0.22222222222222224</v>
      </c>
      <c r="X24">
        <f t="shared" si="8"/>
        <v>0.22222222222222224</v>
      </c>
      <c r="Y24">
        <f t="shared" si="8"/>
        <v>0.22222222222222224</v>
      </c>
      <c r="Z24">
        <f t="shared" si="8"/>
        <v>0.22222222222222224</v>
      </c>
      <c r="AA24">
        <f t="shared" si="8"/>
        <v>0.22222222222222224</v>
      </c>
      <c r="AB24">
        <f t="shared" si="8"/>
        <v>0.22222222222222224</v>
      </c>
      <c r="AC24">
        <f t="shared" si="8"/>
        <v>0.22222222222222224</v>
      </c>
      <c r="AD24">
        <f t="shared" si="8"/>
        <v>0.22222222222222224</v>
      </c>
      <c r="AE24">
        <f t="shared" si="8"/>
        <v>0.22222222222222224</v>
      </c>
      <c r="AF24">
        <f t="shared" si="8"/>
        <v>0.22222222222222224</v>
      </c>
      <c r="AG24">
        <f t="shared" si="8"/>
        <v>0.22222222222222224</v>
      </c>
      <c r="AH24">
        <f t="shared" si="11"/>
        <v>0.22222222222222224</v>
      </c>
      <c r="AI24">
        <f t="shared" si="11"/>
        <v>0.22222222222222224</v>
      </c>
      <c r="AJ24">
        <f t="shared" si="11"/>
        <v>0.22222222222222224</v>
      </c>
      <c r="AK24">
        <f t="shared" si="11"/>
        <v>0.22222222222222224</v>
      </c>
      <c r="AL24">
        <f t="shared" si="11"/>
        <v>0.22222222222222224</v>
      </c>
      <c r="AM24">
        <f t="shared" si="11"/>
        <v>0.22222222222222224</v>
      </c>
      <c r="AN24">
        <f t="shared" si="11"/>
        <v>0.22222222222222224</v>
      </c>
      <c r="AO24">
        <f t="shared" si="11"/>
        <v>0.22222222222222224</v>
      </c>
      <c r="AP24">
        <f t="shared" si="11"/>
        <v>0.22222222222222224</v>
      </c>
      <c r="AQ24">
        <f t="shared" si="11"/>
        <v>0.22222222222222224</v>
      </c>
      <c r="AR24">
        <f t="shared" si="11"/>
        <v>0.22222222222222224</v>
      </c>
      <c r="AS24">
        <f t="shared" si="11"/>
        <v>0.22222222222222224</v>
      </c>
      <c r="AT24">
        <f t="shared" si="11"/>
        <v>0.22222222222222224</v>
      </c>
      <c r="AU24">
        <f t="shared" si="11"/>
        <v>0.22222222222222224</v>
      </c>
      <c r="AV24">
        <f t="shared" si="11"/>
        <v>0.22222222222222224</v>
      </c>
      <c r="AW24">
        <f t="shared" si="11"/>
        <v>0.22222222222222224</v>
      </c>
      <c r="AX24">
        <f t="shared" si="11"/>
        <v>0.22222222222222224</v>
      </c>
      <c r="AY24">
        <f t="shared" si="11"/>
        <v>0.22222222222222224</v>
      </c>
      <c r="AZ24">
        <f t="shared" si="11"/>
        <v>0.22222222222222224</v>
      </c>
      <c r="BA24">
        <f t="shared" si="11"/>
        <v>0.22222222222222224</v>
      </c>
      <c r="BB24">
        <f t="shared" si="11"/>
        <v>0.22222222222222224</v>
      </c>
      <c r="BC24">
        <f t="shared" si="11"/>
        <v>0.22222222222222224</v>
      </c>
      <c r="BD24">
        <f t="shared" si="11"/>
        <v>0.22222222222222224</v>
      </c>
      <c r="BE24">
        <f t="shared" si="11"/>
        <v>0.22222222222222224</v>
      </c>
      <c r="BF24">
        <f t="shared" si="11"/>
        <v>0.22222222222222224</v>
      </c>
      <c r="BG24">
        <f t="shared" si="11"/>
        <v>0.22222222222222224</v>
      </c>
      <c r="BH24">
        <f t="shared" si="11"/>
        <v>0.22222222222222224</v>
      </c>
      <c r="BI24">
        <f t="shared" si="11"/>
        <v>0.22222222222222224</v>
      </c>
      <c r="BJ24">
        <f t="shared" si="11"/>
        <v>0.22222222222222224</v>
      </c>
      <c r="BK24">
        <f t="shared" si="11"/>
        <v>0.22222222222222224</v>
      </c>
    </row>
    <row r="25" spans="1:63" x14ac:dyDescent="0.25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8"/>
        <v>0.23232323232323235</v>
      </c>
      <c r="S25">
        <f t="shared" si="8"/>
        <v>0.23232323232323235</v>
      </c>
      <c r="T25">
        <f t="shared" si="8"/>
        <v>0.23232323232323235</v>
      </c>
      <c r="U25">
        <f t="shared" si="8"/>
        <v>0.23232323232323235</v>
      </c>
      <c r="V25">
        <f t="shared" si="8"/>
        <v>0.23232323232323235</v>
      </c>
      <c r="W25">
        <f t="shared" si="8"/>
        <v>0.23232323232323235</v>
      </c>
      <c r="X25">
        <f t="shared" si="8"/>
        <v>0.23232323232323235</v>
      </c>
      <c r="Y25">
        <f t="shared" si="8"/>
        <v>0.23232323232323235</v>
      </c>
      <c r="Z25">
        <f t="shared" si="8"/>
        <v>0.23232323232323235</v>
      </c>
      <c r="AA25">
        <f t="shared" si="8"/>
        <v>0.23232323232323235</v>
      </c>
      <c r="AB25">
        <f t="shared" si="8"/>
        <v>0.23232323232323235</v>
      </c>
      <c r="AC25">
        <f t="shared" si="8"/>
        <v>0.23232323232323235</v>
      </c>
      <c r="AD25">
        <f t="shared" si="8"/>
        <v>0.23232323232323235</v>
      </c>
      <c r="AE25">
        <f t="shared" si="8"/>
        <v>0.23232323232323235</v>
      </c>
      <c r="AF25">
        <f t="shared" si="8"/>
        <v>0.23232323232323235</v>
      </c>
      <c r="AG25">
        <f t="shared" si="8"/>
        <v>0.23232323232323235</v>
      </c>
      <c r="AH25">
        <f t="shared" si="11"/>
        <v>0.23232323232323235</v>
      </c>
      <c r="AI25">
        <f t="shared" si="11"/>
        <v>0.23232323232323235</v>
      </c>
      <c r="AJ25">
        <f t="shared" si="11"/>
        <v>0.23232323232323235</v>
      </c>
      <c r="AK25">
        <f t="shared" si="11"/>
        <v>0.23232323232323235</v>
      </c>
      <c r="AL25">
        <f t="shared" si="11"/>
        <v>0.23232323232323235</v>
      </c>
      <c r="AM25">
        <f t="shared" si="11"/>
        <v>0.23232323232323235</v>
      </c>
      <c r="AN25">
        <f t="shared" si="11"/>
        <v>0.23232323232323235</v>
      </c>
      <c r="AO25">
        <f t="shared" si="11"/>
        <v>0.23232323232323235</v>
      </c>
      <c r="AP25">
        <f t="shared" si="11"/>
        <v>0.23232323232323235</v>
      </c>
      <c r="AQ25">
        <f t="shared" si="11"/>
        <v>0.23232323232323235</v>
      </c>
      <c r="AR25">
        <f t="shared" si="11"/>
        <v>0.23232323232323235</v>
      </c>
      <c r="AS25">
        <f t="shared" si="11"/>
        <v>0.23232323232323235</v>
      </c>
      <c r="AT25">
        <f t="shared" si="11"/>
        <v>0.23232323232323235</v>
      </c>
      <c r="AU25">
        <f t="shared" si="11"/>
        <v>0.23232323232323235</v>
      </c>
      <c r="AV25">
        <f t="shared" si="11"/>
        <v>0.23232323232323235</v>
      </c>
      <c r="AW25">
        <f t="shared" si="11"/>
        <v>0.23232323232323235</v>
      </c>
      <c r="AX25">
        <f t="shared" si="11"/>
        <v>0.23232323232323235</v>
      </c>
      <c r="AY25">
        <f t="shared" si="11"/>
        <v>0.23232323232323235</v>
      </c>
      <c r="AZ25">
        <f t="shared" si="11"/>
        <v>0.23232323232323235</v>
      </c>
      <c r="BA25">
        <f t="shared" si="11"/>
        <v>0.23232323232323235</v>
      </c>
      <c r="BB25">
        <f t="shared" si="11"/>
        <v>0.23232323232323235</v>
      </c>
      <c r="BC25">
        <f t="shared" si="11"/>
        <v>0.23232323232323235</v>
      </c>
      <c r="BD25">
        <f t="shared" si="11"/>
        <v>0.23232323232323235</v>
      </c>
      <c r="BE25">
        <f t="shared" si="11"/>
        <v>0.23232323232323235</v>
      </c>
      <c r="BF25">
        <f t="shared" si="11"/>
        <v>0.23232323232323235</v>
      </c>
      <c r="BG25">
        <f t="shared" si="11"/>
        <v>0.23232323232323235</v>
      </c>
      <c r="BH25">
        <f t="shared" si="11"/>
        <v>0.23232323232323235</v>
      </c>
      <c r="BI25">
        <f t="shared" si="11"/>
        <v>0.23232323232323235</v>
      </c>
      <c r="BJ25">
        <f t="shared" si="11"/>
        <v>0.23232323232323235</v>
      </c>
      <c r="BK25">
        <f t="shared" si="11"/>
        <v>0.23232323232323235</v>
      </c>
    </row>
    <row r="26" spans="1:63" x14ac:dyDescent="0.25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si="9"/>
        <v>0.24242424242424243</v>
      </c>
      <c r="O26">
        <f t="shared" si="9"/>
        <v>0.24242424242424243</v>
      </c>
      <c r="P26">
        <f t="shared" si="9"/>
        <v>0.24242424242424243</v>
      </c>
      <c r="Q26">
        <f t="shared" si="9"/>
        <v>0.24242424242424243</v>
      </c>
      <c r="R26">
        <f t="shared" si="8"/>
        <v>0.24242424242424243</v>
      </c>
      <c r="S26">
        <f t="shared" si="8"/>
        <v>0.24242424242424243</v>
      </c>
      <c r="T26">
        <f t="shared" si="8"/>
        <v>0.24242424242424243</v>
      </c>
      <c r="U26">
        <f t="shared" si="8"/>
        <v>0.24242424242424243</v>
      </c>
      <c r="V26">
        <f t="shared" si="8"/>
        <v>0.24242424242424243</v>
      </c>
      <c r="W26">
        <f t="shared" si="8"/>
        <v>0.24242424242424243</v>
      </c>
      <c r="X26">
        <f t="shared" si="8"/>
        <v>0.24242424242424243</v>
      </c>
      <c r="Y26">
        <f t="shared" si="8"/>
        <v>0.24242424242424243</v>
      </c>
      <c r="Z26">
        <f t="shared" si="8"/>
        <v>0.24242424242424243</v>
      </c>
      <c r="AA26">
        <f t="shared" si="8"/>
        <v>0.24242424242424243</v>
      </c>
      <c r="AB26">
        <f t="shared" si="8"/>
        <v>0.24242424242424243</v>
      </c>
      <c r="AC26">
        <f t="shared" si="8"/>
        <v>0.24242424242424243</v>
      </c>
      <c r="AD26">
        <f t="shared" si="8"/>
        <v>0.24242424242424243</v>
      </c>
      <c r="AE26">
        <f t="shared" si="8"/>
        <v>0.24242424242424243</v>
      </c>
      <c r="AF26">
        <f t="shared" si="8"/>
        <v>0.24242424242424243</v>
      </c>
      <c r="AG26">
        <f t="shared" si="8"/>
        <v>0.24242424242424243</v>
      </c>
      <c r="AH26">
        <f t="shared" si="11"/>
        <v>0.24242424242424243</v>
      </c>
      <c r="AI26">
        <f t="shared" si="11"/>
        <v>0.24242424242424243</v>
      </c>
      <c r="AJ26">
        <f t="shared" si="11"/>
        <v>0.24242424242424243</v>
      </c>
      <c r="AK26">
        <f t="shared" si="11"/>
        <v>0.24242424242424243</v>
      </c>
      <c r="AL26">
        <f t="shared" si="11"/>
        <v>0.24242424242424243</v>
      </c>
      <c r="AM26">
        <f t="shared" si="11"/>
        <v>0.24242424242424243</v>
      </c>
      <c r="AN26">
        <f t="shared" si="11"/>
        <v>0.24242424242424243</v>
      </c>
      <c r="AO26">
        <f t="shared" si="11"/>
        <v>0.24242424242424243</v>
      </c>
      <c r="AP26">
        <f t="shared" si="11"/>
        <v>0.24242424242424243</v>
      </c>
      <c r="AQ26">
        <f t="shared" si="11"/>
        <v>0.24242424242424243</v>
      </c>
      <c r="AR26">
        <f t="shared" si="11"/>
        <v>0.24242424242424243</v>
      </c>
      <c r="AS26">
        <f t="shared" si="11"/>
        <v>0.24242424242424243</v>
      </c>
      <c r="AT26">
        <f t="shared" si="11"/>
        <v>0.24242424242424243</v>
      </c>
      <c r="AU26">
        <f t="shared" si="11"/>
        <v>0.24242424242424243</v>
      </c>
      <c r="AV26">
        <f t="shared" si="11"/>
        <v>0.24242424242424243</v>
      </c>
      <c r="AW26">
        <f t="shared" si="11"/>
        <v>0.24242424242424243</v>
      </c>
      <c r="AX26">
        <f t="shared" si="11"/>
        <v>0.24242424242424243</v>
      </c>
      <c r="AY26">
        <f t="shared" si="11"/>
        <v>0.24242424242424243</v>
      </c>
      <c r="AZ26">
        <f t="shared" si="11"/>
        <v>0.24242424242424243</v>
      </c>
      <c r="BA26">
        <f t="shared" si="11"/>
        <v>0.24242424242424243</v>
      </c>
      <c r="BB26">
        <f t="shared" si="11"/>
        <v>0.24242424242424243</v>
      </c>
      <c r="BC26">
        <f t="shared" si="11"/>
        <v>0.24242424242424243</v>
      </c>
      <c r="BD26">
        <f t="shared" si="11"/>
        <v>0.24242424242424243</v>
      </c>
      <c r="BE26">
        <f t="shared" si="11"/>
        <v>0.24242424242424243</v>
      </c>
      <c r="BF26">
        <f t="shared" si="11"/>
        <v>0.24242424242424243</v>
      </c>
      <c r="BG26">
        <f t="shared" si="11"/>
        <v>0.24242424242424243</v>
      </c>
      <c r="BH26">
        <f t="shared" si="11"/>
        <v>0.24242424242424243</v>
      </c>
      <c r="BI26">
        <f t="shared" si="11"/>
        <v>0.24242424242424243</v>
      </c>
      <c r="BJ26">
        <f t="shared" si="11"/>
        <v>0.24242424242424243</v>
      </c>
      <c r="BK26">
        <f t="shared" si="11"/>
        <v>0.24242424242424243</v>
      </c>
    </row>
    <row r="27" spans="1:63" x14ac:dyDescent="0.25">
      <c r="A27">
        <v>27</v>
      </c>
      <c r="B27">
        <v>0.14674000000000009</v>
      </c>
      <c r="C27">
        <f t="shared" si="9"/>
        <v>1.5151515151515151</v>
      </c>
      <c r="D27">
        <f t="shared" si="9"/>
        <v>1.5151515151515151</v>
      </c>
      <c r="E27">
        <f t="shared" si="9"/>
        <v>1.5151515151515151</v>
      </c>
      <c r="F27">
        <f t="shared" si="9"/>
        <v>1.5151515151515151</v>
      </c>
      <c r="G27">
        <f t="shared" si="9"/>
        <v>1.5151515151515151</v>
      </c>
      <c r="H27">
        <f t="shared" si="9"/>
        <v>1.5151515151515151</v>
      </c>
      <c r="I27">
        <f t="shared" si="9"/>
        <v>0.25252525252525254</v>
      </c>
      <c r="J27">
        <f t="shared" si="9"/>
        <v>0.25252525252525254</v>
      </c>
      <c r="K27">
        <f t="shared" si="9"/>
        <v>0.25252525252525254</v>
      </c>
      <c r="L27">
        <f t="shared" si="9"/>
        <v>0.25252525252525254</v>
      </c>
      <c r="M27">
        <f t="shared" si="9"/>
        <v>0.25252525252525254</v>
      </c>
      <c r="N27">
        <f t="shared" si="9"/>
        <v>0.25252525252525254</v>
      </c>
      <c r="O27">
        <f t="shared" si="9"/>
        <v>0.25252525252525254</v>
      </c>
      <c r="P27">
        <f t="shared" si="9"/>
        <v>0.25252525252525254</v>
      </c>
      <c r="Q27">
        <f t="shared" si="9"/>
        <v>0.25252525252525254</v>
      </c>
      <c r="R27">
        <f t="shared" si="8"/>
        <v>0.25252525252525254</v>
      </c>
      <c r="S27">
        <f t="shared" si="8"/>
        <v>0.25252525252525254</v>
      </c>
      <c r="T27">
        <f t="shared" si="8"/>
        <v>0.25252525252525254</v>
      </c>
      <c r="U27">
        <f t="shared" si="8"/>
        <v>0.25252525252525254</v>
      </c>
      <c r="V27">
        <f t="shared" si="8"/>
        <v>0.25252525252525254</v>
      </c>
      <c r="W27">
        <f t="shared" si="8"/>
        <v>0.25252525252525254</v>
      </c>
      <c r="X27">
        <f t="shared" si="8"/>
        <v>0.25252525252525254</v>
      </c>
      <c r="Y27">
        <f t="shared" si="8"/>
        <v>0.25252525252525254</v>
      </c>
      <c r="Z27">
        <f t="shared" si="8"/>
        <v>0.25252525252525254</v>
      </c>
      <c r="AA27">
        <f t="shared" si="8"/>
        <v>0.25252525252525254</v>
      </c>
      <c r="AB27">
        <f t="shared" si="8"/>
        <v>0.25252525252525254</v>
      </c>
      <c r="AC27">
        <f t="shared" si="8"/>
        <v>0.25252525252525254</v>
      </c>
      <c r="AD27">
        <f t="shared" si="8"/>
        <v>0.25252525252525254</v>
      </c>
      <c r="AE27">
        <f t="shared" si="8"/>
        <v>0.25252525252525254</v>
      </c>
      <c r="AF27">
        <f t="shared" si="8"/>
        <v>0.25252525252525254</v>
      </c>
      <c r="AG27">
        <f t="shared" si="8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</row>
    <row r="28" spans="1:63" x14ac:dyDescent="0.25">
      <c r="A28">
        <v>28</v>
      </c>
      <c r="B28">
        <v>0.1492</v>
      </c>
      <c r="C28">
        <f t="shared" si="9"/>
        <v>1.5757575757575757</v>
      </c>
      <c r="D28">
        <f t="shared" si="9"/>
        <v>1.5757575757575757</v>
      </c>
      <c r="E28">
        <f t="shared" si="9"/>
        <v>1.5757575757575757</v>
      </c>
      <c r="F28">
        <f t="shared" si="9"/>
        <v>1.5757575757575757</v>
      </c>
      <c r="G28">
        <f t="shared" si="9"/>
        <v>1.5757575757575757</v>
      </c>
      <c r="H28">
        <f t="shared" si="9"/>
        <v>1.5757575757575757</v>
      </c>
      <c r="I28">
        <f t="shared" si="9"/>
        <v>0.26262626262626265</v>
      </c>
      <c r="J28">
        <f t="shared" si="9"/>
        <v>0.26262626262626265</v>
      </c>
      <c r="K28">
        <f t="shared" si="9"/>
        <v>0.26262626262626265</v>
      </c>
      <c r="L28">
        <f t="shared" si="9"/>
        <v>0.26262626262626265</v>
      </c>
      <c r="M28">
        <f t="shared" si="9"/>
        <v>0.26262626262626265</v>
      </c>
      <c r="N28">
        <f t="shared" si="9"/>
        <v>0.26262626262626265</v>
      </c>
      <c r="O28">
        <f t="shared" si="9"/>
        <v>0.26262626262626265</v>
      </c>
      <c r="P28">
        <f t="shared" si="9"/>
        <v>0.26262626262626265</v>
      </c>
      <c r="Q28">
        <f t="shared" si="9"/>
        <v>0.26262626262626265</v>
      </c>
      <c r="R28">
        <f t="shared" si="8"/>
        <v>0.26262626262626265</v>
      </c>
      <c r="S28">
        <f t="shared" si="8"/>
        <v>0.26262626262626265</v>
      </c>
      <c r="T28">
        <f t="shared" si="8"/>
        <v>0.26262626262626265</v>
      </c>
      <c r="U28">
        <f t="shared" si="8"/>
        <v>0.26262626262626265</v>
      </c>
      <c r="V28">
        <f t="shared" si="8"/>
        <v>0.26262626262626265</v>
      </c>
      <c r="W28">
        <f t="shared" si="8"/>
        <v>0.26262626262626265</v>
      </c>
      <c r="X28">
        <f t="shared" si="8"/>
        <v>0.26262626262626265</v>
      </c>
      <c r="Y28">
        <f t="shared" si="8"/>
        <v>0.26262626262626265</v>
      </c>
      <c r="Z28">
        <f t="shared" si="8"/>
        <v>0.26262626262626265</v>
      </c>
      <c r="AA28">
        <f t="shared" si="8"/>
        <v>0.26262626262626265</v>
      </c>
      <c r="AB28">
        <f t="shared" si="8"/>
        <v>0.26262626262626265</v>
      </c>
      <c r="AC28">
        <f t="shared" si="8"/>
        <v>0.26262626262626265</v>
      </c>
      <c r="AD28">
        <f t="shared" si="8"/>
        <v>0.26262626262626265</v>
      </c>
      <c r="AE28">
        <f t="shared" si="8"/>
        <v>0.26262626262626265</v>
      </c>
      <c r="AF28">
        <f t="shared" si="8"/>
        <v>0.26262626262626265</v>
      </c>
      <c r="AG28">
        <f t="shared" si="8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</row>
    <row r="29" spans="1:63" x14ac:dyDescent="0.25">
      <c r="A29">
        <v>29</v>
      </c>
      <c r="B29">
        <v>0.15226000000000006</v>
      </c>
      <c r="C29">
        <f t="shared" si="9"/>
        <v>1.6363636363636365</v>
      </c>
      <c r="D29">
        <f t="shared" si="9"/>
        <v>1.6363636363636365</v>
      </c>
      <c r="E29">
        <f t="shared" si="9"/>
        <v>1.6363636363636365</v>
      </c>
      <c r="F29">
        <f t="shared" si="9"/>
        <v>1.6363636363636365</v>
      </c>
      <c r="G29">
        <f t="shared" si="9"/>
        <v>1.6363636363636365</v>
      </c>
      <c r="H29">
        <f t="shared" si="9"/>
        <v>1.6363636363636365</v>
      </c>
      <c r="I29">
        <f t="shared" si="9"/>
        <v>0.27272727272727276</v>
      </c>
      <c r="J29">
        <f t="shared" si="9"/>
        <v>0.27272727272727276</v>
      </c>
      <c r="K29">
        <f t="shared" si="9"/>
        <v>0.27272727272727276</v>
      </c>
      <c r="L29">
        <f t="shared" si="9"/>
        <v>0.27272727272727276</v>
      </c>
      <c r="M29">
        <f t="shared" si="9"/>
        <v>0.27272727272727276</v>
      </c>
      <c r="N29">
        <f t="shared" si="9"/>
        <v>0.27272727272727276</v>
      </c>
      <c r="O29">
        <f t="shared" si="9"/>
        <v>0.27272727272727276</v>
      </c>
      <c r="P29">
        <f t="shared" si="9"/>
        <v>0.27272727272727276</v>
      </c>
      <c r="Q29">
        <f t="shared" si="9"/>
        <v>0.27272727272727276</v>
      </c>
      <c r="R29">
        <f t="shared" si="8"/>
        <v>0.27272727272727276</v>
      </c>
      <c r="S29">
        <f t="shared" si="8"/>
        <v>0.27272727272727276</v>
      </c>
      <c r="T29">
        <f t="shared" si="8"/>
        <v>0.27272727272727276</v>
      </c>
      <c r="U29">
        <f t="shared" si="8"/>
        <v>0.27272727272727276</v>
      </c>
      <c r="V29">
        <f t="shared" si="8"/>
        <v>0.27272727272727276</v>
      </c>
      <c r="W29">
        <f t="shared" si="8"/>
        <v>0.27272727272727276</v>
      </c>
      <c r="X29">
        <f t="shared" si="8"/>
        <v>0.27272727272727276</v>
      </c>
      <c r="Y29">
        <f t="shared" si="8"/>
        <v>0.27272727272727276</v>
      </c>
      <c r="Z29">
        <f t="shared" si="8"/>
        <v>0.27272727272727276</v>
      </c>
      <c r="AA29">
        <f t="shared" si="8"/>
        <v>0.27272727272727276</v>
      </c>
      <c r="AB29">
        <f t="shared" si="8"/>
        <v>0.27272727272727276</v>
      </c>
      <c r="AC29">
        <f t="shared" si="8"/>
        <v>0.27272727272727276</v>
      </c>
      <c r="AD29">
        <f t="shared" si="8"/>
        <v>0.27272727272727276</v>
      </c>
      <c r="AE29">
        <f t="shared" si="8"/>
        <v>0.27272727272727276</v>
      </c>
      <c r="AF29">
        <f t="shared" si="8"/>
        <v>0.27272727272727276</v>
      </c>
      <c r="AG29">
        <f t="shared" si="8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</row>
    <row r="30" spans="1:63" x14ac:dyDescent="0.25">
      <c r="A30">
        <v>30</v>
      </c>
      <c r="B30">
        <v>0.15589000000000008</v>
      </c>
      <c r="C30">
        <f t="shared" si="9"/>
        <v>1.696969696969697</v>
      </c>
      <c r="D30">
        <f t="shared" si="9"/>
        <v>1.696969696969697</v>
      </c>
      <c r="E30">
        <f t="shared" si="9"/>
        <v>1.696969696969697</v>
      </c>
      <c r="F30">
        <f t="shared" si="9"/>
        <v>1.696969696969697</v>
      </c>
      <c r="G30">
        <f t="shared" si="9"/>
        <v>1.696969696969697</v>
      </c>
      <c r="H30">
        <f t="shared" si="9"/>
        <v>1.696969696969697</v>
      </c>
      <c r="I30">
        <f t="shared" si="9"/>
        <v>0.28282828282828287</v>
      </c>
      <c r="J30">
        <f t="shared" si="9"/>
        <v>0.28282828282828287</v>
      </c>
      <c r="K30">
        <f t="shared" si="9"/>
        <v>0.28282828282828287</v>
      </c>
      <c r="L30">
        <f t="shared" si="9"/>
        <v>0.28282828282828287</v>
      </c>
      <c r="M30">
        <f t="shared" si="9"/>
        <v>0.28282828282828287</v>
      </c>
      <c r="N30">
        <f t="shared" si="9"/>
        <v>0.28282828282828287</v>
      </c>
      <c r="O30">
        <f t="shared" si="9"/>
        <v>0.28282828282828287</v>
      </c>
      <c r="P30">
        <f t="shared" si="9"/>
        <v>0.28282828282828287</v>
      </c>
      <c r="Q30">
        <f t="shared" si="9"/>
        <v>0.28282828282828287</v>
      </c>
      <c r="R30">
        <f t="shared" si="8"/>
        <v>0.28282828282828287</v>
      </c>
      <c r="S30">
        <f t="shared" si="8"/>
        <v>0.28282828282828287</v>
      </c>
      <c r="T30">
        <f t="shared" si="8"/>
        <v>0.28282828282828287</v>
      </c>
      <c r="U30">
        <f t="shared" si="8"/>
        <v>0.28282828282828287</v>
      </c>
      <c r="V30">
        <f t="shared" si="8"/>
        <v>0.28282828282828287</v>
      </c>
      <c r="W30">
        <f t="shared" si="8"/>
        <v>0.28282828282828287</v>
      </c>
      <c r="X30">
        <f t="shared" si="8"/>
        <v>0.28282828282828287</v>
      </c>
      <c r="Y30">
        <f t="shared" si="8"/>
        <v>0.28282828282828287</v>
      </c>
      <c r="Z30">
        <f t="shared" si="8"/>
        <v>0.28282828282828287</v>
      </c>
      <c r="AA30">
        <f t="shared" si="8"/>
        <v>0.28282828282828287</v>
      </c>
      <c r="AB30">
        <f t="shared" si="8"/>
        <v>0.28282828282828287</v>
      </c>
      <c r="AC30">
        <f t="shared" si="8"/>
        <v>0.28282828282828287</v>
      </c>
      <c r="AD30">
        <f t="shared" si="8"/>
        <v>0.28282828282828287</v>
      </c>
      <c r="AE30">
        <f t="shared" si="8"/>
        <v>0.28282828282828287</v>
      </c>
      <c r="AF30">
        <f t="shared" si="8"/>
        <v>0.28282828282828287</v>
      </c>
      <c r="AG30">
        <f t="shared" si="8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ref="AW30:BK30" si="12">AW$101/($A$101-$A$2) *($A30 -$A$2)</f>
        <v>0.28282828282828287</v>
      </c>
      <c r="AX30">
        <f t="shared" si="12"/>
        <v>0.28282828282828287</v>
      </c>
      <c r="AY30">
        <f t="shared" si="12"/>
        <v>0.28282828282828287</v>
      </c>
      <c r="AZ30">
        <f t="shared" si="12"/>
        <v>0.28282828282828287</v>
      </c>
      <c r="BA30">
        <f t="shared" si="12"/>
        <v>0.28282828282828287</v>
      </c>
      <c r="BB30">
        <f t="shared" si="12"/>
        <v>0.28282828282828287</v>
      </c>
      <c r="BC30">
        <f t="shared" si="12"/>
        <v>0.28282828282828287</v>
      </c>
      <c r="BD30">
        <f t="shared" si="12"/>
        <v>0.28282828282828287</v>
      </c>
      <c r="BE30">
        <f t="shared" si="12"/>
        <v>0.28282828282828287</v>
      </c>
      <c r="BF30">
        <f t="shared" si="12"/>
        <v>0.28282828282828287</v>
      </c>
      <c r="BG30">
        <f t="shared" si="12"/>
        <v>0.28282828282828287</v>
      </c>
      <c r="BH30">
        <f t="shared" si="12"/>
        <v>0.28282828282828287</v>
      </c>
      <c r="BI30">
        <f t="shared" si="12"/>
        <v>0.28282828282828287</v>
      </c>
      <c r="BJ30">
        <f t="shared" si="12"/>
        <v>0.28282828282828287</v>
      </c>
      <c r="BK30">
        <f t="shared" si="12"/>
        <v>0.28282828282828287</v>
      </c>
    </row>
    <row r="31" spans="1:63" x14ac:dyDescent="0.25">
      <c r="A31">
        <v>31</v>
      </c>
      <c r="B31">
        <v>0.15651999999999999</v>
      </c>
      <c r="C31">
        <f t="shared" si="9"/>
        <v>1.7575757575757576</v>
      </c>
      <c r="D31">
        <f t="shared" si="9"/>
        <v>1.7575757575757576</v>
      </c>
      <c r="E31">
        <f t="shared" si="9"/>
        <v>1.7575757575757576</v>
      </c>
      <c r="F31">
        <f t="shared" si="9"/>
        <v>1.7575757575757576</v>
      </c>
      <c r="G31">
        <f t="shared" si="9"/>
        <v>1.7575757575757576</v>
      </c>
      <c r="H31">
        <f t="shared" si="9"/>
        <v>1.7575757575757576</v>
      </c>
      <c r="I31">
        <f t="shared" si="9"/>
        <v>0.29292929292929293</v>
      </c>
      <c r="J31">
        <f t="shared" si="9"/>
        <v>0.29292929292929293</v>
      </c>
      <c r="K31">
        <f t="shared" si="9"/>
        <v>0.29292929292929293</v>
      </c>
      <c r="L31">
        <f t="shared" si="9"/>
        <v>0.29292929292929293</v>
      </c>
      <c r="M31">
        <f t="shared" si="9"/>
        <v>0.29292929292929293</v>
      </c>
      <c r="N31">
        <f t="shared" si="9"/>
        <v>0.29292929292929293</v>
      </c>
      <c r="O31">
        <f t="shared" si="9"/>
        <v>0.29292929292929293</v>
      </c>
      <c r="P31">
        <f t="shared" si="9"/>
        <v>0.29292929292929293</v>
      </c>
      <c r="Q31">
        <f t="shared" si="9"/>
        <v>0.29292929292929293</v>
      </c>
      <c r="R31">
        <f t="shared" si="8"/>
        <v>0.29292929292929293</v>
      </c>
      <c r="S31">
        <f t="shared" si="8"/>
        <v>0.29292929292929293</v>
      </c>
      <c r="T31">
        <f t="shared" si="8"/>
        <v>0.29292929292929293</v>
      </c>
      <c r="U31">
        <f t="shared" si="8"/>
        <v>0.29292929292929293</v>
      </c>
      <c r="V31">
        <f t="shared" si="8"/>
        <v>0.29292929292929293</v>
      </c>
      <c r="W31">
        <f t="shared" si="8"/>
        <v>0.29292929292929293</v>
      </c>
      <c r="X31">
        <f t="shared" si="8"/>
        <v>0.29292929292929293</v>
      </c>
      <c r="Y31">
        <f t="shared" si="8"/>
        <v>0.29292929292929293</v>
      </c>
      <c r="Z31">
        <f t="shared" si="8"/>
        <v>0.29292929292929293</v>
      </c>
      <c r="AA31">
        <f t="shared" si="8"/>
        <v>0.29292929292929293</v>
      </c>
      <c r="AB31">
        <f t="shared" si="8"/>
        <v>0.29292929292929293</v>
      </c>
      <c r="AC31">
        <f t="shared" si="8"/>
        <v>0.29292929292929293</v>
      </c>
      <c r="AD31">
        <f t="shared" si="8"/>
        <v>0.29292929292929293</v>
      </c>
      <c r="AE31">
        <f t="shared" si="8"/>
        <v>0.29292929292929293</v>
      </c>
      <c r="AF31">
        <f t="shared" si="8"/>
        <v>0.29292929292929293</v>
      </c>
      <c r="AG31">
        <f t="shared" si="8"/>
        <v>0.29292929292929293</v>
      </c>
      <c r="AH31">
        <f t="shared" ref="AH31:BK39" si="13">AH$101/($A$101-$A$2) *($A31 -$A$2)</f>
        <v>0.29292929292929293</v>
      </c>
      <c r="AI31">
        <f t="shared" si="13"/>
        <v>0.29292929292929293</v>
      </c>
      <c r="AJ31">
        <f t="shared" si="13"/>
        <v>0.29292929292929293</v>
      </c>
      <c r="AK31">
        <f t="shared" si="13"/>
        <v>0.29292929292929293</v>
      </c>
      <c r="AL31">
        <f t="shared" si="13"/>
        <v>0.29292929292929293</v>
      </c>
      <c r="AM31">
        <f t="shared" si="13"/>
        <v>0.29292929292929293</v>
      </c>
      <c r="AN31">
        <f t="shared" si="13"/>
        <v>0.29292929292929293</v>
      </c>
      <c r="AO31">
        <f t="shared" si="13"/>
        <v>0.29292929292929293</v>
      </c>
      <c r="AP31">
        <f t="shared" si="13"/>
        <v>0.29292929292929293</v>
      </c>
      <c r="AQ31">
        <f t="shared" si="13"/>
        <v>0.29292929292929293</v>
      </c>
      <c r="AR31">
        <f t="shared" si="13"/>
        <v>0.29292929292929293</v>
      </c>
      <c r="AS31">
        <f t="shared" si="13"/>
        <v>0.29292929292929293</v>
      </c>
      <c r="AT31">
        <f t="shared" si="13"/>
        <v>0.29292929292929293</v>
      </c>
      <c r="AU31">
        <f t="shared" si="13"/>
        <v>0.29292929292929293</v>
      </c>
      <c r="AV31">
        <f t="shared" si="13"/>
        <v>0.29292929292929293</v>
      </c>
      <c r="AW31">
        <f t="shared" si="13"/>
        <v>0.29292929292929293</v>
      </c>
      <c r="AX31">
        <f t="shared" si="13"/>
        <v>0.29292929292929293</v>
      </c>
      <c r="AY31">
        <f t="shared" si="13"/>
        <v>0.29292929292929293</v>
      </c>
      <c r="AZ31">
        <f t="shared" si="13"/>
        <v>0.29292929292929293</v>
      </c>
      <c r="BA31">
        <f t="shared" si="13"/>
        <v>0.29292929292929293</v>
      </c>
      <c r="BB31">
        <f t="shared" si="13"/>
        <v>0.29292929292929293</v>
      </c>
      <c r="BC31">
        <f t="shared" si="13"/>
        <v>0.29292929292929293</v>
      </c>
      <c r="BD31">
        <f t="shared" si="13"/>
        <v>0.29292929292929293</v>
      </c>
      <c r="BE31">
        <f t="shared" si="13"/>
        <v>0.29292929292929293</v>
      </c>
      <c r="BF31">
        <f t="shared" si="13"/>
        <v>0.29292929292929293</v>
      </c>
      <c r="BG31">
        <f t="shared" si="13"/>
        <v>0.29292929292929293</v>
      </c>
      <c r="BH31">
        <f t="shared" si="13"/>
        <v>0.29292929292929293</v>
      </c>
      <c r="BI31">
        <f t="shared" si="13"/>
        <v>0.29292929292929293</v>
      </c>
      <c r="BJ31">
        <f t="shared" si="13"/>
        <v>0.29292929292929293</v>
      </c>
      <c r="BK31">
        <f t="shared" si="13"/>
        <v>0.29292929292929293</v>
      </c>
    </row>
    <row r="32" spans="1:63" x14ac:dyDescent="0.25">
      <c r="A32">
        <v>32</v>
      </c>
      <c r="B32">
        <v>0.15748000000000006</v>
      </c>
      <c r="C32">
        <f t="shared" si="9"/>
        <v>1.8181818181818183</v>
      </c>
      <c r="D32">
        <f t="shared" si="9"/>
        <v>1.8181818181818183</v>
      </c>
      <c r="E32">
        <f t="shared" si="9"/>
        <v>1.8181818181818183</v>
      </c>
      <c r="F32">
        <f t="shared" si="9"/>
        <v>1.8181818181818183</v>
      </c>
      <c r="G32">
        <f t="shared" si="9"/>
        <v>1.8181818181818183</v>
      </c>
      <c r="H32">
        <f t="shared" si="9"/>
        <v>1.8181818181818183</v>
      </c>
      <c r="I32">
        <f t="shared" si="9"/>
        <v>0.30303030303030304</v>
      </c>
      <c r="J32">
        <f t="shared" si="9"/>
        <v>0.30303030303030304</v>
      </c>
      <c r="K32">
        <f t="shared" si="9"/>
        <v>0.30303030303030304</v>
      </c>
      <c r="L32">
        <f t="shared" si="9"/>
        <v>0.30303030303030304</v>
      </c>
      <c r="M32">
        <f t="shared" si="9"/>
        <v>0.30303030303030304</v>
      </c>
      <c r="N32">
        <f t="shared" si="9"/>
        <v>0.30303030303030304</v>
      </c>
      <c r="O32">
        <f t="shared" si="9"/>
        <v>0.30303030303030304</v>
      </c>
      <c r="P32">
        <f t="shared" si="9"/>
        <v>0.30303030303030304</v>
      </c>
      <c r="Q32">
        <f t="shared" si="9"/>
        <v>0.30303030303030304</v>
      </c>
      <c r="R32">
        <f t="shared" si="8"/>
        <v>0.30303030303030304</v>
      </c>
      <c r="S32">
        <f t="shared" si="8"/>
        <v>0.30303030303030304</v>
      </c>
      <c r="T32">
        <f t="shared" si="8"/>
        <v>0.30303030303030304</v>
      </c>
      <c r="U32">
        <f t="shared" si="8"/>
        <v>0.30303030303030304</v>
      </c>
      <c r="V32">
        <f t="shared" si="8"/>
        <v>0.30303030303030304</v>
      </c>
      <c r="W32">
        <f t="shared" si="8"/>
        <v>0.30303030303030304</v>
      </c>
      <c r="X32">
        <f t="shared" si="8"/>
        <v>0.30303030303030304</v>
      </c>
      <c r="Y32">
        <f t="shared" si="8"/>
        <v>0.30303030303030304</v>
      </c>
      <c r="Z32">
        <f t="shared" si="8"/>
        <v>0.30303030303030304</v>
      </c>
      <c r="AA32">
        <f t="shared" si="8"/>
        <v>0.30303030303030304</v>
      </c>
      <c r="AB32">
        <f t="shared" si="8"/>
        <v>0.30303030303030304</v>
      </c>
      <c r="AC32">
        <f t="shared" si="8"/>
        <v>0.30303030303030304</v>
      </c>
      <c r="AD32">
        <f t="shared" si="8"/>
        <v>0.30303030303030304</v>
      </c>
      <c r="AE32">
        <f t="shared" si="8"/>
        <v>0.30303030303030304</v>
      </c>
      <c r="AF32">
        <f t="shared" si="8"/>
        <v>0.30303030303030304</v>
      </c>
      <c r="AG32">
        <f t="shared" si="8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</row>
    <row r="33" spans="1:63" x14ac:dyDescent="0.25">
      <c r="A33">
        <v>33</v>
      </c>
      <c r="B33">
        <v>0.15873999999999988</v>
      </c>
      <c r="C33">
        <f t="shared" si="9"/>
        <v>1.8787878787878789</v>
      </c>
      <c r="D33">
        <f t="shared" si="9"/>
        <v>1.8787878787878789</v>
      </c>
      <c r="E33">
        <f t="shared" si="9"/>
        <v>1.8787878787878789</v>
      </c>
      <c r="F33">
        <f t="shared" si="9"/>
        <v>1.8787878787878789</v>
      </c>
      <c r="G33">
        <f t="shared" si="9"/>
        <v>1.8787878787878789</v>
      </c>
      <c r="H33">
        <f t="shared" si="9"/>
        <v>1.8787878787878789</v>
      </c>
      <c r="I33">
        <f t="shared" si="9"/>
        <v>0.31313131313131315</v>
      </c>
      <c r="J33">
        <f t="shared" si="9"/>
        <v>0.31313131313131315</v>
      </c>
      <c r="K33">
        <f t="shared" si="9"/>
        <v>0.31313131313131315</v>
      </c>
      <c r="L33">
        <f t="shared" si="9"/>
        <v>0.31313131313131315</v>
      </c>
      <c r="M33">
        <f t="shared" si="9"/>
        <v>0.31313131313131315</v>
      </c>
      <c r="N33">
        <f t="shared" si="9"/>
        <v>0.31313131313131315</v>
      </c>
      <c r="O33">
        <f t="shared" si="9"/>
        <v>0.31313131313131315</v>
      </c>
      <c r="P33">
        <f t="shared" si="9"/>
        <v>0.31313131313131315</v>
      </c>
      <c r="Q33">
        <f t="shared" si="9"/>
        <v>0.31313131313131315</v>
      </c>
      <c r="R33">
        <f t="shared" si="9"/>
        <v>0.31313131313131315</v>
      </c>
      <c r="S33">
        <f t="shared" ref="S33:AG48" si="14">S$101/($A$101-$A$2) *($A33 -$A$2)</f>
        <v>0.31313131313131315</v>
      </c>
      <c r="T33">
        <f t="shared" si="14"/>
        <v>0.31313131313131315</v>
      </c>
      <c r="U33">
        <f t="shared" si="14"/>
        <v>0.31313131313131315</v>
      </c>
      <c r="V33">
        <f t="shared" si="14"/>
        <v>0.31313131313131315</v>
      </c>
      <c r="W33">
        <f t="shared" si="14"/>
        <v>0.31313131313131315</v>
      </c>
      <c r="X33">
        <f t="shared" si="14"/>
        <v>0.31313131313131315</v>
      </c>
      <c r="Y33">
        <f t="shared" si="14"/>
        <v>0.31313131313131315</v>
      </c>
      <c r="Z33">
        <f t="shared" si="14"/>
        <v>0.31313131313131315</v>
      </c>
      <c r="AA33">
        <f t="shared" si="14"/>
        <v>0.31313131313131315</v>
      </c>
      <c r="AB33">
        <f t="shared" si="14"/>
        <v>0.31313131313131315</v>
      </c>
      <c r="AC33">
        <f t="shared" si="14"/>
        <v>0.31313131313131315</v>
      </c>
      <c r="AD33">
        <f t="shared" si="14"/>
        <v>0.31313131313131315</v>
      </c>
      <c r="AE33">
        <f t="shared" si="14"/>
        <v>0.31313131313131315</v>
      </c>
      <c r="AF33">
        <f t="shared" si="14"/>
        <v>0.31313131313131315</v>
      </c>
      <c r="AG33">
        <f t="shared" si="14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</row>
    <row r="34" spans="1:63" x14ac:dyDescent="0.25">
      <c r="A34">
        <v>34</v>
      </c>
      <c r="B34">
        <v>0.16025</v>
      </c>
      <c r="C34">
        <f t="shared" ref="C34:R49" si="15">C$101/($A$101-$A$2) *($A34 -$A$2)</f>
        <v>1.9393939393939394</v>
      </c>
      <c r="D34">
        <f t="shared" si="15"/>
        <v>1.9393939393939394</v>
      </c>
      <c r="E34">
        <f t="shared" si="15"/>
        <v>1.9393939393939394</v>
      </c>
      <c r="F34">
        <f t="shared" si="15"/>
        <v>1.9393939393939394</v>
      </c>
      <c r="G34">
        <f t="shared" si="15"/>
        <v>1.9393939393939394</v>
      </c>
      <c r="H34">
        <f t="shared" si="15"/>
        <v>1.9393939393939394</v>
      </c>
      <c r="I34">
        <f t="shared" si="15"/>
        <v>0.32323232323232326</v>
      </c>
      <c r="J34">
        <f t="shared" si="15"/>
        <v>0.32323232323232326</v>
      </c>
      <c r="K34">
        <f t="shared" si="15"/>
        <v>0.32323232323232326</v>
      </c>
      <c r="L34">
        <f t="shared" si="15"/>
        <v>0.32323232323232326</v>
      </c>
      <c r="M34">
        <f t="shared" si="15"/>
        <v>0.32323232323232326</v>
      </c>
      <c r="N34">
        <f t="shared" si="15"/>
        <v>0.32323232323232326</v>
      </c>
      <c r="O34">
        <f t="shared" si="15"/>
        <v>0.32323232323232326</v>
      </c>
      <c r="P34">
        <f t="shared" si="15"/>
        <v>0.32323232323232326</v>
      </c>
      <c r="Q34">
        <f t="shared" si="15"/>
        <v>0.32323232323232326</v>
      </c>
      <c r="R34">
        <f t="shared" si="15"/>
        <v>0.32323232323232326</v>
      </c>
      <c r="S34">
        <f t="shared" si="14"/>
        <v>0.32323232323232326</v>
      </c>
      <c r="T34">
        <f t="shared" si="14"/>
        <v>0.32323232323232326</v>
      </c>
      <c r="U34">
        <f t="shared" si="14"/>
        <v>0.32323232323232326</v>
      </c>
      <c r="V34">
        <f t="shared" si="14"/>
        <v>0.32323232323232326</v>
      </c>
      <c r="W34">
        <f t="shared" si="14"/>
        <v>0.32323232323232326</v>
      </c>
      <c r="X34">
        <f t="shared" si="14"/>
        <v>0.32323232323232326</v>
      </c>
      <c r="Y34">
        <f t="shared" si="14"/>
        <v>0.32323232323232326</v>
      </c>
      <c r="Z34">
        <f t="shared" si="14"/>
        <v>0.32323232323232326</v>
      </c>
      <c r="AA34">
        <f t="shared" si="14"/>
        <v>0.32323232323232326</v>
      </c>
      <c r="AB34">
        <f t="shared" si="14"/>
        <v>0.32323232323232326</v>
      </c>
      <c r="AC34">
        <f t="shared" si="14"/>
        <v>0.32323232323232326</v>
      </c>
      <c r="AD34">
        <f t="shared" si="14"/>
        <v>0.32323232323232326</v>
      </c>
      <c r="AE34">
        <f t="shared" si="14"/>
        <v>0.32323232323232326</v>
      </c>
      <c r="AF34">
        <f t="shared" si="14"/>
        <v>0.32323232323232326</v>
      </c>
      <c r="AG34">
        <f t="shared" si="14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</row>
    <row r="35" spans="1:63" x14ac:dyDescent="0.25">
      <c r="A35">
        <v>35</v>
      </c>
      <c r="B35">
        <v>0.16193999999999997</v>
      </c>
      <c r="C35">
        <f t="shared" si="15"/>
        <v>2</v>
      </c>
      <c r="D35">
        <f t="shared" si="15"/>
        <v>2</v>
      </c>
      <c r="E35">
        <f t="shared" si="15"/>
        <v>2</v>
      </c>
      <c r="F35">
        <f t="shared" si="15"/>
        <v>2</v>
      </c>
      <c r="G35">
        <f t="shared" si="15"/>
        <v>2</v>
      </c>
      <c r="H35">
        <f t="shared" si="15"/>
        <v>2</v>
      </c>
      <c r="I35">
        <f t="shared" si="15"/>
        <v>0.33333333333333337</v>
      </c>
      <c r="J35">
        <f t="shared" si="15"/>
        <v>0.33333333333333337</v>
      </c>
      <c r="K35">
        <f t="shared" si="15"/>
        <v>0.33333333333333337</v>
      </c>
      <c r="L35">
        <f t="shared" si="15"/>
        <v>0.33333333333333337</v>
      </c>
      <c r="M35">
        <f t="shared" si="15"/>
        <v>0.33333333333333337</v>
      </c>
      <c r="N35">
        <f t="shared" si="15"/>
        <v>0.33333333333333337</v>
      </c>
      <c r="O35">
        <f t="shared" si="15"/>
        <v>0.33333333333333337</v>
      </c>
      <c r="P35">
        <f t="shared" si="15"/>
        <v>0.33333333333333337</v>
      </c>
      <c r="Q35">
        <f t="shared" si="15"/>
        <v>0.33333333333333337</v>
      </c>
      <c r="R35">
        <f t="shared" si="15"/>
        <v>0.33333333333333337</v>
      </c>
      <c r="S35">
        <f t="shared" si="14"/>
        <v>0.33333333333333337</v>
      </c>
      <c r="T35">
        <f t="shared" si="14"/>
        <v>0.33333333333333337</v>
      </c>
      <c r="U35">
        <f t="shared" si="14"/>
        <v>0.33333333333333337</v>
      </c>
      <c r="V35">
        <f t="shared" si="14"/>
        <v>0.33333333333333337</v>
      </c>
      <c r="W35">
        <f t="shared" si="14"/>
        <v>0.33333333333333337</v>
      </c>
      <c r="X35">
        <f t="shared" si="14"/>
        <v>0.33333333333333337</v>
      </c>
      <c r="Y35">
        <f t="shared" si="14"/>
        <v>0.33333333333333337</v>
      </c>
      <c r="Z35">
        <f t="shared" si="14"/>
        <v>0.33333333333333337</v>
      </c>
      <c r="AA35">
        <f t="shared" si="14"/>
        <v>0.33333333333333337</v>
      </c>
      <c r="AB35">
        <f t="shared" si="14"/>
        <v>0.33333333333333337</v>
      </c>
      <c r="AC35">
        <f t="shared" si="14"/>
        <v>0.33333333333333337</v>
      </c>
      <c r="AD35">
        <f t="shared" si="14"/>
        <v>0.33333333333333337</v>
      </c>
      <c r="AE35">
        <f t="shared" si="14"/>
        <v>0.33333333333333337</v>
      </c>
      <c r="AF35">
        <f t="shared" si="14"/>
        <v>0.33333333333333337</v>
      </c>
      <c r="AG35">
        <f t="shared" si="14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</row>
    <row r="36" spans="1:63" x14ac:dyDescent="0.25">
      <c r="A36">
        <v>36</v>
      </c>
      <c r="B36">
        <v>0.16193999999999997</v>
      </c>
      <c r="C36">
        <f t="shared" si="15"/>
        <v>2.0606060606060606</v>
      </c>
      <c r="D36">
        <f t="shared" si="15"/>
        <v>2.0606060606060606</v>
      </c>
      <c r="E36">
        <f t="shared" si="15"/>
        <v>2.0606060606060606</v>
      </c>
      <c r="F36">
        <f t="shared" si="15"/>
        <v>2.0606060606060606</v>
      </c>
      <c r="G36">
        <f t="shared" si="15"/>
        <v>2.0606060606060606</v>
      </c>
      <c r="H36">
        <f t="shared" si="15"/>
        <v>2.0606060606060606</v>
      </c>
      <c r="I36">
        <f t="shared" si="15"/>
        <v>0.34343434343434348</v>
      </c>
      <c r="J36">
        <f t="shared" si="15"/>
        <v>0.34343434343434348</v>
      </c>
      <c r="K36">
        <f t="shared" si="15"/>
        <v>0.34343434343434348</v>
      </c>
      <c r="L36">
        <f t="shared" si="15"/>
        <v>0.34343434343434348</v>
      </c>
      <c r="M36">
        <f t="shared" si="15"/>
        <v>0.34343434343434348</v>
      </c>
      <c r="N36">
        <f t="shared" si="15"/>
        <v>0.34343434343434348</v>
      </c>
      <c r="O36">
        <f t="shared" si="15"/>
        <v>0.34343434343434348</v>
      </c>
      <c r="P36">
        <f t="shared" si="15"/>
        <v>0.34343434343434348</v>
      </c>
      <c r="Q36">
        <f t="shared" si="15"/>
        <v>0.34343434343434348</v>
      </c>
      <c r="R36">
        <f t="shared" si="15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3"/>
        <v>0.34343434343434348</v>
      </c>
      <c r="AI36">
        <f t="shared" si="13"/>
        <v>0.34343434343434348</v>
      </c>
      <c r="AJ36">
        <f t="shared" si="13"/>
        <v>0.34343434343434348</v>
      </c>
      <c r="AK36">
        <f t="shared" si="13"/>
        <v>0.34343434343434348</v>
      </c>
      <c r="AL36">
        <f t="shared" si="13"/>
        <v>0.34343434343434348</v>
      </c>
      <c r="AM36">
        <f t="shared" si="13"/>
        <v>0.34343434343434348</v>
      </c>
      <c r="AN36">
        <f t="shared" si="13"/>
        <v>0.34343434343434348</v>
      </c>
      <c r="AO36">
        <f t="shared" si="13"/>
        <v>0.34343434343434348</v>
      </c>
      <c r="AP36">
        <f t="shared" si="13"/>
        <v>0.34343434343434348</v>
      </c>
      <c r="AQ36">
        <f t="shared" si="13"/>
        <v>0.34343434343434348</v>
      </c>
      <c r="AR36">
        <f t="shared" si="13"/>
        <v>0.34343434343434348</v>
      </c>
      <c r="AS36">
        <f t="shared" si="13"/>
        <v>0.34343434343434348</v>
      </c>
      <c r="AT36">
        <f t="shared" si="13"/>
        <v>0.34343434343434348</v>
      </c>
      <c r="AU36">
        <f t="shared" si="13"/>
        <v>0.34343434343434348</v>
      </c>
      <c r="AV36">
        <f t="shared" si="13"/>
        <v>0.34343434343434348</v>
      </c>
      <c r="AW36">
        <f t="shared" si="13"/>
        <v>0.34343434343434348</v>
      </c>
      <c r="AX36">
        <f t="shared" si="13"/>
        <v>0.34343434343434348</v>
      </c>
      <c r="AY36">
        <f t="shared" si="13"/>
        <v>0.34343434343434348</v>
      </c>
      <c r="AZ36">
        <f t="shared" si="13"/>
        <v>0.34343434343434348</v>
      </c>
      <c r="BA36">
        <f t="shared" si="13"/>
        <v>0.34343434343434348</v>
      </c>
      <c r="BB36">
        <f t="shared" si="13"/>
        <v>0.34343434343434348</v>
      </c>
      <c r="BC36">
        <f t="shared" si="13"/>
        <v>0.34343434343434348</v>
      </c>
      <c r="BD36">
        <f t="shared" si="13"/>
        <v>0.34343434343434348</v>
      </c>
      <c r="BE36">
        <f t="shared" si="13"/>
        <v>0.34343434343434348</v>
      </c>
      <c r="BF36">
        <f t="shared" si="13"/>
        <v>0.34343434343434348</v>
      </c>
      <c r="BG36">
        <f t="shared" si="13"/>
        <v>0.34343434343434348</v>
      </c>
      <c r="BH36">
        <f t="shared" si="13"/>
        <v>0.34343434343434348</v>
      </c>
      <c r="BI36">
        <f t="shared" si="13"/>
        <v>0.34343434343434348</v>
      </c>
      <c r="BJ36">
        <f t="shared" si="13"/>
        <v>0.34343434343434348</v>
      </c>
      <c r="BK36">
        <f t="shared" si="13"/>
        <v>0.34343434343434348</v>
      </c>
    </row>
    <row r="37" spans="1:63" x14ac:dyDescent="0.25">
      <c r="A37">
        <v>37</v>
      </c>
      <c r="B37">
        <v>0.16193999999999997</v>
      </c>
      <c r="C37">
        <f t="shared" si="15"/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4"/>
        <v>0.35353535353535359</v>
      </c>
      <c r="T37">
        <f t="shared" si="14"/>
        <v>0.35353535353535359</v>
      </c>
      <c r="U37">
        <f t="shared" si="14"/>
        <v>0.35353535353535359</v>
      </c>
      <c r="V37">
        <f t="shared" si="14"/>
        <v>0.35353535353535359</v>
      </c>
      <c r="W37">
        <f t="shared" si="14"/>
        <v>0.35353535353535359</v>
      </c>
      <c r="X37">
        <f t="shared" si="14"/>
        <v>0.35353535353535359</v>
      </c>
      <c r="Y37">
        <f t="shared" si="14"/>
        <v>0.35353535353535359</v>
      </c>
      <c r="Z37">
        <f t="shared" si="14"/>
        <v>0.35353535353535359</v>
      </c>
      <c r="AA37">
        <f t="shared" si="14"/>
        <v>0.35353535353535359</v>
      </c>
      <c r="AB37">
        <f t="shared" si="14"/>
        <v>0.35353535353535359</v>
      </c>
      <c r="AC37">
        <f t="shared" si="14"/>
        <v>0.35353535353535359</v>
      </c>
      <c r="AD37">
        <f t="shared" si="14"/>
        <v>0.35353535353535359</v>
      </c>
      <c r="AE37">
        <f t="shared" si="14"/>
        <v>0.35353535353535359</v>
      </c>
      <c r="AF37">
        <f t="shared" si="14"/>
        <v>0.35353535353535359</v>
      </c>
      <c r="AG37">
        <f t="shared" si="14"/>
        <v>0.35353535353535359</v>
      </c>
      <c r="AH37">
        <f t="shared" si="13"/>
        <v>0.35353535353535359</v>
      </c>
      <c r="AI37">
        <f t="shared" si="13"/>
        <v>0.35353535353535359</v>
      </c>
      <c r="AJ37">
        <f t="shared" si="13"/>
        <v>0.35353535353535359</v>
      </c>
      <c r="AK37">
        <f t="shared" si="13"/>
        <v>0.35353535353535359</v>
      </c>
      <c r="AL37">
        <f t="shared" si="13"/>
        <v>0.35353535353535359</v>
      </c>
      <c r="AM37">
        <f t="shared" si="13"/>
        <v>0.35353535353535359</v>
      </c>
      <c r="AN37">
        <f t="shared" si="13"/>
        <v>0.35353535353535359</v>
      </c>
      <c r="AO37">
        <f t="shared" si="13"/>
        <v>0.35353535353535359</v>
      </c>
      <c r="AP37">
        <f t="shared" si="13"/>
        <v>0.35353535353535359</v>
      </c>
      <c r="AQ37">
        <f t="shared" si="13"/>
        <v>0.35353535353535359</v>
      </c>
      <c r="AR37">
        <f t="shared" si="13"/>
        <v>0.35353535353535359</v>
      </c>
      <c r="AS37">
        <f t="shared" si="13"/>
        <v>0.35353535353535359</v>
      </c>
      <c r="AT37">
        <f t="shared" si="13"/>
        <v>0.35353535353535359</v>
      </c>
      <c r="AU37">
        <f t="shared" si="13"/>
        <v>0.35353535353535359</v>
      </c>
      <c r="AV37">
        <f t="shared" si="13"/>
        <v>0.35353535353535359</v>
      </c>
      <c r="AW37">
        <f t="shared" si="13"/>
        <v>0.35353535353535359</v>
      </c>
      <c r="AX37">
        <f t="shared" si="13"/>
        <v>0.35353535353535359</v>
      </c>
      <c r="AY37">
        <f t="shared" si="13"/>
        <v>0.35353535353535359</v>
      </c>
      <c r="AZ37">
        <f t="shared" si="13"/>
        <v>0.35353535353535359</v>
      </c>
      <c r="BA37">
        <f t="shared" si="13"/>
        <v>0.35353535353535359</v>
      </c>
      <c r="BB37">
        <f t="shared" si="13"/>
        <v>0.35353535353535359</v>
      </c>
      <c r="BC37">
        <f t="shared" si="13"/>
        <v>0.35353535353535359</v>
      </c>
      <c r="BD37">
        <f t="shared" si="13"/>
        <v>0.35353535353535359</v>
      </c>
      <c r="BE37">
        <f t="shared" si="13"/>
        <v>0.35353535353535359</v>
      </c>
      <c r="BF37">
        <f t="shared" si="13"/>
        <v>0.35353535353535359</v>
      </c>
      <c r="BG37">
        <f t="shared" si="13"/>
        <v>0.35353535353535359</v>
      </c>
      <c r="BH37">
        <f t="shared" si="13"/>
        <v>0.35353535353535359</v>
      </c>
      <c r="BI37">
        <f t="shared" si="13"/>
        <v>0.35353535353535359</v>
      </c>
      <c r="BJ37">
        <f t="shared" si="13"/>
        <v>0.35353535353535359</v>
      </c>
      <c r="BK37">
        <f t="shared" si="13"/>
        <v>0.35353535353535359</v>
      </c>
    </row>
    <row r="38" spans="1:63" x14ac:dyDescent="0.25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4"/>
        <v>0.36363636363636365</v>
      </c>
      <c r="T38">
        <f t="shared" si="14"/>
        <v>0.36363636363636365</v>
      </c>
      <c r="U38">
        <f t="shared" si="14"/>
        <v>0.36363636363636365</v>
      </c>
      <c r="V38">
        <f t="shared" si="14"/>
        <v>0.36363636363636365</v>
      </c>
      <c r="W38">
        <f t="shared" si="14"/>
        <v>0.36363636363636365</v>
      </c>
      <c r="X38">
        <f t="shared" si="14"/>
        <v>0.36363636363636365</v>
      </c>
      <c r="Y38">
        <f t="shared" si="14"/>
        <v>0.36363636363636365</v>
      </c>
      <c r="Z38">
        <f t="shared" si="14"/>
        <v>0.36363636363636365</v>
      </c>
      <c r="AA38">
        <f t="shared" si="14"/>
        <v>0.36363636363636365</v>
      </c>
      <c r="AB38">
        <f t="shared" si="14"/>
        <v>0.36363636363636365</v>
      </c>
      <c r="AC38">
        <f t="shared" si="14"/>
        <v>0.36363636363636365</v>
      </c>
      <c r="AD38">
        <f t="shared" si="14"/>
        <v>0.36363636363636365</v>
      </c>
      <c r="AE38">
        <f t="shared" si="14"/>
        <v>0.36363636363636365</v>
      </c>
      <c r="AF38">
        <f t="shared" si="14"/>
        <v>0.36363636363636365</v>
      </c>
      <c r="AG38">
        <f t="shared" si="14"/>
        <v>0.36363636363636365</v>
      </c>
      <c r="AH38">
        <f t="shared" si="13"/>
        <v>0.36363636363636365</v>
      </c>
      <c r="AI38">
        <f t="shared" si="13"/>
        <v>0.36363636363636365</v>
      </c>
      <c r="AJ38">
        <f t="shared" si="13"/>
        <v>0.36363636363636365</v>
      </c>
      <c r="AK38">
        <f t="shared" si="13"/>
        <v>0.36363636363636365</v>
      </c>
      <c r="AL38">
        <f t="shared" si="13"/>
        <v>0.36363636363636365</v>
      </c>
      <c r="AM38">
        <f t="shared" si="13"/>
        <v>0.36363636363636365</v>
      </c>
      <c r="AN38">
        <f t="shared" si="13"/>
        <v>0.36363636363636365</v>
      </c>
      <c r="AO38">
        <f t="shared" si="13"/>
        <v>0.36363636363636365</v>
      </c>
      <c r="AP38">
        <f t="shared" si="13"/>
        <v>0.36363636363636365</v>
      </c>
      <c r="AQ38">
        <f t="shared" si="13"/>
        <v>0.36363636363636365</v>
      </c>
      <c r="AR38">
        <f t="shared" si="13"/>
        <v>0.36363636363636365</v>
      </c>
      <c r="AS38">
        <f t="shared" si="13"/>
        <v>0.36363636363636365</v>
      </c>
      <c r="AT38">
        <f t="shared" si="13"/>
        <v>0.36363636363636365</v>
      </c>
      <c r="AU38">
        <f t="shared" si="13"/>
        <v>0.36363636363636365</v>
      </c>
      <c r="AV38">
        <f t="shared" si="13"/>
        <v>0.36363636363636365</v>
      </c>
      <c r="AW38">
        <f t="shared" si="13"/>
        <v>0.36363636363636365</v>
      </c>
      <c r="AX38">
        <f t="shared" si="13"/>
        <v>0.36363636363636365</v>
      </c>
      <c r="AY38">
        <f t="shared" si="13"/>
        <v>0.36363636363636365</v>
      </c>
      <c r="AZ38">
        <f t="shared" si="13"/>
        <v>0.36363636363636365</v>
      </c>
      <c r="BA38">
        <f t="shared" si="13"/>
        <v>0.36363636363636365</v>
      </c>
      <c r="BB38">
        <f t="shared" si="13"/>
        <v>0.36363636363636365</v>
      </c>
      <c r="BC38">
        <f t="shared" si="13"/>
        <v>0.36363636363636365</v>
      </c>
      <c r="BD38">
        <f t="shared" si="13"/>
        <v>0.36363636363636365</v>
      </c>
      <c r="BE38">
        <f t="shared" si="13"/>
        <v>0.36363636363636365</v>
      </c>
      <c r="BF38">
        <f t="shared" si="13"/>
        <v>0.36363636363636365</v>
      </c>
      <c r="BG38">
        <f t="shared" si="13"/>
        <v>0.36363636363636365</v>
      </c>
      <c r="BH38">
        <f t="shared" si="13"/>
        <v>0.36363636363636365</v>
      </c>
      <c r="BI38">
        <f t="shared" si="13"/>
        <v>0.36363636363636365</v>
      </c>
      <c r="BJ38">
        <f t="shared" si="13"/>
        <v>0.36363636363636365</v>
      </c>
      <c r="BK38">
        <f t="shared" si="13"/>
        <v>0.36363636363636365</v>
      </c>
    </row>
    <row r="39" spans="1:63" x14ac:dyDescent="0.25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4"/>
        <v>0.37373737373737376</v>
      </c>
      <c r="T39">
        <f t="shared" si="14"/>
        <v>0.37373737373737376</v>
      </c>
      <c r="U39">
        <f t="shared" si="14"/>
        <v>0.37373737373737376</v>
      </c>
      <c r="V39">
        <f t="shared" si="14"/>
        <v>0.37373737373737376</v>
      </c>
      <c r="W39">
        <f t="shared" si="14"/>
        <v>0.37373737373737376</v>
      </c>
      <c r="X39">
        <f t="shared" si="14"/>
        <v>0.37373737373737376</v>
      </c>
      <c r="Y39">
        <f t="shared" si="14"/>
        <v>0.37373737373737376</v>
      </c>
      <c r="Z39">
        <f t="shared" si="14"/>
        <v>0.37373737373737376</v>
      </c>
      <c r="AA39">
        <f t="shared" si="14"/>
        <v>0.37373737373737376</v>
      </c>
      <c r="AB39">
        <f t="shared" si="14"/>
        <v>0.37373737373737376</v>
      </c>
      <c r="AC39">
        <f t="shared" si="14"/>
        <v>0.37373737373737376</v>
      </c>
      <c r="AD39">
        <f t="shared" si="14"/>
        <v>0.37373737373737376</v>
      </c>
      <c r="AE39">
        <f t="shared" si="14"/>
        <v>0.37373737373737376</v>
      </c>
      <c r="AF39">
        <f t="shared" si="14"/>
        <v>0.37373737373737376</v>
      </c>
      <c r="AG39">
        <f t="shared" si="14"/>
        <v>0.37373737373737376</v>
      </c>
      <c r="AH39">
        <f t="shared" si="13"/>
        <v>0.37373737373737376</v>
      </c>
      <c r="AI39">
        <f t="shared" si="13"/>
        <v>0.37373737373737376</v>
      </c>
      <c r="AJ39">
        <f t="shared" si="13"/>
        <v>0.37373737373737376</v>
      </c>
      <c r="AK39">
        <f t="shared" si="13"/>
        <v>0.37373737373737376</v>
      </c>
      <c r="AL39">
        <f t="shared" si="13"/>
        <v>0.37373737373737376</v>
      </c>
      <c r="AM39">
        <f t="shared" si="13"/>
        <v>0.37373737373737376</v>
      </c>
      <c r="AN39">
        <f t="shared" si="13"/>
        <v>0.37373737373737376</v>
      </c>
      <c r="AO39">
        <f t="shared" si="13"/>
        <v>0.37373737373737376</v>
      </c>
      <c r="AP39">
        <f t="shared" si="13"/>
        <v>0.37373737373737376</v>
      </c>
      <c r="AQ39">
        <f t="shared" si="13"/>
        <v>0.37373737373737376</v>
      </c>
      <c r="AR39">
        <f t="shared" si="13"/>
        <v>0.37373737373737376</v>
      </c>
      <c r="AS39">
        <f t="shared" si="13"/>
        <v>0.37373737373737376</v>
      </c>
      <c r="AT39">
        <f t="shared" si="13"/>
        <v>0.37373737373737376</v>
      </c>
      <c r="AU39">
        <f t="shared" si="13"/>
        <v>0.37373737373737376</v>
      </c>
      <c r="AV39">
        <f t="shared" si="13"/>
        <v>0.37373737373737376</v>
      </c>
      <c r="AW39">
        <f t="shared" ref="AW39:BK39" si="16">AW$101/($A$101-$A$2) *($A39 -$A$2)</f>
        <v>0.37373737373737376</v>
      </c>
      <c r="AX39">
        <f t="shared" si="16"/>
        <v>0.37373737373737376</v>
      </c>
      <c r="AY39">
        <f t="shared" si="16"/>
        <v>0.37373737373737376</v>
      </c>
      <c r="AZ39">
        <f t="shared" si="16"/>
        <v>0.37373737373737376</v>
      </c>
      <c r="BA39">
        <f t="shared" si="16"/>
        <v>0.37373737373737376</v>
      </c>
      <c r="BB39">
        <f t="shared" si="16"/>
        <v>0.37373737373737376</v>
      </c>
      <c r="BC39">
        <f t="shared" si="16"/>
        <v>0.37373737373737376</v>
      </c>
      <c r="BD39">
        <f t="shared" si="16"/>
        <v>0.37373737373737376</v>
      </c>
      <c r="BE39">
        <f t="shared" si="16"/>
        <v>0.37373737373737376</v>
      </c>
      <c r="BF39">
        <f t="shared" si="16"/>
        <v>0.37373737373737376</v>
      </c>
      <c r="BG39">
        <f t="shared" si="16"/>
        <v>0.37373737373737376</v>
      </c>
      <c r="BH39">
        <f t="shared" si="16"/>
        <v>0.37373737373737376</v>
      </c>
      <c r="BI39">
        <f t="shared" si="16"/>
        <v>0.37373737373737376</v>
      </c>
      <c r="BJ39">
        <f t="shared" si="16"/>
        <v>0.37373737373737376</v>
      </c>
      <c r="BK39">
        <f t="shared" si="16"/>
        <v>0.37373737373737376</v>
      </c>
    </row>
    <row r="40" spans="1:63" x14ac:dyDescent="0.25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4"/>
        <v>0.38383838383838387</v>
      </c>
      <c r="T40">
        <f t="shared" si="14"/>
        <v>0.38383838383838387</v>
      </c>
      <c r="U40">
        <f t="shared" si="14"/>
        <v>0.38383838383838387</v>
      </c>
      <c r="V40">
        <f t="shared" si="14"/>
        <v>0.38383838383838387</v>
      </c>
      <c r="W40">
        <f t="shared" si="14"/>
        <v>0.38383838383838387</v>
      </c>
      <c r="X40">
        <f t="shared" si="14"/>
        <v>0.38383838383838387</v>
      </c>
      <c r="Y40">
        <f t="shared" si="14"/>
        <v>0.38383838383838387</v>
      </c>
      <c r="Z40">
        <f t="shared" si="14"/>
        <v>0.38383838383838387</v>
      </c>
      <c r="AA40">
        <f t="shared" si="14"/>
        <v>0.38383838383838387</v>
      </c>
      <c r="AB40">
        <f t="shared" si="14"/>
        <v>0.38383838383838387</v>
      </c>
      <c r="AC40">
        <f t="shared" si="14"/>
        <v>0.38383838383838387</v>
      </c>
      <c r="AD40">
        <f t="shared" si="14"/>
        <v>0.38383838383838387</v>
      </c>
      <c r="AE40">
        <f t="shared" si="14"/>
        <v>0.38383838383838387</v>
      </c>
      <c r="AF40">
        <f t="shared" si="14"/>
        <v>0.38383838383838387</v>
      </c>
      <c r="AG40">
        <f t="shared" si="14"/>
        <v>0.38383838383838387</v>
      </c>
      <c r="AH40">
        <f t="shared" ref="AH40:BK48" si="17">AH$101/($A$101-$A$2) *($A40 -$A$2)</f>
        <v>0.38383838383838387</v>
      </c>
      <c r="AI40">
        <f t="shared" si="17"/>
        <v>0.38383838383838387</v>
      </c>
      <c r="AJ40">
        <f t="shared" si="17"/>
        <v>0.38383838383838387</v>
      </c>
      <c r="AK40">
        <f t="shared" si="17"/>
        <v>0.38383838383838387</v>
      </c>
      <c r="AL40">
        <f t="shared" si="17"/>
        <v>0.38383838383838387</v>
      </c>
      <c r="AM40">
        <f t="shared" si="17"/>
        <v>0.38383838383838387</v>
      </c>
      <c r="AN40">
        <f t="shared" si="17"/>
        <v>0.38383838383838387</v>
      </c>
      <c r="AO40">
        <f t="shared" si="17"/>
        <v>0.38383838383838387</v>
      </c>
      <c r="AP40">
        <f t="shared" si="17"/>
        <v>0.38383838383838387</v>
      </c>
      <c r="AQ40">
        <f t="shared" si="17"/>
        <v>0.38383838383838387</v>
      </c>
      <c r="AR40">
        <f t="shared" si="17"/>
        <v>0.38383838383838387</v>
      </c>
      <c r="AS40">
        <f t="shared" si="17"/>
        <v>0.38383838383838387</v>
      </c>
      <c r="AT40">
        <f t="shared" si="17"/>
        <v>0.38383838383838387</v>
      </c>
      <c r="AU40">
        <f t="shared" si="17"/>
        <v>0.38383838383838387</v>
      </c>
      <c r="AV40">
        <f t="shared" si="17"/>
        <v>0.38383838383838387</v>
      </c>
      <c r="AW40">
        <f t="shared" si="17"/>
        <v>0.38383838383838387</v>
      </c>
      <c r="AX40">
        <f t="shared" si="17"/>
        <v>0.38383838383838387</v>
      </c>
      <c r="AY40">
        <f t="shared" si="17"/>
        <v>0.38383838383838387</v>
      </c>
      <c r="AZ40">
        <f t="shared" si="17"/>
        <v>0.38383838383838387</v>
      </c>
      <c r="BA40">
        <f t="shared" si="17"/>
        <v>0.38383838383838387</v>
      </c>
      <c r="BB40">
        <f t="shared" si="17"/>
        <v>0.38383838383838387</v>
      </c>
      <c r="BC40">
        <f t="shared" si="17"/>
        <v>0.38383838383838387</v>
      </c>
      <c r="BD40">
        <f t="shared" si="17"/>
        <v>0.38383838383838387</v>
      </c>
      <c r="BE40">
        <f t="shared" si="17"/>
        <v>0.38383838383838387</v>
      </c>
      <c r="BF40">
        <f t="shared" si="17"/>
        <v>0.38383838383838387</v>
      </c>
      <c r="BG40">
        <f t="shared" si="17"/>
        <v>0.38383838383838387</v>
      </c>
      <c r="BH40">
        <f t="shared" si="17"/>
        <v>0.38383838383838387</v>
      </c>
      <c r="BI40">
        <f t="shared" si="17"/>
        <v>0.38383838383838387</v>
      </c>
      <c r="BJ40">
        <f t="shared" si="17"/>
        <v>0.38383838383838387</v>
      </c>
      <c r="BK40">
        <f t="shared" si="17"/>
        <v>0.38383838383838387</v>
      </c>
    </row>
    <row r="41" spans="1:63" x14ac:dyDescent="0.25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si="15"/>
        <v>0.39393939393939398</v>
      </c>
      <c r="O41">
        <f t="shared" si="15"/>
        <v>0.39393939393939398</v>
      </c>
      <c r="P41">
        <f t="shared" si="15"/>
        <v>0.39393939393939398</v>
      </c>
      <c r="Q41">
        <f t="shared" si="15"/>
        <v>0.39393939393939398</v>
      </c>
      <c r="R41">
        <f t="shared" si="15"/>
        <v>0.39393939393939398</v>
      </c>
      <c r="S41">
        <f t="shared" si="14"/>
        <v>0.39393939393939398</v>
      </c>
      <c r="T41">
        <f t="shared" si="14"/>
        <v>0.39393939393939398</v>
      </c>
      <c r="U41">
        <f t="shared" si="14"/>
        <v>0.39393939393939398</v>
      </c>
      <c r="V41">
        <f t="shared" si="14"/>
        <v>0.39393939393939398</v>
      </c>
      <c r="W41">
        <f t="shared" si="14"/>
        <v>0.39393939393939398</v>
      </c>
      <c r="X41">
        <f t="shared" si="14"/>
        <v>0.39393939393939398</v>
      </c>
      <c r="Y41">
        <f t="shared" si="14"/>
        <v>0.39393939393939398</v>
      </c>
      <c r="Z41">
        <f t="shared" si="14"/>
        <v>0.39393939393939398</v>
      </c>
      <c r="AA41">
        <f t="shared" si="14"/>
        <v>0.39393939393939398</v>
      </c>
      <c r="AB41">
        <f t="shared" si="14"/>
        <v>0.39393939393939398</v>
      </c>
      <c r="AC41">
        <f t="shared" si="14"/>
        <v>0.39393939393939398</v>
      </c>
      <c r="AD41">
        <f t="shared" si="14"/>
        <v>0.39393939393939398</v>
      </c>
      <c r="AE41">
        <f t="shared" si="14"/>
        <v>0.39393939393939398</v>
      </c>
      <c r="AF41">
        <f t="shared" si="14"/>
        <v>0.39393939393939398</v>
      </c>
      <c r="AG41">
        <f t="shared" si="14"/>
        <v>0.39393939393939398</v>
      </c>
      <c r="AH41">
        <f t="shared" si="17"/>
        <v>0.39393939393939398</v>
      </c>
      <c r="AI41">
        <f t="shared" si="17"/>
        <v>0.39393939393939398</v>
      </c>
      <c r="AJ41">
        <f t="shared" si="17"/>
        <v>0.39393939393939398</v>
      </c>
      <c r="AK41">
        <f t="shared" si="17"/>
        <v>0.39393939393939398</v>
      </c>
      <c r="AL41">
        <f t="shared" si="17"/>
        <v>0.39393939393939398</v>
      </c>
      <c r="AM41">
        <f t="shared" si="17"/>
        <v>0.39393939393939398</v>
      </c>
      <c r="AN41">
        <f t="shared" si="17"/>
        <v>0.39393939393939398</v>
      </c>
      <c r="AO41">
        <f t="shared" si="17"/>
        <v>0.39393939393939398</v>
      </c>
      <c r="AP41">
        <f t="shared" si="17"/>
        <v>0.39393939393939398</v>
      </c>
      <c r="AQ41">
        <f t="shared" si="17"/>
        <v>0.39393939393939398</v>
      </c>
      <c r="AR41">
        <f t="shared" si="17"/>
        <v>0.39393939393939398</v>
      </c>
      <c r="AS41">
        <f t="shared" si="17"/>
        <v>0.39393939393939398</v>
      </c>
      <c r="AT41">
        <f t="shared" si="17"/>
        <v>0.39393939393939398</v>
      </c>
      <c r="AU41">
        <f t="shared" si="17"/>
        <v>0.39393939393939398</v>
      </c>
      <c r="AV41">
        <f t="shared" si="17"/>
        <v>0.39393939393939398</v>
      </c>
      <c r="AW41">
        <f t="shared" si="17"/>
        <v>0.39393939393939398</v>
      </c>
      <c r="AX41">
        <f t="shared" si="17"/>
        <v>0.39393939393939398</v>
      </c>
      <c r="AY41">
        <f t="shared" si="17"/>
        <v>0.39393939393939398</v>
      </c>
      <c r="AZ41">
        <f t="shared" si="17"/>
        <v>0.39393939393939398</v>
      </c>
      <c r="BA41">
        <f t="shared" si="17"/>
        <v>0.39393939393939398</v>
      </c>
      <c r="BB41">
        <f t="shared" si="17"/>
        <v>0.39393939393939398</v>
      </c>
      <c r="BC41">
        <f t="shared" si="17"/>
        <v>0.39393939393939398</v>
      </c>
      <c r="BD41">
        <f t="shared" si="17"/>
        <v>0.39393939393939398</v>
      </c>
      <c r="BE41">
        <f t="shared" si="17"/>
        <v>0.39393939393939398</v>
      </c>
      <c r="BF41">
        <f t="shared" si="17"/>
        <v>0.39393939393939398</v>
      </c>
      <c r="BG41">
        <f t="shared" si="17"/>
        <v>0.39393939393939398</v>
      </c>
      <c r="BH41">
        <f t="shared" si="17"/>
        <v>0.39393939393939398</v>
      </c>
      <c r="BI41">
        <f t="shared" si="17"/>
        <v>0.39393939393939398</v>
      </c>
      <c r="BJ41">
        <f t="shared" si="17"/>
        <v>0.39393939393939398</v>
      </c>
      <c r="BK41">
        <f t="shared" si="17"/>
        <v>0.39393939393939398</v>
      </c>
    </row>
    <row r="42" spans="1:63" x14ac:dyDescent="0.25">
      <c r="A42">
        <v>42</v>
      </c>
      <c r="B42">
        <v>0.16193999999999997</v>
      </c>
      <c r="C42">
        <f t="shared" si="15"/>
        <v>2.4242424242424243</v>
      </c>
      <c r="D42">
        <f t="shared" si="15"/>
        <v>2.4242424242424243</v>
      </c>
      <c r="E42">
        <f t="shared" si="15"/>
        <v>2.4242424242424243</v>
      </c>
      <c r="F42">
        <f t="shared" si="15"/>
        <v>2.4242424242424243</v>
      </c>
      <c r="G42">
        <f t="shared" si="15"/>
        <v>2.4242424242424243</v>
      </c>
      <c r="H42">
        <f t="shared" si="15"/>
        <v>2.4242424242424243</v>
      </c>
      <c r="I42">
        <f t="shared" si="15"/>
        <v>0.40404040404040409</v>
      </c>
      <c r="J42">
        <f t="shared" si="15"/>
        <v>0.40404040404040409</v>
      </c>
      <c r="K42">
        <f t="shared" si="15"/>
        <v>0.40404040404040409</v>
      </c>
      <c r="L42">
        <f t="shared" si="15"/>
        <v>0.40404040404040409</v>
      </c>
      <c r="M42">
        <f t="shared" si="15"/>
        <v>0.40404040404040409</v>
      </c>
      <c r="N42">
        <f t="shared" si="15"/>
        <v>0.40404040404040409</v>
      </c>
      <c r="O42">
        <f t="shared" si="15"/>
        <v>0.40404040404040409</v>
      </c>
      <c r="P42">
        <f t="shared" si="15"/>
        <v>0.40404040404040409</v>
      </c>
      <c r="Q42">
        <f t="shared" si="15"/>
        <v>0.40404040404040409</v>
      </c>
      <c r="R42">
        <f t="shared" si="15"/>
        <v>0.40404040404040409</v>
      </c>
      <c r="S42">
        <f t="shared" si="14"/>
        <v>0.40404040404040409</v>
      </c>
      <c r="T42">
        <f t="shared" si="14"/>
        <v>0.40404040404040409</v>
      </c>
      <c r="U42">
        <f t="shared" si="14"/>
        <v>0.40404040404040409</v>
      </c>
      <c r="V42">
        <f t="shared" si="14"/>
        <v>0.40404040404040409</v>
      </c>
      <c r="W42">
        <f t="shared" si="14"/>
        <v>0.40404040404040409</v>
      </c>
      <c r="X42">
        <f t="shared" si="14"/>
        <v>0.40404040404040409</v>
      </c>
      <c r="Y42">
        <f t="shared" si="14"/>
        <v>0.40404040404040409</v>
      </c>
      <c r="Z42">
        <f t="shared" si="14"/>
        <v>0.40404040404040409</v>
      </c>
      <c r="AA42">
        <f t="shared" si="14"/>
        <v>0.40404040404040409</v>
      </c>
      <c r="AB42">
        <f t="shared" si="14"/>
        <v>0.40404040404040409</v>
      </c>
      <c r="AC42">
        <f t="shared" si="14"/>
        <v>0.40404040404040409</v>
      </c>
      <c r="AD42">
        <f t="shared" si="14"/>
        <v>0.40404040404040409</v>
      </c>
      <c r="AE42">
        <f t="shared" si="14"/>
        <v>0.40404040404040409</v>
      </c>
      <c r="AF42">
        <f t="shared" si="14"/>
        <v>0.40404040404040409</v>
      </c>
      <c r="AG42">
        <f t="shared" si="14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</row>
    <row r="43" spans="1:63" x14ac:dyDescent="0.25">
      <c r="A43">
        <v>43</v>
      </c>
      <c r="B43">
        <v>0.16193999999999997</v>
      </c>
      <c r="C43">
        <f t="shared" si="15"/>
        <v>2.4848484848484849</v>
      </c>
      <c r="D43">
        <f t="shared" si="15"/>
        <v>2.4848484848484849</v>
      </c>
      <c r="E43">
        <f t="shared" si="15"/>
        <v>2.4848484848484849</v>
      </c>
      <c r="F43">
        <f t="shared" si="15"/>
        <v>2.4848484848484849</v>
      </c>
      <c r="G43">
        <f t="shared" si="15"/>
        <v>2.4848484848484849</v>
      </c>
      <c r="H43">
        <f t="shared" si="15"/>
        <v>2.4848484848484849</v>
      </c>
      <c r="I43">
        <f t="shared" si="15"/>
        <v>0.4141414141414142</v>
      </c>
      <c r="J43">
        <f t="shared" si="15"/>
        <v>0.4141414141414142</v>
      </c>
      <c r="K43">
        <f t="shared" si="15"/>
        <v>0.4141414141414142</v>
      </c>
      <c r="L43">
        <f t="shared" si="15"/>
        <v>0.4141414141414142</v>
      </c>
      <c r="M43">
        <f t="shared" si="15"/>
        <v>0.4141414141414142</v>
      </c>
      <c r="N43">
        <f t="shared" si="15"/>
        <v>0.4141414141414142</v>
      </c>
      <c r="O43">
        <f t="shared" si="15"/>
        <v>0.4141414141414142</v>
      </c>
      <c r="P43">
        <f t="shared" si="15"/>
        <v>0.4141414141414142</v>
      </c>
      <c r="Q43">
        <f t="shared" si="15"/>
        <v>0.4141414141414142</v>
      </c>
      <c r="R43">
        <f t="shared" si="15"/>
        <v>0.4141414141414142</v>
      </c>
      <c r="S43">
        <f t="shared" si="14"/>
        <v>0.4141414141414142</v>
      </c>
      <c r="T43">
        <f t="shared" si="14"/>
        <v>0.4141414141414142</v>
      </c>
      <c r="U43">
        <f t="shared" si="14"/>
        <v>0.4141414141414142</v>
      </c>
      <c r="V43">
        <f t="shared" si="14"/>
        <v>0.4141414141414142</v>
      </c>
      <c r="W43">
        <f t="shared" si="14"/>
        <v>0.4141414141414142</v>
      </c>
      <c r="X43">
        <f t="shared" si="14"/>
        <v>0.4141414141414142</v>
      </c>
      <c r="Y43">
        <f t="shared" si="14"/>
        <v>0.4141414141414142</v>
      </c>
      <c r="Z43">
        <f t="shared" si="14"/>
        <v>0.4141414141414142</v>
      </c>
      <c r="AA43">
        <f t="shared" si="14"/>
        <v>0.4141414141414142</v>
      </c>
      <c r="AB43">
        <f t="shared" si="14"/>
        <v>0.4141414141414142</v>
      </c>
      <c r="AC43">
        <f t="shared" si="14"/>
        <v>0.4141414141414142</v>
      </c>
      <c r="AD43">
        <f t="shared" si="14"/>
        <v>0.4141414141414142</v>
      </c>
      <c r="AE43">
        <f t="shared" si="14"/>
        <v>0.4141414141414142</v>
      </c>
      <c r="AF43">
        <f t="shared" si="14"/>
        <v>0.4141414141414142</v>
      </c>
      <c r="AG43">
        <f t="shared" si="14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</row>
    <row r="44" spans="1:63" x14ac:dyDescent="0.25">
      <c r="A44">
        <v>44</v>
      </c>
      <c r="B44">
        <v>0.16193999999999997</v>
      </c>
      <c r="C44">
        <f t="shared" si="15"/>
        <v>2.5454545454545454</v>
      </c>
      <c r="D44">
        <f t="shared" si="15"/>
        <v>2.5454545454545454</v>
      </c>
      <c r="E44">
        <f t="shared" si="15"/>
        <v>2.5454545454545454</v>
      </c>
      <c r="F44">
        <f t="shared" si="15"/>
        <v>2.5454545454545454</v>
      </c>
      <c r="G44">
        <f t="shared" si="15"/>
        <v>2.5454545454545454</v>
      </c>
      <c r="H44">
        <f t="shared" si="15"/>
        <v>2.5454545454545454</v>
      </c>
      <c r="I44">
        <f t="shared" si="15"/>
        <v>0.42424242424242425</v>
      </c>
      <c r="J44">
        <f t="shared" si="15"/>
        <v>0.42424242424242425</v>
      </c>
      <c r="K44">
        <f t="shared" si="15"/>
        <v>0.42424242424242425</v>
      </c>
      <c r="L44">
        <f t="shared" si="15"/>
        <v>0.42424242424242425</v>
      </c>
      <c r="M44">
        <f t="shared" si="15"/>
        <v>0.42424242424242425</v>
      </c>
      <c r="N44">
        <f t="shared" si="15"/>
        <v>0.42424242424242425</v>
      </c>
      <c r="O44">
        <f t="shared" si="15"/>
        <v>0.42424242424242425</v>
      </c>
      <c r="P44">
        <f t="shared" si="15"/>
        <v>0.42424242424242425</v>
      </c>
      <c r="Q44">
        <f t="shared" si="15"/>
        <v>0.42424242424242425</v>
      </c>
      <c r="R44">
        <f t="shared" si="15"/>
        <v>0.42424242424242425</v>
      </c>
      <c r="S44">
        <f t="shared" si="14"/>
        <v>0.42424242424242425</v>
      </c>
      <c r="T44">
        <f t="shared" si="14"/>
        <v>0.42424242424242425</v>
      </c>
      <c r="U44">
        <f t="shared" si="14"/>
        <v>0.42424242424242425</v>
      </c>
      <c r="V44">
        <f t="shared" si="14"/>
        <v>0.42424242424242425</v>
      </c>
      <c r="W44">
        <f t="shared" si="14"/>
        <v>0.42424242424242425</v>
      </c>
      <c r="X44">
        <f t="shared" si="14"/>
        <v>0.42424242424242425</v>
      </c>
      <c r="Y44">
        <f t="shared" si="14"/>
        <v>0.42424242424242425</v>
      </c>
      <c r="Z44">
        <f t="shared" si="14"/>
        <v>0.42424242424242425</v>
      </c>
      <c r="AA44">
        <f t="shared" si="14"/>
        <v>0.42424242424242425</v>
      </c>
      <c r="AB44">
        <f t="shared" si="14"/>
        <v>0.42424242424242425</v>
      </c>
      <c r="AC44">
        <f t="shared" si="14"/>
        <v>0.42424242424242425</v>
      </c>
      <c r="AD44">
        <f t="shared" si="14"/>
        <v>0.42424242424242425</v>
      </c>
      <c r="AE44">
        <f t="shared" si="14"/>
        <v>0.42424242424242425</v>
      </c>
      <c r="AF44">
        <f t="shared" si="14"/>
        <v>0.42424242424242425</v>
      </c>
      <c r="AG44">
        <f t="shared" si="14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</row>
    <row r="45" spans="1:63" x14ac:dyDescent="0.25">
      <c r="A45">
        <v>45</v>
      </c>
      <c r="B45">
        <v>0.16193999999999997</v>
      </c>
      <c r="C45">
        <f t="shared" si="15"/>
        <v>2.606060606060606</v>
      </c>
      <c r="D45">
        <f t="shared" si="15"/>
        <v>2.606060606060606</v>
      </c>
      <c r="E45">
        <f t="shared" si="15"/>
        <v>2.606060606060606</v>
      </c>
      <c r="F45">
        <f t="shared" si="15"/>
        <v>2.606060606060606</v>
      </c>
      <c r="G45">
        <f t="shared" si="15"/>
        <v>2.606060606060606</v>
      </c>
      <c r="H45">
        <f t="shared" si="15"/>
        <v>2.606060606060606</v>
      </c>
      <c r="I45">
        <f t="shared" si="15"/>
        <v>0.43434343434343436</v>
      </c>
      <c r="J45">
        <f t="shared" si="15"/>
        <v>0.43434343434343436</v>
      </c>
      <c r="K45">
        <f t="shared" si="15"/>
        <v>0.43434343434343436</v>
      </c>
      <c r="L45">
        <f t="shared" si="15"/>
        <v>0.43434343434343436</v>
      </c>
      <c r="M45">
        <f t="shared" si="15"/>
        <v>0.43434343434343436</v>
      </c>
      <c r="N45">
        <f t="shared" si="15"/>
        <v>0.43434343434343436</v>
      </c>
      <c r="O45">
        <f t="shared" si="15"/>
        <v>0.43434343434343436</v>
      </c>
      <c r="P45">
        <f t="shared" si="15"/>
        <v>0.43434343434343436</v>
      </c>
      <c r="Q45">
        <f t="shared" si="15"/>
        <v>0.43434343434343436</v>
      </c>
      <c r="R45">
        <f t="shared" si="15"/>
        <v>0.43434343434343436</v>
      </c>
      <c r="S45">
        <f t="shared" si="14"/>
        <v>0.43434343434343436</v>
      </c>
      <c r="T45">
        <f t="shared" si="14"/>
        <v>0.43434343434343436</v>
      </c>
      <c r="U45">
        <f t="shared" si="14"/>
        <v>0.43434343434343436</v>
      </c>
      <c r="V45">
        <f t="shared" si="14"/>
        <v>0.43434343434343436</v>
      </c>
      <c r="W45">
        <f t="shared" si="14"/>
        <v>0.43434343434343436</v>
      </c>
      <c r="X45">
        <f t="shared" si="14"/>
        <v>0.43434343434343436</v>
      </c>
      <c r="Y45">
        <f t="shared" si="14"/>
        <v>0.43434343434343436</v>
      </c>
      <c r="Z45">
        <f t="shared" si="14"/>
        <v>0.43434343434343436</v>
      </c>
      <c r="AA45">
        <f t="shared" si="14"/>
        <v>0.43434343434343436</v>
      </c>
      <c r="AB45">
        <f t="shared" si="14"/>
        <v>0.43434343434343436</v>
      </c>
      <c r="AC45">
        <f t="shared" si="14"/>
        <v>0.43434343434343436</v>
      </c>
      <c r="AD45">
        <f t="shared" si="14"/>
        <v>0.43434343434343436</v>
      </c>
      <c r="AE45">
        <f t="shared" si="14"/>
        <v>0.43434343434343436</v>
      </c>
      <c r="AF45">
        <f t="shared" si="14"/>
        <v>0.43434343434343436</v>
      </c>
      <c r="AG45">
        <f t="shared" si="14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</row>
    <row r="46" spans="1:63" x14ac:dyDescent="0.25">
      <c r="A46">
        <v>46</v>
      </c>
      <c r="B46">
        <v>0.16193999999999997</v>
      </c>
      <c r="C46">
        <f t="shared" si="15"/>
        <v>2.666666666666667</v>
      </c>
      <c r="D46">
        <f t="shared" si="15"/>
        <v>2.666666666666667</v>
      </c>
      <c r="E46">
        <f t="shared" si="15"/>
        <v>2.666666666666667</v>
      </c>
      <c r="F46">
        <f t="shared" si="15"/>
        <v>2.666666666666667</v>
      </c>
      <c r="G46">
        <f t="shared" si="15"/>
        <v>2.666666666666667</v>
      </c>
      <c r="H46">
        <f t="shared" si="15"/>
        <v>2.666666666666667</v>
      </c>
      <c r="I46">
        <f t="shared" si="15"/>
        <v>0.44444444444444448</v>
      </c>
      <c r="J46">
        <f t="shared" si="15"/>
        <v>0.44444444444444448</v>
      </c>
      <c r="K46">
        <f t="shared" si="15"/>
        <v>0.44444444444444448</v>
      </c>
      <c r="L46">
        <f t="shared" si="15"/>
        <v>0.44444444444444448</v>
      </c>
      <c r="M46">
        <f t="shared" si="15"/>
        <v>0.44444444444444448</v>
      </c>
      <c r="N46">
        <f t="shared" si="15"/>
        <v>0.44444444444444448</v>
      </c>
      <c r="O46">
        <f t="shared" si="15"/>
        <v>0.44444444444444448</v>
      </c>
      <c r="P46">
        <f t="shared" si="15"/>
        <v>0.44444444444444448</v>
      </c>
      <c r="Q46">
        <f t="shared" si="15"/>
        <v>0.44444444444444448</v>
      </c>
      <c r="R46">
        <f t="shared" si="15"/>
        <v>0.44444444444444448</v>
      </c>
      <c r="S46">
        <f t="shared" si="14"/>
        <v>0.44444444444444448</v>
      </c>
      <c r="T46">
        <f t="shared" si="14"/>
        <v>0.44444444444444448</v>
      </c>
      <c r="U46">
        <f t="shared" si="14"/>
        <v>0.44444444444444448</v>
      </c>
      <c r="V46">
        <f t="shared" si="14"/>
        <v>0.44444444444444448</v>
      </c>
      <c r="W46">
        <f t="shared" si="14"/>
        <v>0.44444444444444448</v>
      </c>
      <c r="X46">
        <f t="shared" si="14"/>
        <v>0.44444444444444448</v>
      </c>
      <c r="Y46">
        <f t="shared" si="14"/>
        <v>0.44444444444444448</v>
      </c>
      <c r="Z46">
        <f t="shared" si="14"/>
        <v>0.44444444444444448</v>
      </c>
      <c r="AA46">
        <f t="shared" si="14"/>
        <v>0.44444444444444448</v>
      </c>
      <c r="AB46">
        <f t="shared" si="14"/>
        <v>0.44444444444444448</v>
      </c>
      <c r="AC46">
        <f t="shared" si="14"/>
        <v>0.44444444444444448</v>
      </c>
      <c r="AD46">
        <f t="shared" si="14"/>
        <v>0.44444444444444448</v>
      </c>
      <c r="AE46">
        <f t="shared" si="14"/>
        <v>0.44444444444444448</v>
      </c>
      <c r="AF46">
        <f t="shared" si="14"/>
        <v>0.44444444444444448</v>
      </c>
      <c r="AG46">
        <f t="shared" si="14"/>
        <v>0.44444444444444448</v>
      </c>
      <c r="AH46">
        <f t="shared" si="17"/>
        <v>0.44444444444444448</v>
      </c>
      <c r="AI46">
        <f t="shared" si="17"/>
        <v>0.44444444444444448</v>
      </c>
      <c r="AJ46">
        <f t="shared" si="17"/>
        <v>0.44444444444444448</v>
      </c>
      <c r="AK46">
        <f t="shared" si="17"/>
        <v>0.44444444444444448</v>
      </c>
      <c r="AL46">
        <f t="shared" si="17"/>
        <v>0.44444444444444448</v>
      </c>
      <c r="AM46">
        <f t="shared" si="17"/>
        <v>0.44444444444444448</v>
      </c>
      <c r="AN46">
        <f t="shared" si="17"/>
        <v>0.44444444444444448</v>
      </c>
      <c r="AO46">
        <f t="shared" si="17"/>
        <v>0.44444444444444448</v>
      </c>
      <c r="AP46">
        <f t="shared" si="17"/>
        <v>0.44444444444444448</v>
      </c>
      <c r="AQ46">
        <f t="shared" si="17"/>
        <v>0.44444444444444448</v>
      </c>
      <c r="AR46">
        <f t="shared" si="17"/>
        <v>0.44444444444444448</v>
      </c>
      <c r="AS46">
        <f t="shared" si="17"/>
        <v>0.44444444444444448</v>
      </c>
      <c r="AT46">
        <f t="shared" si="17"/>
        <v>0.44444444444444448</v>
      </c>
      <c r="AU46">
        <f t="shared" si="17"/>
        <v>0.44444444444444448</v>
      </c>
      <c r="AV46">
        <f t="shared" si="17"/>
        <v>0.44444444444444448</v>
      </c>
      <c r="AW46">
        <f t="shared" si="17"/>
        <v>0.44444444444444448</v>
      </c>
      <c r="AX46">
        <f t="shared" si="17"/>
        <v>0.44444444444444448</v>
      </c>
      <c r="AY46">
        <f t="shared" si="17"/>
        <v>0.44444444444444448</v>
      </c>
      <c r="AZ46">
        <f t="shared" si="17"/>
        <v>0.44444444444444448</v>
      </c>
      <c r="BA46">
        <f t="shared" si="17"/>
        <v>0.44444444444444448</v>
      </c>
      <c r="BB46">
        <f t="shared" si="17"/>
        <v>0.44444444444444448</v>
      </c>
      <c r="BC46">
        <f t="shared" si="17"/>
        <v>0.44444444444444448</v>
      </c>
      <c r="BD46">
        <f t="shared" si="17"/>
        <v>0.44444444444444448</v>
      </c>
      <c r="BE46">
        <f t="shared" si="17"/>
        <v>0.44444444444444448</v>
      </c>
      <c r="BF46">
        <f t="shared" si="17"/>
        <v>0.44444444444444448</v>
      </c>
      <c r="BG46">
        <f t="shared" si="17"/>
        <v>0.44444444444444448</v>
      </c>
      <c r="BH46">
        <f t="shared" si="17"/>
        <v>0.44444444444444448</v>
      </c>
      <c r="BI46">
        <f t="shared" si="17"/>
        <v>0.44444444444444448</v>
      </c>
      <c r="BJ46">
        <f t="shared" si="17"/>
        <v>0.44444444444444448</v>
      </c>
      <c r="BK46">
        <f t="shared" si="17"/>
        <v>0.44444444444444448</v>
      </c>
    </row>
    <row r="47" spans="1:63" x14ac:dyDescent="0.25">
      <c r="A47">
        <v>47</v>
      </c>
      <c r="B47">
        <v>0.16193999999999997</v>
      </c>
      <c r="C47">
        <f t="shared" si="15"/>
        <v>2.7272727272727275</v>
      </c>
      <c r="D47">
        <f t="shared" si="15"/>
        <v>2.7272727272727275</v>
      </c>
      <c r="E47">
        <f t="shared" si="15"/>
        <v>2.7272727272727275</v>
      </c>
      <c r="F47">
        <f t="shared" si="15"/>
        <v>2.7272727272727275</v>
      </c>
      <c r="G47">
        <f t="shared" si="15"/>
        <v>2.7272727272727275</v>
      </c>
      <c r="H47">
        <f t="shared" si="15"/>
        <v>2.7272727272727275</v>
      </c>
      <c r="I47">
        <f t="shared" si="15"/>
        <v>0.45454545454545459</v>
      </c>
      <c r="J47">
        <f t="shared" si="15"/>
        <v>0.45454545454545459</v>
      </c>
      <c r="K47">
        <f t="shared" si="15"/>
        <v>0.45454545454545459</v>
      </c>
      <c r="L47">
        <f t="shared" si="15"/>
        <v>0.45454545454545459</v>
      </c>
      <c r="M47">
        <f t="shared" si="15"/>
        <v>0.45454545454545459</v>
      </c>
      <c r="N47">
        <f t="shared" si="15"/>
        <v>0.45454545454545459</v>
      </c>
      <c r="O47">
        <f t="shared" si="15"/>
        <v>0.45454545454545459</v>
      </c>
      <c r="P47">
        <f t="shared" si="15"/>
        <v>0.45454545454545459</v>
      </c>
      <c r="Q47">
        <f t="shared" si="15"/>
        <v>0.45454545454545459</v>
      </c>
      <c r="R47">
        <f t="shared" si="15"/>
        <v>0.45454545454545459</v>
      </c>
      <c r="S47">
        <f t="shared" si="14"/>
        <v>0.45454545454545459</v>
      </c>
      <c r="T47">
        <f t="shared" si="14"/>
        <v>0.45454545454545459</v>
      </c>
      <c r="U47">
        <f t="shared" si="14"/>
        <v>0.45454545454545459</v>
      </c>
      <c r="V47">
        <f t="shared" si="14"/>
        <v>0.45454545454545459</v>
      </c>
      <c r="W47">
        <f t="shared" si="14"/>
        <v>0.45454545454545459</v>
      </c>
      <c r="X47">
        <f t="shared" si="14"/>
        <v>0.45454545454545459</v>
      </c>
      <c r="Y47">
        <f t="shared" si="14"/>
        <v>0.45454545454545459</v>
      </c>
      <c r="Z47">
        <f t="shared" si="14"/>
        <v>0.45454545454545459</v>
      </c>
      <c r="AA47">
        <f t="shared" si="14"/>
        <v>0.45454545454545459</v>
      </c>
      <c r="AB47">
        <f t="shared" si="14"/>
        <v>0.45454545454545459</v>
      </c>
      <c r="AC47">
        <f t="shared" si="14"/>
        <v>0.45454545454545459</v>
      </c>
      <c r="AD47">
        <f t="shared" si="14"/>
        <v>0.45454545454545459</v>
      </c>
      <c r="AE47">
        <f t="shared" si="14"/>
        <v>0.45454545454545459</v>
      </c>
      <c r="AF47">
        <f t="shared" si="14"/>
        <v>0.45454545454545459</v>
      </c>
      <c r="AG47">
        <f t="shared" si="14"/>
        <v>0.45454545454545459</v>
      </c>
      <c r="AH47">
        <f t="shared" si="17"/>
        <v>0.45454545454545459</v>
      </c>
      <c r="AI47">
        <f t="shared" si="17"/>
        <v>0.45454545454545459</v>
      </c>
      <c r="AJ47">
        <f t="shared" si="17"/>
        <v>0.45454545454545459</v>
      </c>
      <c r="AK47">
        <f t="shared" si="17"/>
        <v>0.45454545454545459</v>
      </c>
      <c r="AL47">
        <f t="shared" si="17"/>
        <v>0.45454545454545459</v>
      </c>
      <c r="AM47">
        <f t="shared" si="17"/>
        <v>0.45454545454545459</v>
      </c>
      <c r="AN47">
        <f t="shared" si="17"/>
        <v>0.45454545454545459</v>
      </c>
      <c r="AO47">
        <f t="shared" si="17"/>
        <v>0.45454545454545459</v>
      </c>
      <c r="AP47">
        <f t="shared" si="17"/>
        <v>0.45454545454545459</v>
      </c>
      <c r="AQ47">
        <f t="shared" si="17"/>
        <v>0.45454545454545459</v>
      </c>
      <c r="AR47">
        <f t="shared" si="17"/>
        <v>0.45454545454545459</v>
      </c>
      <c r="AS47">
        <f t="shared" si="17"/>
        <v>0.45454545454545459</v>
      </c>
      <c r="AT47">
        <f t="shared" si="17"/>
        <v>0.45454545454545459</v>
      </c>
      <c r="AU47">
        <f t="shared" si="17"/>
        <v>0.45454545454545459</v>
      </c>
      <c r="AV47">
        <f t="shared" si="17"/>
        <v>0.45454545454545459</v>
      </c>
      <c r="AW47">
        <f t="shared" si="17"/>
        <v>0.45454545454545459</v>
      </c>
      <c r="AX47">
        <f t="shared" si="17"/>
        <v>0.45454545454545459</v>
      </c>
      <c r="AY47">
        <f t="shared" si="17"/>
        <v>0.45454545454545459</v>
      </c>
      <c r="AZ47">
        <f t="shared" si="17"/>
        <v>0.45454545454545459</v>
      </c>
      <c r="BA47">
        <f t="shared" si="17"/>
        <v>0.45454545454545459</v>
      </c>
      <c r="BB47">
        <f t="shared" si="17"/>
        <v>0.45454545454545459</v>
      </c>
      <c r="BC47">
        <f t="shared" si="17"/>
        <v>0.45454545454545459</v>
      </c>
      <c r="BD47">
        <f t="shared" si="17"/>
        <v>0.45454545454545459</v>
      </c>
      <c r="BE47">
        <f t="shared" si="17"/>
        <v>0.45454545454545459</v>
      </c>
      <c r="BF47">
        <f t="shared" si="17"/>
        <v>0.45454545454545459</v>
      </c>
      <c r="BG47">
        <f t="shared" si="17"/>
        <v>0.45454545454545459</v>
      </c>
      <c r="BH47">
        <f t="shared" si="17"/>
        <v>0.45454545454545459</v>
      </c>
      <c r="BI47">
        <f t="shared" si="17"/>
        <v>0.45454545454545459</v>
      </c>
      <c r="BJ47">
        <f t="shared" si="17"/>
        <v>0.45454545454545459</v>
      </c>
      <c r="BK47">
        <f t="shared" si="17"/>
        <v>0.45454545454545459</v>
      </c>
    </row>
    <row r="48" spans="1:63" x14ac:dyDescent="0.25">
      <c r="A48">
        <v>48</v>
      </c>
      <c r="B48">
        <v>0.16193999999999997</v>
      </c>
      <c r="C48">
        <f t="shared" si="15"/>
        <v>2.7878787878787881</v>
      </c>
      <c r="D48">
        <f t="shared" si="15"/>
        <v>2.7878787878787881</v>
      </c>
      <c r="E48">
        <f t="shared" si="15"/>
        <v>2.7878787878787881</v>
      </c>
      <c r="F48">
        <f t="shared" si="15"/>
        <v>2.7878787878787881</v>
      </c>
      <c r="G48">
        <f t="shared" si="15"/>
        <v>2.7878787878787881</v>
      </c>
      <c r="H48">
        <f t="shared" si="15"/>
        <v>2.7878787878787881</v>
      </c>
      <c r="I48">
        <f t="shared" si="15"/>
        <v>0.4646464646464647</v>
      </c>
      <c r="J48">
        <f t="shared" si="15"/>
        <v>0.4646464646464647</v>
      </c>
      <c r="K48">
        <f t="shared" si="15"/>
        <v>0.4646464646464647</v>
      </c>
      <c r="L48">
        <f t="shared" si="15"/>
        <v>0.4646464646464647</v>
      </c>
      <c r="M48">
        <f t="shared" si="15"/>
        <v>0.4646464646464647</v>
      </c>
      <c r="N48">
        <f t="shared" si="15"/>
        <v>0.4646464646464647</v>
      </c>
      <c r="O48">
        <f t="shared" si="15"/>
        <v>0.4646464646464647</v>
      </c>
      <c r="P48">
        <f t="shared" si="15"/>
        <v>0.4646464646464647</v>
      </c>
      <c r="Q48">
        <f t="shared" si="15"/>
        <v>0.4646464646464647</v>
      </c>
      <c r="R48">
        <f t="shared" si="15"/>
        <v>0.4646464646464647</v>
      </c>
      <c r="S48">
        <f t="shared" si="14"/>
        <v>0.4646464646464647</v>
      </c>
      <c r="T48">
        <f t="shared" si="14"/>
        <v>0.4646464646464647</v>
      </c>
      <c r="U48">
        <f t="shared" si="14"/>
        <v>0.4646464646464647</v>
      </c>
      <c r="V48">
        <f t="shared" si="14"/>
        <v>0.4646464646464647</v>
      </c>
      <c r="W48">
        <f t="shared" si="14"/>
        <v>0.4646464646464647</v>
      </c>
      <c r="X48">
        <f t="shared" si="14"/>
        <v>0.4646464646464647</v>
      </c>
      <c r="Y48">
        <f t="shared" si="14"/>
        <v>0.4646464646464647</v>
      </c>
      <c r="Z48">
        <f t="shared" si="14"/>
        <v>0.4646464646464647</v>
      </c>
      <c r="AA48">
        <f t="shared" si="14"/>
        <v>0.4646464646464647</v>
      </c>
      <c r="AB48">
        <f t="shared" si="14"/>
        <v>0.4646464646464647</v>
      </c>
      <c r="AC48">
        <f t="shared" si="14"/>
        <v>0.4646464646464647</v>
      </c>
      <c r="AD48">
        <f t="shared" si="14"/>
        <v>0.4646464646464647</v>
      </c>
      <c r="AE48">
        <f t="shared" si="14"/>
        <v>0.4646464646464647</v>
      </c>
      <c r="AF48">
        <f t="shared" si="14"/>
        <v>0.4646464646464647</v>
      </c>
      <c r="AG48">
        <f t="shared" si="14"/>
        <v>0.4646464646464647</v>
      </c>
      <c r="AH48">
        <f t="shared" si="17"/>
        <v>0.4646464646464647</v>
      </c>
      <c r="AI48">
        <f t="shared" si="17"/>
        <v>0.4646464646464647</v>
      </c>
      <c r="AJ48">
        <f t="shared" si="17"/>
        <v>0.4646464646464647</v>
      </c>
      <c r="AK48">
        <f t="shared" si="17"/>
        <v>0.4646464646464647</v>
      </c>
      <c r="AL48">
        <f t="shared" si="17"/>
        <v>0.4646464646464647</v>
      </c>
      <c r="AM48">
        <f t="shared" si="17"/>
        <v>0.4646464646464647</v>
      </c>
      <c r="AN48">
        <f t="shared" si="17"/>
        <v>0.4646464646464647</v>
      </c>
      <c r="AO48">
        <f t="shared" si="17"/>
        <v>0.4646464646464647</v>
      </c>
      <c r="AP48">
        <f t="shared" si="17"/>
        <v>0.4646464646464647</v>
      </c>
      <c r="AQ48">
        <f t="shared" si="17"/>
        <v>0.4646464646464647</v>
      </c>
      <c r="AR48">
        <f t="shared" si="17"/>
        <v>0.4646464646464647</v>
      </c>
      <c r="AS48">
        <f t="shared" si="17"/>
        <v>0.4646464646464647</v>
      </c>
      <c r="AT48">
        <f t="shared" si="17"/>
        <v>0.4646464646464647</v>
      </c>
      <c r="AU48">
        <f t="shared" si="17"/>
        <v>0.4646464646464647</v>
      </c>
      <c r="AV48">
        <f t="shared" si="17"/>
        <v>0.4646464646464647</v>
      </c>
      <c r="AW48">
        <f t="shared" ref="AW48:BK48" si="18">AW$101/($A$101-$A$2) *($A48 -$A$2)</f>
        <v>0.4646464646464647</v>
      </c>
      <c r="AX48">
        <f t="shared" si="18"/>
        <v>0.4646464646464647</v>
      </c>
      <c r="AY48">
        <f t="shared" si="18"/>
        <v>0.4646464646464647</v>
      </c>
      <c r="AZ48">
        <f t="shared" si="18"/>
        <v>0.4646464646464647</v>
      </c>
      <c r="BA48">
        <f t="shared" si="18"/>
        <v>0.4646464646464647</v>
      </c>
      <c r="BB48">
        <f t="shared" si="18"/>
        <v>0.4646464646464647</v>
      </c>
      <c r="BC48">
        <f t="shared" si="18"/>
        <v>0.4646464646464647</v>
      </c>
      <c r="BD48">
        <f t="shared" si="18"/>
        <v>0.4646464646464647</v>
      </c>
      <c r="BE48">
        <f t="shared" si="18"/>
        <v>0.4646464646464647</v>
      </c>
      <c r="BF48">
        <f t="shared" si="18"/>
        <v>0.4646464646464647</v>
      </c>
      <c r="BG48">
        <f t="shared" si="18"/>
        <v>0.4646464646464647</v>
      </c>
      <c r="BH48">
        <f t="shared" si="18"/>
        <v>0.4646464646464647</v>
      </c>
      <c r="BI48">
        <f t="shared" si="18"/>
        <v>0.4646464646464647</v>
      </c>
      <c r="BJ48">
        <f t="shared" si="18"/>
        <v>0.4646464646464647</v>
      </c>
      <c r="BK48">
        <f t="shared" si="18"/>
        <v>0.4646464646464647</v>
      </c>
    </row>
    <row r="49" spans="1:63" x14ac:dyDescent="0.25">
      <c r="A49">
        <v>49</v>
      </c>
      <c r="B49">
        <v>0.16193999999999997</v>
      </c>
      <c r="C49">
        <f t="shared" si="15"/>
        <v>2.8484848484848486</v>
      </c>
      <c r="D49">
        <f t="shared" si="15"/>
        <v>2.8484848484848486</v>
      </c>
      <c r="E49">
        <f t="shared" si="15"/>
        <v>2.8484848484848486</v>
      </c>
      <c r="F49">
        <f t="shared" si="15"/>
        <v>2.8484848484848486</v>
      </c>
      <c r="G49">
        <f t="shared" si="15"/>
        <v>2.8484848484848486</v>
      </c>
      <c r="H49">
        <f t="shared" si="15"/>
        <v>2.8484848484848486</v>
      </c>
      <c r="I49">
        <f t="shared" si="15"/>
        <v>0.47474747474747481</v>
      </c>
      <c r="J49">
        <f t="shared" si="15"/>
        <v>0.47474747474747481</v>
      </c>
      <c r="K49">
        <f t="shared" si="15"/>
        <v>0.47474747474747481</v>
      </c>
      <c r="L49">
        <f t="shared" si="15"/>
        <v>0.47474747474747481</v>
      </c>
      <c r="M49">
        <f t="shared" si="15"/>
        <v>0.47474747474747481</v>
      </c>
      <c r="N49">
        <f t="shared" si="15"/>
        <v>0.47474747474747481</v>
      </c>
      <c r="O49">
        <f t="shared" si="15"/>
        <v>0.47474747474747481</v>
      </c>
      <c r="P49">
        <f t="shared" si="15"/>
        <v>0.47474747474747481</v>
      </c>
      <c r="Q49">
        <f t="shared" si="15"/>
        <v>0.47474747474747481</v>
      </c>
      <c r="R49">
        <f t="shared" ref="R49:AG64" si="19">R$101/($A$101-$A$2) *($A49 -$A$2)</f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ref="AH49:BK57" si="20">AH$101/($A$101-$A$2) *($A49 -$A$2)</f>
        <v>0.47474747474747481</v>
      </c>
      <c r="AI49">
        <f t="shared" si="20"/>
        <v>0.47474747474747481</v>
      </c>
      <c r="AJ49">
        <f t="shared" si="20"/>
        <v>0.47474747474747481</v>
      </c>
      <c r="AK49">
        <f t="shared" si="20"/>
        <v>0.47474747474747481</v>
      </c>
      <c r="AL49">
        <f t="shared" si="20"/>
        <v>0.47474747474747481</v>
      </c>
      <c r="AM49">
        <f t="shared" si="20"/>
        <v>0.47474747474747481</v>
      </c>
      <c r="AN49">
        <f t="shared" si="20"/>
        <v>0.47474747474747481</v>
      </c>
      <c r="AO49">
        <f t="shared" si="20"/>
        <v>0.47474747474747481</v>
      </c>
      <c r="AP49">
        <f t="shared" si="20"/>
        <v>0.47474747474747481</v>
      </c>
      <c r="AQ49">
        <f t="shared" si="20"/>
        <v>0.47474747474747481</v>
      </c>
      <c r="AR49">
        <f t="shared" si="20"/>
        <v>0.47474747474747481</v>
      </c>
      <c r="AS49">
        <f t="shared" si="20"/>
        <v>0.47474747474747481</v>
      </c>
      <c r="AT49">
        <f t="shared" si="20"/>
        <v>0.47474747474747481</v>
      </c>
      <c r="AU49">
        <f t="shared" si="20"/>
        <v>0.47474747474747481</v>
      </c>
      <c r="AV49">
        <f t="shared" si="20"/>
        <v>0.47474747474747481</v>
      </c>
      <c r="AW49">
        <f t="shared" si="20"/>
        <v>0.47474747474747481</v>
      </c>
      <c r="AX49">
        <f t="shared" si="20"/>
        <v>0.47474747474747481</v>
      </c>
      <c r="AY49">
        <f t="shared" si="20"/>
        <v>0.47474747474747481</v>
      </c>
      <c r="AZ49">
        <f t="shared" si="20"/>
        <v>0.47474747474747481</v>
      </c>
      <c r="BA49">
        <f t="shared" si="20"/>
        <v>0.47474747474747481</v>
      </c>
      <c r="BB49">
        <f t="shared" si="20"/>
        <v>0.47474747474747481</v>
      </c>
      <c r="BC49">
        <f t="shared" si="20"/>
        <v>0.47474747474747481</v>
      </c>
      <c r="BD49">
        <f t="shared" si="20"/>
        <v>0.47474747474747481</v>
      </c>
      <c r="BE49">
        <f t="shared" si="20"/>
        <v>0.47474747474747481</v>
      </c>
      <c r="BF49">
        <f t="shared" si="20"/>
        <v>0.47474747474747481</v>
      </c>
      <c r="BG49">
        <f t="shared" si="20"/>
        <v>0.47474747474747481</v>
      </c>
      <c r="BH49">
        <f t="shared" si="20"/>
        <v>0.47474747474747481</v>
      </c>
      <c r="BI49">
        <f t="shared" si="20"/>
        <v>0.47474747474747481</v>
      </c>
      <c r="BJ49">
        <f t="shared" si="20"/>
        <v>0.47474747474747481</v>
      </c>
      <c r="BK49">
        <f t="shared" si="20"/>
        <v>0.47474747474747481</v>
      </c>
    </row>
    <row r="50" spans="1:63" x14ac:dyDescent="0.25">
      <c r="A50">
        <v>50</v>
      </c>
      <c r="B50">
        <v>0.16193999999999997</v>
      </c>
      <c r="C50">
        <f t="shared" ref="C50:R65" si="21">C$101/($A$101-$A$2) *($A50 -$A$2)</f>
        <v>2.9090909090909092</v>
      </c>
      <c r="D50">
        <f t="shared" si="21"/>
        <v>2.9090909090909092</v>
      </c>
      <c r="E50">
        <f t="shared" si="21"/>
        <v>2.9090909090909092</v>
      </c>
      <c r="F50">
        <f t="shared" si="21"/>
        <v>2.9090909090909092</v>
      </c>
      <c r="G50">
        <f t="shared" si="21"/>
        <v>2.9090909090909092</v>
      </c>
      <c r="H50">
        <f t="shared" si="21"/>
        <v>2.9090909090909092</v>
      </c>
      <c r="I50">
        <f t="shared" si="21"/>
        <v>0.48484848484848486</v>
      </c>
      <c r="J50">
        <f t="shared" si="21"/>
        <v>0.48484848484848486</v>
      </c>
      <c r="K50">
        <f t="shared" si="21"/>
        <v>0.48484848484848486</v>
      </c>
      <c r="L50">
        <f t="shared" si="21"/>
        <v>0.48484848484848486</v>
      </c>
      <c r="M50">
        <f t="shared" si="21"/>
        <v>0.48484848484848486</v>
      </c>
      <c r="N50">
        <f t="shared" si="21"/>
        <v>0.48484848484848486</v>
      </c>
      <c r="O50">
        <f t="shared" si="21"/>
        <v>0.48484848484848486</v>
      </c>
      <c r="P50">
        <f t="shared" si="21"/>
        <v>0.48484848484848486</v>
      </c>
      <c r="Q50">
        <f t="shared" si="21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20"/>
        <v>0.48484848484848486</v>
      </c>
      <c r="AI50">
        <f t="shared" si="20"/>
        <v>0.48484848484848486</v>
      </c>
      <c r="AJ50">
        <f t="shared" si="20"/>
        <v>0.48484848484848486</v>
      </c>
      <c r="AK50">
        <f t="shared" si="20"/>
        <v>0.48484848484848486</v>
      </c>
      <c r="AL50">
        <f t="shared" si="20"/>
        <v>0.48484848484848486</v>
      </c>
      <c r="AM50">
        <f t="shared" si="20"/>
        <v>0.48484848484848486</v>
      </c>
      <c r="AN50">
        <f t="shared" si="20"/>
        <v>0.48484848484848486</v>
      </c>
      <c r="AO50">
        <f t="shared" si="20"/>
        <v>0.48484848484848486</v>
      </c>
      <c r="AP50">
        <f t="shared" si="20"/>
        <v>0.48484848484848486</v>
      </c>
      <c r="AQ50">
        <f t="shared" si="20"/>
        <v>0.48484848484848486</v>
      </c>
      <c r="AR50">
        <f t="shared" si="20"/>
        <v>0.48484848484848486</v>
      </c>
      <c r="AS50">
        <f t="shared" si="20"/>
        <v>0.48484848484848486</v>
      </c>
      <c r="AT50">
        <f t="shared" si="20"/>
        <v>0.48484848484848486</v>
      </c>
      <c r="AU50">
        <f t="shared" si="20"/>
        <v>0.48484848484848486</v>
      </c>
      <c r="AV50">
        <f t="shared" si="20"/>
        <v>0.48484848484848486</v>
      </c>
      <c r="AW50">
        <f t="shared" si="20"/>
        <v>0.48484848484848486</v>
      </c>
      <c r="AX50">
        <f t="shared" si="20"/>
        <v>0.48484848484848486</v>
      </c>
      <c r="AY50">
        <f t="shared" si="20"/>
        <v>0.48484848484848486</v>
      </c>
      <c r="AZ50">
        <f t="shared" si="20"/>
        <v>0.48484848484848486</v>
      </c>
      <c r="BA50">
        <f t="shared" si="20"/>
        <v>0.48484848484848486</v>
      </c>
      <c r="BB50">
        <f t="shared" si="20"/>
        <v>0.48484848484848486</v>
      </c>
      <c r="BC50">
        <f t="shared" si="20"/>
        <v>0.48484848484848486</v>
      </c>
      <c r="BD50">
        <f t="shared" si="20"/>
        <v>0.48484848484848486</v>
      </c>
      <c r="BE50">
        <f t="shared" si="20"/>
        <v>0.48484848484848486</v>
      </c>
      <c r="BF50">
        <f t="shared" si="20"/>
        <v>0.48484848484848486</v>
      </c>
      <c r="BG50">
        <f t="shared" si="20"/>
        <v>0.48484848484848486</v>
      </c>
      <c r="BH50">
        <f t="shared" si="20"/>
        <v>0.48484848484848486</v>
      </c>
      <c r="BI50">
        <f t="shared" si="20"/>
        <v>0.48484848484848486</v>
      </c>
      <c r="BJ50">
        <f t="shared" si="20"/>
        <v>0.48484848484848486</v>
      </c>
      <c r="BK50">
        <f t="shared" si="20"/>
        <v>0.48484848484848486</v>
      </c>
    </row>
    <row r="51" spans="1:63" x14ac:dyDescent="0.25">
      <c r="A51">
        <v>51</v>
      </c>
      <c r="B51">
        <v>0.16193999999999997</v>
      </c>
      <c r="C51">
        <f t="shared" si="21"/>
        <v>2.9696969696969697</v>
      </c>
      <c r="D51">
        <f t="shared" si="21"/>
        <v>2.9696969696969697</v>
      </c>
      <c r="E51">
        <f t="shared" si="21"/>
        <v>2.9696969696969697</v>
      </c>
      <c r="F51">
        <f t="shared" si="21"/>
        <v>2.9696969696969697</v>
      </c>
      <c r="G51">
        <f t="shared" si="21"/>
        <v>2.9696969696969697</v>
      </c>
      <c r="H51">
        <f t="shared" si="21"/>
        <v>2.9696969696969697</v>
      </c>
      <c r="I51">
        <f t="shared" si="21"/>
        <v>0.49494949494949497</v>
      </c>
      <c r="J51">
        <f t="shared" si="21"/>
        <v>0.49494949494949497</v>
      </c>
      <c r="K51">
        <f t="shared" si="21"/>
        <v>0.49494949494949497</v>
      </c>
      <c r="L51">
        <f t="shared" si="21"/>
        <v>0.49494949494949497</v>
      </c>
      <c r="M51">
        <f t="shared" si="21"/>
        <v>0.49494949494949497</v>
      </c>
      <c r="N51">
        <f t="shared" si="21"/>
        <v>0.49494949494949497</v>
      </c>
      <c r="O51">
        <f t="shared" si="21"/>
        <v>0.49494949494949497</v>
      </c>
      <c r="P51">
        <f t="shared" si="21"/>
        <v>0.49494949494949497</v>
      </c>
      <c r="Q51">
        <f t="shared" si="21"/>
        <v>0.49494949494949497</v>
      </c>
      <c r="R51">
        <f t="shared" si="19"/>
        <v>0.49494949494949497</v>
      </c>
      <c r="S51">
        <f t="shared" si="19"/>
        <v>0.49494949494949497</v>
      </c>
      <c r="T51">
        <f t="shared" si="19"/>
        <v>0.49494949494949497</v>
      </c>
      <c r="U51">
        <f t="shared" si="19"/>
        <v>0.49494949494949497</v>
      </c>
      <c r="V51">
        <f t="shared" si="19"/>
        <v>0.49494949494949497</v>
      </c>
      <c r="W51">
        <f t="shared" si="19"/>
        <v>0.49494949494949497</v>
      </c>
      <c r="X51">
        <f t="shared" si="19"/>
        <v>0.49494949494949497</v>
      </c>
      <c r="Y51">
        <f t="shared" si="19"/>
        <v>0.49494949494949497</v>
      </c>
      <c r="Z51">
        <f t="shared" si="19"/>
        <v>0.49494949494949497</v>
      </c>
      <c r="AA51">
        <f t="shared" si="19"/>
        <v>0.49494949494949497</v>
      </c>
      <c r="AB51">
        <f t="shared" si="19"/>
        <v>0.49494949494949497</v>
      </c>
      <c r="AC51">
        <f t="shared" si="19"/>
        <v>0.49494949494949497</v>
      </c>
      <c r="AD51">
        <f t="shared" si="19"/>
        <v>0.49494949494949497</v>
      </c>
      <c r="AE51">
        <f t="shared" si="19"/>
        <v>0.49494949494949497</v>
      </c>
      <c r="AF51">
        <f t="shared" si="19"/>
        <v>0.49494949494949497</v>
      </c>
      <c r="AG51">
        <f t="shared" si="19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</row>
    <row r="52" spans="1:63" x14ac:dyDescent="0.25">
      <c r="A52">
        <v>52</v>
      </c>
      <c r="B52">
        <v>0.16193999999999997</v>
      </c>
      <c r="C52">
        <f t="shared" si="21"/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19"/>
        <v>0.50505050505050508</v>
      </c>
      <c r="S52">
        <f t="shared" si="19"/>
        <v>0.50505050505050508</v>
      </c>
      <c r="T52">
        <f t="shared" si="19"/>
        <v>0.50505050505050508</v>
      </c>
      <c r="U52">
        <f t="shared" si="19"/>
        <v>0.50505050505050508</v>
      </c>
      <c r="V52">
        <f t="shared" si="19"/>
        <v>0.50505050505050508</v>
      </c>
      <c r="W52">
        <f t="shared" si="19"/>
        <v>0.50505050505050508</v>
      </c>
      <c r="X52">
        <f t="shared" si="19"/>
        <v>0.50505050505050508</v>
      </c>
      <c r="Y52">
        <f t="shared" si="19"/>
        <v>0.50505050505050508</v>
      </c>
      <c r="Z52">
        <f t="shared" si="19"/>
        <v>0.50505050505050508</v>
      </c>
      <c r="AA52">
        <f t="shared" si="19"/>
        <v>0.50505050505050508</v>
      </c>
      <c r="AB52">
        <f t="shared" si="19"/>
        <v>0.50505050505050508</v>
      </c>
      <c r="AC52">
        <f t="shared" si="19"/>
        <v>0.50505050505050508</v>
      </c>
      <c r="AD52">
        <f t="shared" si="19"/>
        <v>0.50505050505050508</v>
      </c>
      <c r="AE52">
        <f t="shared" si="19"/>
        <v>0.50505050505050508</v>
      </c>
      <c r="AF52">
        <f t="shared" si="19"/>
        <v>0.50505050505050508</v>
      </c>
      <c r="AG52">
        <f t="shared" si="19"/>
        <v>0.50505050505050508</v>
      </c>
      <c r="AH52">
        <f t="shared" si="20"/>
        <v>0.50505050505050508</v>
      </c>
      <c r="AI52">
        <f t="shared" si="20"/>
        <v>0.50505050505050508</v>
      </c>
      <c r="AJ52">
        <f t="shared" si="20"/>
        <v>0.50505050505050508</v>
      </c>
      <c r="AK52">
        <f t="shared" si="20"/>
        <v>0.50505050505050508</v>
      </c>
      <c r="AL52">
        <f t="shared" si="20"/>
        <v>0.50505050505050508</v>
      </c>
      <c r="AM52">
        <f t="shared" si="20"/>
        <v>0.50505050505050508</v>
      </c>
      <c r="AN52">
        <f t="shared" si="20"/>
        <v>0.50505050505050508</v>
      </c>
      <c r="AO52">
        <f t="shared" si="20"/>
        <v>0.50505050505050508</v>
      </c>
      <c r="AP52">
        <f t="shared" si="20"/>
        <v>0.50505050505050508</v>
      </c>
      <c r="AQ52">
        <f t="shared" si="20"/>
        <v>0.50505050505050508</v>
      </c>
      <c r="AR52">
        <f t="shared" si="20"/>
        <v>0.50505050505050508</v>
      </c>
      <c r="AS52">
        <f t="shared" si="20"/>
        <v>0.50505050505050508</v>
      </c>
      <c r="AT52">
        <f t="shared" si="20"/>
        <v>0.50505050505050508</v>
      </c>
      <c r="AU52">
        <f t="shared" si="20"/>
        <v>0.50505050505050508</v>
      </c>
      <c r="AV52">
        <f t="shared" si="20"/>
        <v>0.50505050505050508</v>
      </c>
      <c r="AW52">
        <f t="shared" si="20"/>
        <v>0.50505050505050508</v>
      </c>
      <c r="AX52">
        <f t="shared" si="20"/>
        <v>0.50505050505050508</v>
      </c>
      <c r="AY52">
        <f t="shared" si="20"/>
        <v>0.50505050505050508</v>
      </c>
      <c r="AZ52">
        <f t="shared" si="20"/>
        <v>0.50505050505050508</v>
      </c>
      <c r="BA52">
        <f t="shared" si="20"/>
        <v>0.50505050505050508</v>
      </c>
      <c r="BB52">
        <f t="shared" si="20"/>
        <v>0.50505050505050508</v>
      </c>
      <c r="BC52">
        <f t="shared" si="20"/>
        <v>0.50505050505050508</v>
      </c>
      <c r="BD52">
        <f t="shared" si="20"/>
        <v>0.50505050505050508</v>
      </c>
      <c r="BE52">
        <f t="shared" si="20"/>
        <v>0.50505050505050508</v>
      </c>
      <c r="BF52">
        <f t="shared" si="20"/>
        <v>0.50505050505050508</v>
      </c>
      <c r="BG52">
        <f t="shared" si="20"/>
        <v>0.50505050505050508</v>
      </c>
      <c r="BH52">
        <f t="shared" si="20"/>
        <v>0.50505050505050508</v>
      </c>
      <c r="BI52">
        <f t="shared" si="20"/>
        <v>0.50505050505050508</v>
      </c>
      <c r="BJ52">
        <f t="shared" si="20"/>
        <v>0.50505050505050508</v>
      </c>
      <c r="BK52">
        <f t="shared" si="20"/>
        <v>0.50505050505050508</v>
      </c>
    </row>
    <row r="53" spans="1:63" x14ac:dyDescent="0.25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19"/>
        <v>0.51515151515151525</v>
      </c>
      <c r="S53">
        <f t="shared" si="19"/>
        <v>0.51515151515151525</v>
      </c>
      <c r="T53">
        <f t="shared" si="19"/>
        <v>0.51515151515151525</v>
      </c>
      <c r="U53">
        <f t="shared" si="19"/>
        <v>0.51515151515151525</v>
      </c>
      <c r="V53">
        <f t="shared" si="19"/>
        <v>0.51515151515151525</v>
      </c>
      <c r="W53">
        <f t="shared" si="19"/>
        <v>0.51515151515151525</v>
      </c>
      <c r="X53">
        <f t="shared" si="19"/>
        <v>0.51515151515151525</v>
      </c>
      <c r="Y53">
        <f t="shared" si="19"/>
        <v>0.51515151515151525</v>
      </c>
      <c r="Z53">
        <f t="shared" si="19"/>
        <v>0.51515151515151525</v>
      </c>
      <c r="AA53">
        <f t="shared" si="19"/>
        <v>0.51515151515151525</v>
      </c>
      <c r="AB53">
        <f t="shared" si="19"/>
        <v>0.51515151515151525</v>
      </c>
      <c r="AC53">
        <f t="shared" si="19"/>
        <v>0.51515151515151525</v>
      </c>
      <c r="AD53">
        <f t="shared" si="19"/>
        <v>0.51515151515151525</v>
      </c>
      <c r="AE53">
        <f t="shared" si="19"/>
        <v>0.51515151515151525</v>
      </c>
      <c r="AF53">
        <f t="shared" si="19"/>
        <v>0.51515151515151525</v>
      </c>
      <c r="AG53">
        <f t="shared" si="19"/>
        <v>0.51515151515151525</v>
      </c>
      <c r="AH53">
        <f t="shared" si="20"/>
        <v>0.51515151515151525</v>
      </c>
      <c r="AI53">
        <f t="shared" si="20"/>
        <v>0.51515151515151525</v>
      </c>
      <c r="AJ53">
        <f t="shared" si="20"/>
        <v>0.51515151515151525</v>
      </c>
      <c r="AK53">
        <f t="shared" si="20"/>
        <v>0.51515151515151525</v>
      </c>
      <c r="AL53">
        <f t="shared" si="20"/>
        <v>0.51515151515151525</v>
      </c>
      <c r="AM53">
        <f t="shared" si="20"/>
        <v>0.51515151515151525</v>
      </c>
      <c r="AN53">
        <f t="shared" si="20"/>
        <v>0.51515151515151525</v>
      </c>
      <c r="AO53">
        <f t="shared" si="20"/>
        <v>0.51515151515151525</v>
      </c>
      <c r="AP53">
        <f t="shared" si="20"/>
        <v>0.51515151515151525</v>
      </c>
      <c r="AQ53">
        <f t="shared" si="20"/>
        <v>0.51515151515151525</v>
      </c>
      <c r="AR53">
        <f t="shared" si="20"/>
        <v>0.51515151515151525</v>
      </c>
      <c r="AS53">
        <f t="shared" si="20"/>
        <v>0.51515151515151525</v>
      </c>
      <c r="AT53">
        <f t="shared" si="20"/>
        <v>0.51515151515151525</v>
      </c>
      <c r="AU53">
        <f t="shared" si="20"/>
        <v>0.51515151515151525</v>
      </c>
      <c r="AV53">
        <f t="shared" si="20"/>
        <v>0.51515151515151525</v>
      </c>
      <c r="AW53">
        <f t="shared" si="20"/>
        <v>0.51515151515151525</v>
      </c>
      <c r="AX53">
        <f t="shared" si="20"/>
        <v>0.51515151515151525</v>
      </c>
      <c r="AY53">
        <f t="shared" si="20"/>
        <v>0.51515151515151525</v>
      </c>
      <c r="AZ53">
        <f t="shared" si="20"/>
        <v>0.51515151515151525</v>
      </c>
      <c r="BA53">
        <f t="shared" si="20"/>
        <v>0.51515151515151525</v>
      </c>
      <c r="BB53">
        <f t="shared" si="20"/>
        <v>0.51515151515151525</v>
      </c>
      <c r="BC53">
        <f t="shared" si="20"/>
        <v>0.51515151515151525</v>
      </c>
      <c r="BD53">
        <f t="shared" si="20"/>
        <v>0.51515151515151525</v>
      </c>
      <c r="BE53">
        <f t="shared" si="20"/>
        <v>0.51515151515151525</v>
      </c>
      <c r="BF53">
        <f t="shared" si="20"/>
        <v>0.51515151515151525</v>
      </c>
      <c r="BG53">
        <f t="shared" si="20"/>
        <v>0.51515151515151525</v>
      </c>
      <c r="BH53">
        <f t="shared" si="20"/>
        <v>0.51515151515151525</v>
      </c>
      <c r="BI53">
        <f t="shared" si="20"/>
        <v>0.51515151515151525</v>
      </c>
      <c r="BJ53">
        <f t="shared" si="20"/>
        <v>0.51515151515151525</v>
      </c>
      <c r="BK53">
        <f t="shared" si="20"/>
        <v>0.51515151515151525</v>
      </c>
    </row>
    <row r="54" spans="1:63" x14ac:dyDescent="0.25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19"/>
        <v>0.5252525252525253</v>
      </c>
      <c r="S54">
        <f t="shared" si="19"/>
        <v>0.5252525252525253</v>
      </c>
      <c r="T54">
        <f t="shared" si="19"/>
        <v>0.5252525252525253</v>
      </c>
      <c r="U54">
        <f t="shared" si="19"/>
        <v>0.5252525252525253</v>
      </c>
      <c r="V54">
        <f t="shared" si="19"/>
        <v>0.5252525252525253</v>
      </c>
      <c r="W54">
        <f t="shared" si="19"/>
        <v>0.5252525252525253</v>
      </c>
      <c r="X54">
        <f t="shared" si="19"/>
        <v>0.5252525252525253</v>
      </c>
      <c r="Y54">
        <f t="shared" si="19"/>
        <v>0.5252525252525253</v>
      </c>
      <c r="Z54">
        <f t="shared" si="19"/>
        <v>0.5252525252525253</v>
      </c>
      <c r="AA54">
        <f t="shared" si="19"/>
        <v>0.5252525252525253</v>
      </c>
      <c r="AB54">
        <f t="shared" si="19"/>
        <v>0.5252525252525253</v>
      </c>
      <c r="AC54">
        <f t="shared" si="19"/>
        <v>0.5252525252525253</v>
      </c>
      <c r="AD54">
        <f t="shared" si="19"/>
        <v>0.5252525252525253</v>
      </c>
      <c r="AE54">
        <f t="shared" si="19"/>
        <v>0.5252525252525253</v>
      </c>
      <c r="AF54">
        <f t="shared" si="19"/>
        <v>0.5252525252525253</v>
      </c>
      <c r="AG54">
        <f t="shared" si="19"/>
        <v>0.5252525252525253</v>
      </c>
      <c r="AH54">
        <f t="shared" si="20"/>
        <v>0.5252525252525253</v>
      </c>
      <c r="AI54">
        <f t="shared" si="20"/>
        <v>0.5252525252525253</v>
      </c>
      <c r="AJ54">
        <f t="shared" si="20"/>
        <v>0.5252525252525253</v>
      </c>
      <c r="AK54">
        <f t="shared" si="20"/>
        <v>0.5252525252525253</v>
      </c>
      <c r="AL54">
        <f t="shared" si="20"/>
        <v>0.5252525252525253</v>
      </c>
      <c r="AM54">
        <f t="shared" si="20"/>
        <v>0.5252525252525253</v>
      </c>
      <c r="AN54">
        <f t="shared" si="20"/>
        <v>0.5252525252525253</v>
      </c>
      <c r="AO54">
        <f t="shared" si="20"/>
        <v>0.5252525252525253</v>
      </c>
      <c r="AP54">
        <f t="shared" si="20"/>
        <v>0.5252525252525253</v>
      </c>
      <c r="AQ54">
        <f t="shared" si="20"/>
        <v>0.5252525252525253</v>
      </c>
      <c r="AR54">
        <f t="shared" si="20"/>
        <v>0.5252525252525253</v>
      </c>
      <c r="AS54">
        <f t="shared" si="20"/>
        <v>0.5252525252525253</v>
      </c>
      <c r="AT54">
        <f t="shared" si="20"/>
        <v>0.5252525252525253</v>
      </c>
      <c r="AU54">
        <f t="shared" si="20"/>
        <v>0.5252525252525253</v>
      </c>
      <c r="AV54">
        <f t="shared" si="20"/>
        <v>0.5252525252525253</v>
      </c>
      <c r="AW54">
        <f t="shared" si="20"/>
        <v>0.5252525252525253</v>
      </c>
      <c r="AX54">
        <f t="shared" si="20"/>
        <v>0.5252525252525253</v>
      </c>
      <c r="AY54">
        <f t="shared" si="20"/>
        <v>0.5252525252525253</v>
      </c>
      <c r="AZ54">
        <f t="shared" si="20"/>
        <v>0.5252525252525253</v>
      </c>
      <c r="BA54">
        <f t="shared" si="20"/>
        <v>0.5252525252525253</v>
      </c>
      <c r="BB54">
        <f t="shared" si="20"/>
        <v>0.5252525252525253</v>
      </c>
      <c r="BC54">
        <f t="shared" si="20"/>
        <v>0.5252525252525253</v>
      </c>
      <c r="BD54">
        <f t="shared" si="20"/>
        <v>0.5252525252525253</v>
      </c>
      <c r="BE54">
        <f t="shared" si="20"/>
        <v>0.5252525252525253</v>
      </c>
      <c r="BF54">
        <f t="shared" si="20"/>
        <v>0.5252525252525253</v>
      </c>
      <c r="BG54">
        <f t="shared" si="20"/>
        <v>0.5252525252525253</v>
      </c>
      <c r="BH54">
        <f t="shared" si="20"/>
        <v>0.5252525252525253</v>
      </c>
      <c r="BI54">
        <f t="shared" si="20"/>
        <v>0.5252525252525253</v>
      </c>
      <c r="BJ54">
        <f t="shared" si="20"/>
        <v>0.5252525252525253</v>
      </c>
      <c r="BK54">
        <f t="shared" si="20"/>
        <v>0.5252525252525253</v>
      </c>
    </row>
    <row r="55" spans="1:63" x14ac:dyDescent="0.25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19"/>
        <v>0.53535353535353536</v>
      </c>
      <c r="S55">
        <f t="shared" si="19"/>
        <v>0.53535353535353536</v>
      </c>
      <c r="T55">
        <f t="shared" si="19"/>
        <v>0.53535353535353536</v>
      </c>
      <c r="U55">
        <f t="shared" si="19"/>
        <v>0.53535353535353536</v>
      </c>
      <c r="V55">
        <f t="shared" si="19"/>
        <v>0.53535353535353536</v>
      </c>
      <c r="W55">
        <f t="shared" si="19"/>
        <v>0.53535353535353536</v>
      </c>
      <c r="X55">
        <f t="shared" si="19"/>
        <v>0.53535353535353536</v>
      </c>
      <c r="Y55">
        <f t="shared" si="19"/>
        <v>0.53535353535353536</v>
      </c>
      <c r="Z55">
        <f t="shared" si="19"/>
        <v>0.53535353535353536</v>
      </c>
      <c r="AA55">
        <f t="shared" si="19"/>
        <v>0.53535353535353536</v>
      </c>
      <c r="AB55">
        <f t="shared" si="19"/>
        <v>0.53535353535353536</v>
      </c>
      <c r="AC55">
        <f t="shared" si="19"/>
        <v>0.53535353535353536</v>
      </c>
      <c r="AD55">
        <f t="shared" si="19"/>
        <v>0.53535353535353536</v>
      </c>
      <c r="AE55">
        <f t="shared" si="19"/>
        <v>0.53535353535353536</v>
      </c>
      <c r="AF55">
        <f t="shared" si="19"/>
        <v>0.53535353535353536</v>
      </c>
      <c r="AG55">
        <f t="shared" si="19"/>
        <v>0.53535353535353536</v>
      </c>
      <c r="AH55">
        <f t="shared" si="20"/>
        <v>0.53535353535353536</v>
      </c>
      <c r="AI55">
        <f t="shared" si="20"/>
        <v>0.53535353535353536</v>
      </c>
      <c r="AJ55">
        <f t="shared" si="20"/>
        <v>0.53535353535353536</v>
      </c>
      <c r="AK55">
        <f t="shared" si="20"/>
        <v>0.53535353535353536</v>
      </c>
      <c r="AL55">
        <f t="shared" si="20"/>
        <v>0.53535353535353536</v>
      </c>
      <c r="AM55">
        <f t="shared" si="20"/>
        <v>0.53535353535353536</v>
      </c>
      <c r="AN55">
        <f t="shared" si="20"/>
        <v>0.53535353535353536</v>
      </c>
      <c r="AO55">
        <f t="shared" si="20"/>
        <v>0.53535353535353536</v>
      </c>
      <c r="AP55">
        <f t="shared" si="20"/>
        <v>0.53535353535353536</v>
      </c>
      <c r="AQ55">
        <f t="shared" si="20"/>
        <v>0.53535353535353536</v>
      </c>
      <c r="AR55">
        <f t="shared" si="20"/>
        <v>0.53535353535353536</v>
      </c>
      <c r="AS55">
        <f t="shared" si="20"/>
        <v>0.53535353535353536</v>
      </c>
      <c r="AT55">
        <f t="shared" si="20"/>
        <v>0.53535353535353536</v>
      </c>
      <c r="AU55">
        <f t="shared" si="20"/>
        <v>0.53535353535353536</v>
      </c>
      <c r="AV55">
        <f t="shared" si="20"/>
        <v>0.53535353535353536</v>
      </c>
      <c r="AW55">
        <f t="shared" si="20"/>
        <v>0.53535353535353536</v>
      </c>
      <c r="AX55">
        <f t="shared" si="20"/>
        <v>0.53535353535353536</v>
      </c>
      <c r="AY55">
        <f t="shared" si="20"/>
        <v>0.53535353535353536</v>
      </c>
      <c r="AZ55">
        <f t="shared" si="20"/>
        <v>0.53535353535353536</v>
      </c>
      <c r="BA55">
        <f t="shared" si="20"/>
        <v>0.53535353535353536</v>
      </c>
      <c r="BB55">
        <f t="shared" si="20"/>
        <v>0.53535353535353536</v>
      </c>
      <c r="BC55">
        <f t="shared" si="20"/>
        <v>0.53535353535353536</v>
      </c>
      <c r="BD55">
        <f t="shared" si="20"/>
        <v>0.53535353535353536</v>
      </c>
      <c r="BE55">
        <f t="shared" si="20"/>
        <v>0.53535353535353536</v>
      </c>
      <c r="BF55">
        <f t="shared" si="20"/>
        <v>0.53535353535353536</v>
      </c>
      <c r="BG55">
        <f t="shared" si="20"/>
        <v>0.53535353535353536</v>
      </c>
      <c r="BH55">
        <f t="shared" si="20"/>
        <v>0.53535353535353536</v>
      </c>
      <c r="BI55">
        <f t="shared" si="20"/>
        <v>0.53535353535353536</v>
      </c>
      <c r="BJ55">
        <f t="shared" si="20"/>
        <v>0.53535353535353536</v>
      </c>
      <c r="BK55">
        <f t="shared" si="20"/>
        <v>0.53535353535353536</v>
      </c>
    </row>
    <row r="56" spans="1:63" x14ac:dyDescent="0.25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si="21"/>
        <v>0.54545454545454553</v>
      </c>
      <c r="O56">
        <f t="shared" si="21"/>
        <v>0.54545454545454553</v>
      </c>
      <c r="P56">
        <f t="shared" si="21"/>
        <v>0.54545454545454553</v>
      </c>
      <c r="Q56">
        <f t="shared" si="21"/>
        <v>0.54545454545454553</v>
      </c>
      <c r="R56">
        <f t="shared" si="19"/>
        <v>0.54545454545454553</v>
      </c>
      <c r="S56">
        <f t="shared" si="19"/>
        <v>0.54545454545454553</v>
      </c>
      <c r="T56">
        <f t="shared" si="19"/>
        <v>0.54545454545454553</v>
      </c>
      <c r="U56">
        <f t="shared" si="19"/>
        <v>0.54545454545454553</v>
      </c>
      <c r="V56">
        <f t="shared" si="19"/>
        <v>0.54545454545454553</v>
      </c>
      <c r="W56">
        <f t="shared" si="19"/>
        <v>0.54545454545454553</v>
      </c>
      <c r="X56">
        <f t="shared" si="19"/>
        <v>0.54545454545454553</v>
      </c>
      <c r="Y56">
        <f t="shared" si="19"/>
        <v>0.54545454545454553</v>
      </c>
      <c r="Z56">
        <f t="shared" si="19"/>
        <v>0.54545454545454553</v>
      </c>
      <c r="AA56">
        <f t="shared" si="19"/>
        <v>0.54545454545454553</v>
      </c>
      <c r="AB56">
        <f t="shared" si="19"/>
        <v>0.54545454545454553</v>
      </c>
      <c r="AC56">
        <f t="shared" si="19"/>
        <v>0.54545454545454553</v>
      </c>
      <c r="AD56">
        <f t="shared" si="19"/>
        <v>0.54545454545454553</v>
      </c>
      <c r="AE56">
        <f t="shared" si="19"/>
        <v>0.54545454545454553</v>
      </c>
      <c r="AF56">
        <f t="shared" si="19"/>
        <v>0.54545454545454553</v>
      </c>
      <c r="AG56">
        <f t="shared" si="19"/>
        <v>0.54545454545454553</v>
      </c>
      <c r="AH56">
        <f t="shared" si="20"/>
        <v>0.54545454545454553</v>
      </c>
      <c r="AI56">
        <f t="shared" si="20"/>
        <v>0.54545454545454553</v>
      </c>
      <c r="AJ56">
        <f t="shared" si="20"/>
        <v>0.54545454545454553</v>
      </c>
      <c r="AK56">
        <f t="shared" si="20"/>
        <v>0.54545454545454553</v>
      </c>
      <c r="AL56">
        <f t="shared" si="20"/>
        <v>0.54545454545454553</v>
      </c>
      <c r="AM56">
        <f t="shared" si="20"/>
        <v>0.54545454545454553</v>
      </c>
      <c r="AN56">
        <f t="shared" si="20"/>
        <v>0.54545454545454553</v>
      </c>
      <c r="AO56">
        <f t="shared" si="20"/>
        <v>0.54545454545454553</v>
      </c>
      <c r="AP56">
        <f t="shared" si="20"/>
        <v>0.54545454545454553</v>
      </c>
      <c r="AQ56">
        <f t="shared" si="20"/>
        <v>0.54545454545454553</v>
      </c>
      <c r="AR56">
        <f t="shared" si="20"/>
        <v>0.54545454545454553</v>
      </c>
      <c r="AS56">
        <f t="shared" si="20"/>
        <v>0.54545454545454553</v>
      </c>
      <c r="AT56">
        <f t="shared" si="20"/>
        <v>0.54545454545454553</v>
      </c>
      <c r="AU56">
        <f t="shared" si="20"/>
        <v>0.54545454545454553</v>
      </c>
      <c r="AV56">
        <f t="shared" si="20"/>
        <v>0.54545454545454553</v>
      </c>
      <c r="AW56">
        <f t="shared" si="20"/>
        <v>0.54545454545454553</v>
      </c>
      <c r="AX56">
        <f t="shared" si="20"/>
        <v>0.54545454545454553</v>
      </c>
      <c r="AY56">
        <f t="shared" si="20"/>
        <v>0.54545454545454553</v>
      </c>
      <c r="AZ56">
        <f t="shared" si="20"/>
        <v>0.54545454545454553</v>
      </c>
      <c r="BA56">
        <f t="shared" si="20"/>
        <v>0.54545454545454553</v>
      </c>
      <c r="BB56">
        <f t="shared" si="20"/>
        <v>0.54545454545454553</v>
      </c>
      <c r="BC56">
        <f t="shared" si="20"/>
        <v>0.54545454545454553</v>
      </c>
      <c r="BD56">
        <f t="shared" si="20"/>
        <v>0.54545454545454553</v>
      </c>
      <c r="BE56">
        <f t="shared" si="20"/>
        <v>0.54545454545454553</v>
      </c>
      <c r="BF56">
        <f t="shared" si="20"/>
        <v>0.54545454545454553</v>
      </c>
      <c r="BG56">
        <f t="shared" si="20"/>
        <v>0.54545454545454553</v>
      </c>
      <c r="BH56">
        <f t="shared" si="20"/>
        <v>0.54545454545454553</v>
      </c>
      <c r="BI56">
        <f t="shared" si="20"/>
        <v>0.54545454545454553</v>
      </c>
      <c r="BJ56">
        <f t="shared" si="20"/>
        <v>0.54545454545454553</v>
      </c>
      <c r="BK56">
        <f t="shared" si="20"/>
        <v>0.54545454545454553</v>
      </c>
    </row>
    <row r="57" spans="1:63" x14ac:dyDescent="0.25">
      <c r="A57">
        <v>57</v>
      </c>
      <c r="B57">
        <v>0.16193999999999997</v>
      </c>
      <c r="C57">
        <f t="shared" si="21"/>
        <v>3.3333333333333335</v>
      </c>
      <c r="D57">
        <f t="shared" si="21"/>
        <v>3.3333333333333335</v>
      </c>
      <c r="E57">
        <f t="shared" si="21"/>
        <v>3.3333333333333335</v>
      </c>
      <c r="F57">
        <f t="shared" si="21"/>
        <v>3.3333333333333335</v>
      </c>
      <c r="G57">
        <f t="shared" si="21"/>
        <v>3.3333333333333335</v>
      </c>
      <c r="H57">
        <f t="shared" si="21"/>
        <v>3.3333333333333335</v>
      </c>
      <c r="I57">
        <f t="shared" si="21"/>
        <v>0.55555555555555558</v>
      </c>
      <c r="J57">
        <f t="shared" si="21"/>
        <v>0.55555555555555558</v>
      </c>
      <c r="K57">
        <f t="shared" si="21"/>
        <v>0.55555555555555558</v>
      </c>
      <c r="L57">
        <f t="shared" si="21"/>
        <v>0.55555555555555558</v>
      </c>
      <c r="M57">
        <f t="shared" si="21"/>
        <v>0.55555555555555558</v>
      </c>
      <c r="N57">
        <f t="shared" si="21"/>
        <v>0.55555555555555558</v>
      </c>
      <c r="O57">
        <f t="shared" si="21"/>
        <v>0.55555555555555558</v>
      </c>
      <c r="P57">
        <f t="shared" si="21"/>
        <v>0.55555555555555558</v>
      </c>
      <c r="Q57">
        <f t="shared" si="21"/>
        <v>0.55555555555555558</v>
      </c>
      <c r="R57">
        <f t="shared" si="19"/>
        <v>0.55555555555555558</v>
      </c>
      <c r="S57">
        <f t="shared" si="19"/>
        <v>0.55555555555555558</v>
      </c>
      <c r="T57">
        <f t="shared" si="19"/>
        <v>0.55555555555555558</v>
      </c>
      <c r="U57">
        <f t="shared" si="19"/>
        <v>0.55555555555555558</v>
      </c>
      <c r="V57">
        <f t="shared" si="19"/>
        <v>0.55555555555555558</v>
      </c>
      <c r="W57">
        <f t="shared" si="19"/>
        <v>0.55555555555555558</v>
      </c>
      <c r="X57">
        <f t="shared" si="19"/>
        <v>0.55555555555555558</v>
      </c>
      <c r="Y57">
        <f t="shared" si="19"/>
        <v>0.55555555555555558</v>
      </c>
      <c r="Z57">
        <f t="shared" si="19"/>
        <v>0.55555555555555558</v>
      </c>
      <c r="AA57">
        <f t="shared" si="19"/>
        <v>0.55555555555555558</v>
      </c>
      <c r="AB57">
        <f t="shared" si="19"/>
        <v>0.55555555555555558</v>
      </c>
      <c r="AC57">
        <f t="shared" si="19"/>
        <v>0.55555555555555558</v>
      </c>
      <c r="AD57">
        <f t="shared" si="19"/>
        <v>0.55555555555555558</v>
      </c>
      <c r="AE57">
        <f t="shared" si="19"/>
        <v>0.55555555555555558</v>
      </c>
      <c r="AF57">
        <f t="shared" si="19"/>
        <v>0.55555555555555558</v>
      </c>
      <c r="AG57">
        <f t="shared" si="19"/>
        <v>0.55555555555555558</v>
      </c>
      <c r="AH57">
        <f t="shared" si="20"/>
        <v>0.55555555555555558</v>
      </c>
      <c r="AI57">
        <f t="shared" si="20"/>
        <v>0.55555555555555558</v>
      </c>
      <c r="AJ57">
        <f t="shared" si="20"/>
        <v>0.55555555555555558</v>
      </c>
      <c r="AK57">
        <f t="shared" si="20"/>
        <v>0.55555555555555558</v>
      </c>
      <c r="AL57">
        <f t="shared" si="20"/>
        <v>0.55555555555555558</v>
      </c>
      <c r="AM57">
        <f t="shared" si="20"/>
        <v>0.55555555555555558</v>
      </c>
      <c r="AN57">
        <f t="shared" si="20"/>
        <v>0.55555555555555558</v>
      </c>
      <c r="AO57">
        <f t="shared" si="20"/>
        <v>0.55555555555555558</v>
      </c>
      <c r="AP57">
        <f t="shared" si="20"/>
        <v>0.55555555555555558</v>
      </c>
      <c r="AQ57">
        <f t="shared" si="20"/>
        <v>0.55555555555555558</v>
      </c>
      <c r="AR57">
        <f t="shared" si="20"/>
        <v>0.55555555555555558</v>
      </c>
      <c r="AS57">
        <f t="shared" si="20"/>
        <v>0.55555555555555558</v>
      </c>
      <c r="AT57">
        <f t="shared" si="20"/>
        <v>0.55555555555555558</v>
      </c>
      <c r="AU57">
        <f t="shared" si="20"/>
        <v>0.55555555555555558</v>
      </c>
      <c r="AV57">
        <f t="shared" si="20"/>
        <v>0.55555555555555558</v>
      </c>
      <c r="AW57">
        <f t="shared" ref="AW57:BK57" si="22">AW$101/($A$101-$A$2) *($A57 -$A$2)</f>
        <v>0.55555555555555558</v>
      </c>
      <c r="AX57">
        <f t="shared" si="22"/>
        <v>0.55555555555555558</v>
      </c>
      <c r="AY57">
        <f t="shared" si="22"/>
        <v>0.55555555555555558</v>
      </c>
      <c r="AZ57">
        <f t="shared" si="22"/>
        <v>0.55555555555555558</v>
      </c>
      <c r="BA57">
        <f t="shared" si="22"/>
        <v>0.55555555555555558</v>
      </c>
      <c r="BB57">
        <f t="shared" si="22"/>
        <v>0.55555555555555558</v>
      </c>
      <c r="BC57">
        <f t="shared" si="22"/>
        <v>0.55555555555555558</v>
      </c>
      <c r="BD57">
        <f t="shared" si="22"/>
        <v>0.55555555555555558</v>
      </c>
      <c r="BE57">
        <f t="shared" si="22"/>
        <v>0.55555555555555558</v>
      </c>
      <c r="BF57">
        <f t="shared" si="22"/>
        <v>0.55555555555555558</v>
      </c>
      <c r="BG57">
        <f t="shared" si="22"/>
        <v>0.55555555555555558</v>
      </c>
      <c r="BH57">
        <f t="shared" si="22"/>
        <v>0.55555555555555558</v>
      </c>
      <c r="BI57">
        <f t="shared" si="22"/>
        <v>0.55555555555555558</v>
      </c>
      <c r="BJ57">
        <f t="shared" si="22"/>
        <v>0.55555555555555558</v>
      </c>
      <c r="BK57">
        <f t="shared" si="22"/>
        <v>0.55555555555555558</v>
      </c>
    </row>
    <row r="58" spans="1:63" x14ac:dyDescent="0.25">
      <c r="A58">
        <v>58</v>
      </c>
      <c r="B58">
        <v>0.16193999999999997</v>
      </c>
      <c r="C58">
        <f t="shared" si="21"/>
        <v>3.393939393939394</v>
      </c>
      <c r="D58">
        <f t="shared" si="21"/>
        <v>3.393939393939394</v>
      </c>
      <c r="E58">
        <f t="shared" si="21"/>
        <v>3.393939393939394</v>
      </c>
      <c r="F58">
        <f t="shared" si="21"/>
        <v>3.393939393939394</v>
      </c>
      <c r="G58">
        <f t="shared" si="21"/>
        <v>3.393939393939394</v>
      </c>
      <c r="H58">
        <f t="shared" si="21"/>
        <v>3.393939393939394</v>
      </c>
      <c r="I58">
        <f t="shared" si="21"/>
        <v>0.56565656565656575</v>
      </c>
      <c r="J58">
        <f t="shared" si="21"/>
        <v>0.56565656565656575</v>
      </c>
      <c r="K58">
        <f t="shared" si="21"/>
        <v>0.56565656565656575</v>
      </c>
      <c r="L58">
        <f t="shared" si="21"/>
        <v>0.56565656565656575</v>
      </c>
      <c r="M58">
        <f t="shared" si="21"/>
        <v>0.56565656565656575</v>
      </c>
      <c r="N58">
        <f t="shared" si="21"/>
        <v>0.56565656565656575</v>
      </c>
      <c r="O58">
        <f t="shared" si="21"/>
        <v>0.56565656565656575</v>
      </c>
      <c r="P58">
        <f t="shared" si="21"/>
        <v>0.56565656565656575</v>
      </c>
      <c r="Q58">
        <f t="shared" si="21"/>
        <v>0.56565656565656575</v>
      </c>
      <c r="R58">
        <f t="shared" si="19"/>
        <v>0.56565656565656575</v>
      </c>
      <c r="S58">
        <f t="shared" si="19"/>
        <v>0.56565656565656575</v>
      </c>
      <c r="T58">
        <f t="shared" si="19"/>
        <v>0.56565656565656575</v>
      </c>
      <c r="U58">
        <f t="shared" si="19"/>
        <v>0.56565656565656575</v>
      </c>
      <c r="V58">
        <f t="shared" si="19"/>
        <v>0.56565656565656575</v>
      </c>
      <c r="W58">
        <f t="shared" si="19"/>
        <v>0.56565656565656575</v>
      </c>
      <c r="X58">
        <f t="shared" si="19"/>
        <v>0.56565656565656575</v>
      </c>
      <c r="Y58">
        <f t="shared" si="19"/>
        <v>0.56565656565656575</v>
      </c>
      <c r="Z58">
        <f t="shared" si="19"/>
        <v>0.56565656565656575</v>
      </c>
      <c r="AA58">
        <f t="shared" si="19"/>
        <v>0.56565656565656575</v>
      </c>
      <c r="AB58">
        <f t="shared" si="19"/>
        <v>0.56565656565656575</v>
      </c>
      <c r="AC58">
        <f t="shared" si="19"/>
        <v>0.56565656565656575</v>
      </c>
      <c r="AD58">
        <f t="shared" si="19"/>
        <v>0.56565656565656575</v>
      </c>
      <c r="AE58">
        <f t="shared" si="19"/>
        <v>0.56565656565656575</v>
      </c>
      <c r="AF58">
        <f t="shared" si="19"/>
        <v>0.56565656565656575</v>
      </c>
      <c r="AG58">
        <f t="shared" si="19"/>
        <v>0.56565656565656575</v>
      </c>
      <c r="AH58">
        <f t="shared" ref="AH58:BK66" si="23">AH$101/($A$101-$A$2) *($A58 -$A$2)</f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</row>
    <row r="59" spans="1:63" x14ac:dyDescent="0.25">
      <c r="A59">
        <v>59</v>
      </c>
      <c r="B59">
        <v>0.16193999999999997</v>
      </c>
      <c r="C59">
        <f t="shared" si="21"/>
        <v>3.4545454545454546</v>
      </c>
      <c r="D59">
        <f t="shared" si="21"/>
        <v>3.4545454545454546</v>
      </c>
      <c r="E59">
        <f t="shared" si="21"/>
        <v>3.4545454545454546</v>
      </c>
      <c r="F59">
        <f t="shared" si="21"/>
        <v>3.4545454545454546</v>
      </c>
      <c r="G59">
        <f t="shared" si="21"/>
        <v>3.4545454545454546</v>
      </c>
      <c r="H59">
        <f t="shared" si="21"/>
        <v>3.4545454545454546</v>
      </c>
      <c r="I59">
        <f t="shared" si="21"/>
        <v>0.5757575757575758</v>
      </c>
      <c r="J59">
        <f t="shared" si="21"/>
        <v>0.5757575757575758</v>
      </c>
      <c r="K59">
        <f t="shared" si="21"/>
        <v>0.5757575757575758</v>
      </c>
      <c r="L59">
        <f t="shared" si="21"/>
        <v>0.5757575757575758</v>
      </c>
      <c r="M59">
        <f t="shared" si="21"/>
        <v>0.5757575757575758</v>
      </c>
      <c r="N59">
        <f t="shared" si="21"/>
        <v>0.5757575757575758</v>
      </c>
      <c r="O59">
        <f t="shared" si="21"/>
        <v>0.5757575757575758</v>
      </c>
      <c r="P59">
        <f t="shared" si="21"/>
        <v>0.5757575757575758</v>
      </c>
      <c r="Q59">
        <f t="shared" si="21"/>
        <v>0.5757575757575758</v>
      </c>
      <c r="R59">
        <f t="shared" si="19"/>
        <v>0.5757575757575758</v>
      </c>
      <c r="S59">
        <f t="shared" si="19"/>
        <v>0.5757575757575758</v>
      </c>
      <c r="T59">
        <f t="shared" si="19"/>
        <v>0.5757575757575758</v>
      </c>
      <c r="U59">
        <f t="shared" si="19"/>
        <v>0.5757575757575758</v>
      </c>
      <c r="V59">
        <f t="shared" si="19"/>
        <v>0.5757575757575758</v>
      </c>
      <c r="W59">
        <f t="shared" si="19"/>
        <v>0.5757575757575758</v>
      </c>
      <c r="X59">
        <f t="shared" si="19"/>
        <v>0.5757575757575758</v>
      </c>
      <c r="Y59">
        <f t="shared" si="19"/>
        <v>0.5757575757575758</v>
      </c>
      <c r="Z59">
        <f t="shared" si="19"/>
        <v>0.5757575757575758</v>
      </c>
      <c r="AA59">
        <f t="shared" si="19"/>
        <v>0.5757575757575758</v>
      </c>
      <c r="AB59">
        <f t="shared" si="19"/>
        <v>0.5757575757575758</v>
      </c>
      <c r="AC59">
        <f t="shared" si="19"/>
        <v>0.5757575757575758</v>
      </c>
      <c r="AD59">
        <f t="shared" si="19"/>
        <v>0.5757575757575758</v>
      </c>
      <c r="AE59">
        <f t="shared" si="19"/>
        <v>0.5757575757575758</v>
      </c>
      <c r="AF59">
        <f t="shared" si="19"/>
        <v>0.5757575757575758</v>
      </c>
      <c r="AG59">
        <f t="shared" si="19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</row>
    <row r="60" spans="1:63" x14ac:dyDescent="0.25">
      <c r="A60">
        <v>60</v>
      </c>
      <c r="B60">
        <v>0.16193999999999997</v>
      </c>
      <c r="C60">
        <f t="shared" si="21"/>
        <v>3.5151515151515151</v>
      </c>
      <c r="D60">
        <f t="shared" si="21"/>
        <v>3.5151515151515151</v>
      </c>
      <c r="E60">
        <f t="shared" si="21"/>
        <v>3.5151515151515151</v>
      </c>
      <c r="F60">
        <f t="shared" si="21"/>
        <v>3.5151515151515151</v>
      </c>
      <c r="G60">
        <f t="shared" si="21"/>
        <v>3.5151515151515151</v>
      </c>
      <c r="H60">
        <f t="shared" si="21"/>
        <v>3.5151515151515151</v>
      </c>
      <c r="I60">
        <f t="shared" si="21"/>
        <v>0.58585858585858586</v>
      </c>
      <c r="J60">
        <f t="shared" si="21"/>
        <v>0.58585858585858586</v>
      </c>
      <c r="K60">
        <f t="shared" si="21"/>
        <v>0.58585858585858586</v>
      </c>
      <c r="L60">
        <f t="shared" si="21"/>
        <v>0.58585858585858586</v>
      </c>
      <c r="M60">
        <f t="shared" si="21"/>
        <v>0.58585858585858586</v>
      </c>
      <c r="N60">
        <f t="shared" si="21"/>
        <v>0.58585858585858586</v>
      </c>
      <c r="O60">
        <f t="shared" si="21"/>
        <v>0.58585858585858586</v>
      </c>
      <c r="P60">
        <f t="shared" si="21"/>
        <v>0.58585858585858586</v>
      </c>
      <c r="Q60">
        <f t="shared" si="21"/>
        <v>0.58585858585858586</v>
      </c>
      <c r="R60">
        <f t="shared" si="19"/>
        <v>0.58585858585858586</v>
      </c>
      <c r="S60">
        <f t="shared" si="19"/>
        <v>0.58585858585858586</v>
      </c>
      <c r="T60">
        <f t="shared" si="19"/>
        <v>0.58585858585858586</v>
      </c>
      <c r="U60">
        <f t="shared" si="19"/>
        <v>0.58585858585858586</v>
      </c>
      <c r="V60">
        <f t="shared" si="19"/>
        <v>0.58585858585858586</v>
      </c>
      <c r="W60">
        <f t="shared" si="19"/>
        <v>0.58585858585858586</v>
      </c>
      <c r="X60">
        <f t="shared" si="19"/>
        <v>0.58585858585858586</v>
      </c>
      <c r="Y60">
        <f t="shared" si="19"/>
        <v>0.58585858585858586</v>
      </c>
      <c r="Z60">
        <f t="shared" si="19"/>
        <v>0.58585858585858586</v>
      </c>
      <c r="AA60">
        <f t="shared" si="19"/>
        <v>0.58585858585858586</v>
      </c>
      <c r="AB60">
        <f t="shared" si="19"/>
        <v>0.58585858585858586</v>
      </c>
      <c r="AC60">
        <f t="shared" si="19"/>
        <v>0.58585858585858586</v>
      </c>
      <c r="AD60">
        <f t="shared" si="19"/>
        <v>0.58585858585858586</v>
      </c>
      <c r="AE60">
        <f t="shared" si="19"/>
        <v>0.58585858585858586</v>
      </c>
      <c r="AF60">
        <f t="shared" si="19"/>
        <v>0.58585858585858586</v>
      </c>
      <c r="AG60">
        <f t="shared" si="19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</row>
    <row r="61" spans="1:63" x14ac:dyDescent="0.25">
      <c r="A61">
        <v>61</v>
      </c>
      <c r="B61">
        <v>0.16193999999999997</v>
      </c>
      <c r="C61">
        <f t="shared" si="21"/>
        <v>3.5757575757575757</v>
      </c>
      <c r="D61">
        <f t="shared" si="21"/>
        <v>3.5757575757575757</v>
      </c>
      <c r="E61">
        <f t="shared" si="21"/>
        <v>3.5757575757575757</v>
      </c>
      <c r="F61">
        <f t="shared" si="21"/>
        <v>3.5757575757575757</v>
      </c>
      <c r="G61">
        <f t="shared" si="21"/>
        <v>3.5757575757575757</v>
      </c>
      <c r="H61">
        <f t="shared" si="21"/>
        <v>3.5757575757575757</v>
      </c>
      <c r="I61">
        <f t="shared" si="21"/>
        <v>0.59595959595959602</v>
      </c>
      <c r="J61">
        <f t="shared" si="21"/>
        <v>0.59595959595959602</v>
      </c>
      <c r="K61">
        <f t="shared" si="21"/>
        <v>0.59595959595959602</v>
      </c>
      <c r="L61">
        <f t="shared" si="21"/>
        <v>0.59595959595959602</v>
      </c>
      <c r="M61">
        <f t="shared" si="21"/>
        <v>0.59595959595959602</v>
      </c>
      <c r="N61">
        <f t="shared" si="21"/>
        <v>0.59595959595959602</v>
      </c>
      <c r="O61">
        <f t="shared" si="21"/>
        <v>0.59595959595959602</v>
      </c>
      <c r="P61">
        <f t="shared" si="21"/>
        <v>0.59595959595959602</v>
      </c>
      <c r="Q61">
        <f t="shared" si="21"/>
        <v>0.59595959595959602</v>
      </c>
      <c r="R61">
        <f t="shared" si="19"/>
        <v>0.59595959595959602</v>
      </c>
      <c r="S61">
        <f t="shared" si="19"/>
        <v>0.59595959595959602</v>
      </c>
      <c r="T61">
        <f t="shared" si="19"/>
        <v>0.59595959595959602</v>
      </c>
      <c r="U61">
        <f t="shared" si="19"/>
        <v>0.59595959595959602</v>
      </c>
      <c r="V61">
        <f t="shared" si="19"/>
        <v>0.59595959595959602</v>
      </c>
      <c r="W61">
        <f t="shared" si="19"/>
        <v>0.59595959595959602</v>
      </c>
      <c r="X61">
        <f t="shared" si="19"/>
        <v>0.59595959595959602</v>
      </c>
      <c r="Y61">
        <f t="shared" si="19"/>
        <v>0.59595959595959602</v>
      </c>
      <c r="Z61">
        <f t="shared" si="19"/>
        <v>0.59595959595959602</v>
      </c>
      <c r="AA61">
        <f t="shared" si="19"/>
        <v>0.59595959595959602</v>
      </c>
      <c r="AB61">
        <f t="shared" si="19"/>
        <v>0.59595959595959602</v>
      </c>
      <c r="AC61">
        <f t="shared" si="19"/>
        <v>0.59595959595959602</v>
      </c>
      <c r="AD61">
        <f t="shared" si="19"/>
        <v>0.59595959595959602</v>
      </c>
      <c r="AE61">
        <f t="shared" si="19"/>
        <v>0.59595959595959602</v>
      </c>
      <c r="AF61">
        <f t="shared" si="19"/>
        <v>0.59595959595959602</v>
      </c>
      <c r="AG61">
        <f t="shared" si="19"/>
        <v>0.59595959595959602</v>
      </c>
      <c r="AH61">
        <f t="shared" si="23"/>
        <v>0.59595959595959602</v>
      </c>
      <c r="AI61">
        <f t="shared" si="23"/>
        <v>0.59595959595959602</v>
      </c>
      <c r="AJ61">
        <f t="shared" si="23"/>
        <v>0.59595959595959602</v>
      </c>
      <c r="AK61">
        <f t="shared" si="23"/>
        <v>0.59595959595959602</v>
      </c>
      <c r="AL61">
        <f t="shared" si="23"/>
        <v>0.59595959595959602</v>
      </c>
      <c r="AM61">
        <f t="shared" si="23"/>
        <v>0.59595959595959602</v>
      </c>
      <c r="AN61">
        <f t="shared" si="23"/>
        <v>0.59595959595959602</v>
      </c>
      <c r="AO61">
        <f t="shared" si="23"/>
        <v>0.59595959595959602</v>
      </c>
      <c r="AP61">
        <f t="shared" si="23"/>
        <v>0.59595959595959602</v>
      </c>
      <c r="AQ61">
        <f t="shared" si="23"/>
        <v>0.59595959595959602</v>
      </c>
      <c r="AR61">
        <f t="shared" si="23"/>
        <v>0.59595959595959602</v>
      </c>
      <c r="AS61">
        <f t="shared" si="23"/>
        <v>0.59595959595959602</v>
      </c>
      <c r="AT61">
        <f t="shared" si="23"/>
        <v>0.59595959595959602</v>
      </c>
      <c r="AU61">
        <f t="shared" si="23"/>
        <v>0.59595959595959602</v>
      </c>
      <c r="AV61">
        <f t="shared" si="23"/>
        <v>0.59595959595959602</v>
      </c>
      <c r="AW61">
        <f t="shared" si="23"/>
        <v>0.59595959595959602</v>
      </c>
      <c r="AX61">
        <f t="shared" si="23"/>
        <v>0.59595959595959602</v>
      </c>
      <c r="AY61">
        <f t="shared" si="23"/>
        <v>0.59595959595959602</v>
      </c>
      <c r="AZ61">
        <f t="shared" si="23"/>
        <v>0.59595959595959602</v>
      </c>
      <c r="BA61">
        <f t="shared" si="23"/>
        <v>0.59595959595959602</v>
      </c>
      <c r="BB61">
        <f t="shared" si="23"/>
        <v>0.59595959595959602</v>
      </c>
      <c r="BC61">
        <f t="shared" si="23"/>
        <v>0.59595959595959602</v>
      </c>
      <c r="BD61">
        <f t="shared" si="23"/>
        <v>0.59595959595959602</v>
      </c>
      <c r="BE61">
        <f t="shared" si="23"/>
        <v>0.59595959595959602</v>
      </c>
      <c r="BF61">
        <f t="shared" si="23"/>
        <v>0.59595959595959602</v>
      </c>
      <c r="BG61">
        <f t="shared" si="23"/>
        <v>0.59595959595959602</v>
      </c>
      <c r="BH61">
        <f t="shared" si="23"/>
        <v>0.59595959595959602</v>
      </c>
      <c r="BI61">
        <f t="shared" si="23"/>
        <v>0.59595959595959602</v>
      </c>
      <c r="BJ61">
        <f t="shared" si="23"/>
        <v>0.59595959595959602</v>
      </c>
      <c r="BK61">
        <f t="shared" si="23"/>
        <v>0.59595959595959602</v>
      </c>
    </row>
    <row r="62" spans="1:63" x14ac:dyDescent="0.25">
      <c r="A62">
        <v>62</v>
      </c>
      <c r="B62">
        <v>0.16193999999999997</v>
      </c>
      <c r="C62">
        <f t="shared" si="21"/>
        <v>3.6363636363636367</v>
      </c>
      <c r="D62">
        <f t="shared" si="21"/>
        <v>3.6363636363636367</v>
      </c>
      <c r="E62">
        <f t="shared" si="21"/>
        <v>3.6363636363636367</v>
      </c>
      <c r="F62">
        <f t="shared" si="21"/>
        <v>3.6363636363636367</v>
      </c>
      <c r="G62">
        <f t="shared" si="21"/>
        <v>3.6363636363636367</v>
      </c>
      <c r="H62">
        <f t="shared" si="21"/>
        <v>3.6363636363636367</v>
      </c>
      <c r="I62">
        <f t="shared" si="21"/>
        <v>0.60606060606060608</v>
      </c>
      <c r="J62">
        <f t="shared" si="21"/>
        <v>0.60606060606060608</v>
      </c>
      <c r="K62">
        <f t="shared" si="21"/>
        <v>0.60606060606060608</v>
      </c>
      <c r="L62">
        <f t="shared" si="21"/>
        <v>0.60606060606060608</v>
      </c>
      <c r="M62">
        <f t="shared" si="21"/>
        <v>0.60606060606060608</v>
      </c>
      <c r="N62">
        <f t="shared" si="21"/>
        <v>0.60606060606060608</v>
      </c>
      <c r="O62">
        <f t="shared" si="21"/>
        <v>0.60606060606060608</v>
      </c>
      <c r="P62">
        <f t="shared" si="21"/>
        <v>0.60606060606060608</v>
      </c>
      <c r="Q62">
        <f t="shared" si="21"/>
        <v>0.60606060606060608</v>
      </c>
      <c r="R62">
        <f t="shared" si="19"/>
        <v>0.60606060606060608</v>
      </c>
      <c r="S62">
        <f t="shared" si="19"/>
        <v>0.60606060606060608</v>
      </c>
      <c r="T62">
        <f t="shared" si="19"/>
        <v>0.60606060606060608</v>
      </c>
      <c r="U62">
        <f t="shared" si="19"/>
        <v>0.60606060606060608</v>
      </c>
      <c r="V62">
        <f t="shared" si="19"/>
        <v>0.60606060606060608</v>
      </c>
      <c r="W62">
        <f t="shared" si="19"/>
        <v>0.60606060606060608</v>
      </c>
      <c r="X62">
        <f t="shared" si="19"/>
        <v>0.60606060606060608</v>
      </c>
      <c r="Y62">
        <f t="shared" si="19"/>
        <v>0.60606060606060608</v>
      </c>
      <c r="Z62">
        <f t="shared" si="19"/>
        <v>0.60606060606060608</v>
      </c>
      <c r="AA62">
        <f t="shared" si="19"/>
        <v>0.60606060606060608</v>
      </c>
      <c r="AB62">
        <f t="shared" si="19"/>
        <v>0.60606060606060608</v>
      </c>
      <c r="AC62">
        <f t="shared" si="19"/>
        <v>0.60606060606060608</v>
      </c>
      <c r="AD62">
        <f t="shared" si="19"/>
        <v>0.60606060606060608</v>
      </c>
      <c r="AE62">
        <f t="shared" si="19"/>
        <v>0.60606060606060608</v>
      </c>
      <c r="AF62">
        <f t="shared" si="19"/>
        <v>0.60606060606060608</v>
      </c>
      <c r="AG62">
        <f t="shared" si="19"/>
        <v>0.60606060606060608</v>
      </c>
      <c r="AH62">
        <f t="shared" si="23"/>
        <v>0.60606060606060608</v>
      </c>
      <c r="AI62">
        <f t="shared" si="23"/>
        <v>0.60606060606060608</v>
      </c>
      <c r="AJ62">
        <f t="shared" si="23"/>
        <v>0.60606060606060608</v>
      </c>
      <c r="AK62">
        <f t="shared" si="23"/>
        <v>0.60606060606060608</v>
      </c>
      <c r="AL62">
        <f t="shared" si="23"/>
        <v>0.60606060606060608</v>
      </c>
      <c r="AM62">
        <f t="shared" si="23"/>
        <v>0.60606060606060608</v>
      </c>
      <c r="AN62">
        <f t="shared" si="23"/>
        <v>0.60606060606060608</v>
      </c>
      <c r="AO62">
        <f t="shared" si="23"/>
        <v>0.60606060606060608</v>
      </c>
      <c r="AP62">
        <f t="shared" si="23"/>
        <v>0.60606060606060608</v>
      </c>
      <c r="AQ62">
        <f t="shared" si="23"/>
        <v>0.60606060606060608</v>
      </c>
      <c r="AR62">
        <f t="shared" si="23"/>
        <v>0.60606060606060608</v>
      </c>
      <c r="AS62">
        <f t="shared" si="23"/>
        <v>0.60606060606060608</v>
      </c>
      <c r="AT62">
        <f t="shared" si="23"/>
        <v>0.60606060606060608</v>
      </c>
      <c r="AU62">
        <f t="shared" si="23"/>
        <v>0.60606060606060608</v>
      </c>
      <c r="AV62">
        <f t="shared" si="23"/>
        <v>0.60606060606060608</v>
      </c>
      <c r="AW62">
        <f t="shared" si="23"/>
        <v>0.60606060606060608</v>
      </c>
      <c r="AX62">
        <f t="shared" si="23"/>
        <v>0.60606060606060608</v>
      </c>
      <c r="AY62">
        <f t="shared" si="23"/>
        <v>0.60606060606060608</v>
      </c>
      <c r="AZ62">
        <f t="shared" si="23"/>
        <v>0.60606060606060608</v>
      </c>
      <c r="BA62">
        <f t="shared" si="23"/>
        <v>0.60606060606060608</v>
      </c>
      <c r="BB62">
        <f t="shared" si="23"/>
        <v>0.60606060606060608</v>
      </c>
      <c r="BC62">
        <f t="shared" si="23"/>
        <v>0.60606060606060608</v>
      </c>
      <c r="BD62">
        <f t="shared" si="23"/>
        <v>0.60606060606060608</v>
      </c>
      <c r="BE62">
        <f t="shared" si="23"/>
        <v>0.60606060606060608</v>
      </c>
      <c r="BF62">
        <f t="shared" si="23"/>
        <v>0.60606060606060608</v>
      </c>
      <c r="BG62">
        <f t="shared" si="23"/>
        <v>0.60606060606060608</v>
      </c>
      <c r="BH62">
        <f t="shared" si="23"/>
        <v>0.60606060606060608</v>
      </c>
      <c r="BI62">
        <f t="shared" si="23"/>
        <v>0.60606060606060608</v>
      </c>
      <c r="BJ62">
        <f t="shared" si="23"/>
        <v>0.60606060606060608</v>
      </c>
      <c r="BK62">
        <f t="shared" si="23"/>
        <v>0.60606060606060608</v>
      </c>
    </row>
    <row r="63" spans="1:63" x14ac:dyDescent="0.25">
      <c r="A63">
        <v>63</v>
      </c>
      <c r="B63">
        <v>0.16193999999999997</v>
      </c>
      <c r="C63">
        <f t="shared" si="21"/>
        <v>3.6969696969696972</v>
      </c>
      <c r="D63">
        <f t="shared" si="21"/>
        <v>3.6969696969696972</v>
      </c>
      <c r="E63">
        <f t="shared" si="21"/>
        <v>3.6969696969696972</v>
      </c>
      <c r="F63">
        <f t="shared" si="21"/>
        <v>3.6969696969696972</v>
      </c>
      <c r="G63">
        <f t="shared" si="21"/>
        <v>3.6969696969696972</v>
      </c>
      <c r="H63">
        <f t="shared" si="21"/>
        <v>3.6969696969696972</v>
      </c>
      <c r="I63">
        <f t="shared" si="21"/>
        <v>0.61616161616161624</v>
      </c>
      <c r="J63">
        <f t="shared" si="21"/>
        <v>0.61616161616161624</v>
      </c>
      <c r="K63">
        <f t="shared" si="21"/>
        <v>0.61616161616161624</v>
      </c>
      <c r="L63">
        <f t="shared" si="21"/>
        <v>0.61616161616161624</v>
      </c>
      <c r="M63">
        <f t="shared" si="21"/>
        <v>0.61616161616161624</v>
      </c>
      <c r="N63">
        <f t="shared" si="21"/>
        <v>0.61616161616161624</v>
      </c>
      <c r="O63">
        <f t="shared" si="21"/>
        <v>0.61616161616161624</v>
      </c>
      <c r="P63">
        <f t="shared" si="21"/>
        <v>0.61616161616161624</v>
      </c>
      <c r="Q63">
        <f t="shared" si="21"/>
        <v>0.61616161616161624</v>
      </c>
      <c r="R63">
        <f t="shared" si="19"/>
        <v>0.61616161616161624</v>
      </c>
      <c r="S63">
        <f t="shared" si="19"/>
        <v>0.61616161616161624</v>
      </c>
      <c r="T63">
        <f t="shared" si="19"/>
        <v>0.61616161616161624</v>
      </c>
      <c r="U63">
        <f t="shared" si="19"/>
        <v>0.61616161616161624</v>
      </c>
      <c r="V63">
        <f t="shared" si="19"/>
        <v>0.61616161616161624</v>
      </c>
      <c r="W63">
        <f t="shared" si="19"/>
        <v>0.61616161616161624</v>
      </c>
      <c r="X63">
        <f t="shared" si="19"/>
        <v>0.61616161616161624</v>
      </c>
      <c r="Y63">
        <f t="shared" si="19"/>
        <v>0.61616161616161624</v>
      </c>
      <c r="Z63">
        <f t="shared" si="19"/>
        <v>0.61616161616161624</v>
      </c>
      <c r="AA63">
        <f t="shared" si="19"/>
        <v>0.61616161616161624</v>
      </c>
      <c r="AB63">
        <f t="shared" si="19"/>
        <v>0.61616161616161624</v>
      </c>
      <c r="AC63">
        <f t="shared" si="19"/>
        <v>0.61616161616161624</v>
      </c>
      <c r="AD63">
        <f t="shared" si="19"/>
        <v>0.61616161616161624</v>
      </c>
      <c r="AE63">
        <f t="shared" si="19"/>
        <v>0.61616161616161624</v>
      </c>
      <c r="AF63">
        <f t="shared" si="19"/>
        <v>0.61616161616161624</v>
      </c>
      <c r="AG63">
        <f t="shared" si="19"/>
        <v>0.61616161616161624</v>
      </c>
      <c r="AH63">
        <f t="shared" si="23"/>
        <v>0.61616161616161624</v>
      </c>
      <c r="AI63">
        <f t="shared" si="23"/>
        <v>0.61616161616161624</v>
      </c>
      <c r="AJ63">
        <f t="shared" si="23"/>
        <v>0.61616161616161624</v>
      </c>
      <c r="AK63">
        <f t="shared" si="23"/>
        <v>0.61616161616161624</v>
      </c>
      <c r="AL63">
        <f t="shared" si="23"/>
        <v>0.61616161616161624</v>
      </c>
      <c r="AM63">
        <f t="shared" si="23"/>
        <v>0.61616161616161624</v>
      </c>
      <c r="AN63">
        <f t="shared" si="23"/>
        <v>0.61616161616161624</v>
      </c>
      <c r="AO63">
        <f t="shared" si="23"/>
        <v>0.61616161616161624</v>
      </c>
      <c r="AP63">
        <f t="shared" si="23"/>
        <v>0.61616161616161624</v>
      </c>
      <c r="AQ63">
        <f t="shared" si="23"/>
        <v>0.61616161616161624</v>
      </c>
      <c r="AR63">
        <f t="shared" si="23"/>
        <v>0.61616161616161624</v>
      </c>
      <c r="AS63">
        <f t="shared" si="23"/>
        <v>0.61616161616161624</v>
      </c>
      <c r="AT63">
        <f t="shared" si="23"/>
        <v>0.61616161616161624</v>
      </c>
      <c r="AU63">
        <f t="shared" si="23"/>
        <v>0.61616161616161624</v>
      </c>
      <c r="AV63">
        <f t="shared" si="23"/>
        <v>0.61616161616161624</v>
      </c>
      <c r="AW63">
        <f t="shared" si="23"/>
        <v>0.61616161616161624</v>
      </c>
      <c r="AX63">
        <f t="shared" si="23"/>
        <v>0.61616161616161624</v>
      </c>
      <c r="AY63">
        <f t="shared" si="23"/>
        <v>0.61616161616161624</v>
      </c>
      <c r="AZ63">
        <f t="shared" si="23"/>
        <v>0.61616161616161624</v>
      </c>
      <c r="BA63">
        <f t="shared" si="23"/>
        <v>0.61616161616161624</v>
      </c>
      <c r="BB63">
        <f t="shared" si="23"/>
        <v>0.61616161616161624</v>
      </c>
      <c r="BC63">
        <f t="shared" si="23"/>
        <v>0.61616161616161624</v>
      </c>
      <c r="BD63">
        <f t="shared" si="23"/>
        <v>0.61616161616161624</v>
      </c>
      <c r="BE63">
        <f t="shared" si="23"/>
        <v>0.61616161616161624</v>
      </c>
      <c r="BF63">
        <f t="shared" si="23"/>
        <v>0.61616161616161624</v>
      </c>
      <c r="BG63">
        <f t="shared" si="23"/>
        <v>0.61616161616161624</v>
      </c>
      <c r="BH63">
        <f t="shared" si="23"/>
        <v>0.61616161616161624</v>
      </c>
      <c r="BI63">
        <f t="shared" si="23"/>
        <v>0.61616161616161624</v>
      </c>
      <c r="BJ63">
        <f t="shared" si="23"/>
        <v>0.61616161616161624</v>
      </c>
      <c r="BK63">
        <f t="shared" si="23"/>
        <v>0.61616161616161624</v>
      </c>
    </row>
    <row r="64" spans="1:63" x14ac:dyDescent="0.25">
      <c r="A64">
        <v>64</v>
      </c>
      <c r="B64">
        <v>0.16193999999999997</v>
      </c>
      <c r="C64">
        <f t="shared" si="21"/>
        <v>3.7575757575757578</v>
      </c>
      <c r="D64">
        <f t="shared" si="21"/>
        <v>3.7575757575757578</v>
      </c>
      <c r="E64">
        <f t="shared" si="21"/>
        <v>3.7575757575757578</v>
      </c>
      <c r="F64">
        <f t="shared" si="21"/>
        <v>3.7575757575757578</v>
      </c>
      <c r="G64">
        <f t="shared" si="21"/>
        <v>3.7575757575757578</v>
      </c>
      <c r="H64">
        <f t="shared" si="21"/>
        <v>3.7575757575757578</v>
      </c>
      <c r="I64">
        <f t="shared" si="21"/>
        <v>0.6262626262626263</v>
      </c>
      <c r="J64">
        <f t="shared" si="21"/>
        <v>0.6262626262626263</v>
      </c>
      <c r="K64">
        <f t="shared" si="21"/>
        <v>0.6262626262626263</v>
      </c>
      <c r="L64">
        <f t="shared" si="21"/>
        <v>0.6262626262626263</v>
      </c>
      <c r="M64">
        <f t="shared" si="21"/>
        <v>0.6262626262626263</v>
      </c>
      <c r="N64">
        <f t="shared" si="21"/>
        <v>0.6262626262626263</v>
      </c>
      <c r="O64">
        <f t="shared" si="21"/>
        <v>0.6262626262626263</v>
      </c>
      <c r="P64">
        <f t="shared" si="21"/>
        <v>0.6262626262626263</v>
      </c>
      <c r="Q64">
        <f t="shared" si="21"/>
        <v>0.6262626262626263</v>
      </c>
      <c r="R64">
        <f t="shared" si="19"/>
        <v>0.6262626262626263</v>
      </c>
      <c r="S64">
        <f t="shared" si="19"/>
        <v>0.6262626262626263</v>
      </c>
      <c r="T64">
        <f t="shared" si="19"/>
        <v>0.6262626262626263</v>
      </c>
      <c r="U64">
        <f t="shared" si="19"/>
        <v>0.6262626262626263</v>
      </c>
      <c r="V64">
        <f t="shared" si="19"/>
        <v>0.6262626262626263</v>
      </c>
      <c r="W64">
        <f t="shared" si="19"/>
        <v>0.6262626262626263</v>
      </c>
      <c r="X64">
        <f t="shared" si="19"/>
        <v>0.6262626262626263</v>
      </c>
      <c r="Y64">
        <f t="shared" si="19"/>
        <v>0.6262626262626263</v>
      </c>
      <c r="Z64">
        <f t="shared" si="19"/>
        <v>0.6262626262626263</v>
      </c>
      <c r="AA64">
        <f t="shared" si="19"/>
        <v>0.6262626262626263</v>
      </c>
      <c r="AB64">
        <f t="shared" si="19"/>
        <v>0.6262626262626263</v>
      </c>
      <c r="AC64">
        <f t="shared" si="19"/>
        <v>0.6262626262626263</v>
      </c>
      <c r="AD64">
        <f t="shared" si="19"/>
        <v>0.6262626262626263</v>
      </c>
      <c r="AE64">
        <f t="shared" si="19"/>
        <v>0.6262626262626263</v>
      </c>
      <c r="AF64">
        <f t="shared" si="19"/>
        <v>0.6262626262626263</v>
      </c>
      <c r="AG64">
        <f t="shared" ref="AG64:AG79" si="24">AG$101/($A$101-$A$2) *($A64 -$A$2)</f>
        <v>0.6262626262626263</v>
      </c>
      <c r="AH64">
        <f t="shared" si="23"/>
        <v>0.6262626262626263</v>
      </c>
      <c r="AI64">
        <f t="shared" si="23"/>
        <v>0.6262626262626263</v>
      </c>
      <c r="AJ64">
        <f t="shared" si="23"/>
        <v>0.6262626262626263</v>
      </c>
      <c r="AK64">
        <f t="shared" si="23"/>
        <v>0.6262626262626263</v>
      </c>
      <c r="AL64">
        <f t="shared" si="23"/>
        <v>0.6262626262626263</v>
      </c>
      <c r="AM64">
        <f t="shared" si="23"/>
        <v>0.6262626262626263</v>
      </c>
      <c r="AN64">
        <f t="shared" si="23"/>
        <v>0.6262626262626263</v>
      </c>
      <c r="AO64">
        <f t="shared" si="23"/>
        <v>0.6262626262626263</v>
      </c>
      <c r="AP64">
        <f t="shared" si="23"/>
        <v>0.6262626262626263</v>
      </c>
      <c r="AQ64">
        <f t="shared" si="23"/>
        <v>0.6262626262626263</v>
      </c>
      <c r="AR64">
        <f t="shared" si="23"/>
        <v>0.6262626262626263</v>
      </c>
      <c r="AS64">
        <f t="shared" si="23"/>
        <v>0.6262626262626263</v>
      </c>
      <c r="AT64">
        <f t="shared" si="23"/>
        <v>0.6262626262626263</v>
      </c>
      <c r="AU64">
        <f t="shared" si="23"/>
        <v>0.6262626262626263</v>
      </c>
      <c r="AV64">
        <f t="shared" si="23"/>
        <v>0.6262626262626263</v>
      </c>
      <c r="AW64">
        <f t="shared" si="23"/>
        <v>0.6262626262626263</v>
      </c>
      <c r="AX64">
        <f t="shared" si="23"/>
        <v>0.6262626262626263</v>
      </c>
      <c r="AY64">
        <f t="shared" si="23"/>
        <v>0.6262626262626263</v>
      </c>
      <c r="AZ64">
        <f t="shared" si="23"/>
        <v>0.6262626262626263</v>
      </c>
      <c r="BA64">
        <f t="shared" si="23"/>
        <v>0.6262626262626263</v>
      </c>
      <c r="BB64">
        <f t="shared" si="23"/>
        <v>0.6262626262626263</v>
      </c>
      <c r="BC64">
        <f t="shared" si="23"/>
        <v>0.6262626262626263</v>
      </c>
      <c r="BD64">
        <f t="shared" si="23"/>
        <v>0.6262626262626263</v>
      </c>
      <c r="BE64">
        <f t="shared" si="23"/>
        <v>0.6262626262626263</v>
      </c>
      <c r="BF64">
        <f t="shared" si="23"/>
        <v>0.6262626262626263</v>
      </c>
      <c r="BG64">
        <f t="shared" si="23"/>
        <v>0.6262626262626263</v>
      </c>
      <c r="BH64">
        <f t="shared" si="23"/>
        <v>0.6262626262626263</v>
      </c>
      <c r="BI64">
        <f t="shared" si="23"/>
        <v>0.6262626262626263</v>
      </c>
      <c r="BJ64">
        <f t="shared" si="23"/>
        <v>0.6262626262626263</v>
      </c>
      <c r="BK64">
        <f t="shared" si="23"/>
        <v>0.6262626262626263</v>
      </c>
    </row>
    <row r="65" spans="1:63" x14ac:dyDescent="0.25">
      <c r="A65">
        <v>65</v>
      </c>
      <c r="B65">
        <v>0.16193999999999997</v>
      </c>
      <c r="C65">
        <f t="shared" si="21"/>
        <v>3.8181818181818183</v>
      </c>
      <c r="D65">
        <f t="shared" si="21"/>
        <v>3.8181818181818183</v>
      </c>
      <c r="E65">
        <f t="shared" si="21"/>
        <v>3.8181818181818183</v>
      </c>
      <c r="F65">
        <f t="shared" si="21"/>
        <v>3.8181818181818183</v>
      </c>
      <c r="G65">
        <f t="shared" si="21"/>
        <v>3.8181818181818183</v>
      </c>
      <c r="H65">
        <f t="shared" si="21"/>
        <v>3.8181818181818183</v>
      </c>
      <c r="I65">
        <f t="shared" si="21"/>
        <v>0.63636363636363646</v>
      </c>
      <c r="J65">
        <f t="shared" si="21"/>
        <v>0.63636363636363646</v>
      </c>
      <c r="K65">
        <f t="shared" si="21"/>
        <v>0.63636363636363646</v>
      </c>
      <c r="L65">
        <f t="shared" si="21"/>
        <v>0.63636363636363646</v>
      </c>
      <c r="M65">
        <f t="shared" si="21"/>
        <v>0.63636363636363646</v>
      </c>
      <c r="N65">
        <f t="shared" si="21"/>
        <v>0.63636363636363646</v>
      </c>
      <c r="O65">
        <f t="shared" si="21"/>
        <v>0.63636363636363646</v>
      </c>
      <c r="P65">
        <f t="shared" si="21"/>
        <v>0.63636363636363646</v>
      </c>
      <c r="Q65">
        <f t="shared" si="21"/>
        <v>0.63636363636363646</v>
      </c>
      <c r="R65">
        <f t="shared" si="21"/>
        <v>0.63636363636363646</v>
      </c>
      <c r="S65">
        <f t="shared" ref="S65:AG80" si="25">S$101/($A$101-$A$2) *($A65 -$A$2)</f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4"/>
        <v>0.63636363636363646</v>
      </c>
      <c r="AH65">
        <f t="shared" si="23"/>
        <v>0.63636363636363646</v>
      </c>
      <c r="AI65">
        <f t="shared" si="23"/>
        <v>0.63636363636363646</v>
      </c>
      <c r="AJ65">
        <f t="shared" si="23"/>
        <v>0.63636363636363646</v>
      </c>
      <c r="AK65">
        <f t="shared" si="23"/>
        <v>0.63636363636363646</v>
      </c>
      <c r="AL65">
        <f t="shared" si="23"/>
        <v>0.63636363636363646</v>
      </c>
      <c r="AM65">
        <f t="shared" si="23"/>
        <v>0.63636363636363646</v>
      </c>
      <c r="AN65">
        <f t="shared" si="23"/>
        <v>0.63636363636363646</v>
      </c>
      <c r="AO65">
        <f t="shared" si="23"/>
        <v>0.63636363636363646</v>
      </c>
      <c r="AP65">
        <f t="shared" si="23"/>
        <v>0.63636363636363646</v>
      </c>
      <c r="AQ65">
        <f t="shared" si="23"/>
        <v>0.63636363636363646</v>
      </c>
      <c r="AR65">
        <f t="shared" si="23"/>
        <v>0.63636363636363646</v>
      </c>
      <c r="AS65">
        <f t="shared" si="23"/>
        <v>0.63636363636363646</v>
      </c>
      <c r="AT65">
        <f t="shared" si="23"/>
        <v>0.63636363636363646</v>
      </c>
      <c r="AU65">
        <f t="shared" si="23"/>
        <v>0.63636363636363646</v>
      </c>
      <c r="AV65">
        <f t="shared" si="23"/>
        <v>0.63636363636363646</v>
      </c>
      <c r="AW65">
        <f t="shared" si="23"/>
        <v>0.63636363636363646</v>
      </c>
      <c r="AX65">
        <f t="shared" si="23"/>
        <v>0.63636363636363646</v>
      </c>
      <c r="AY65">
        <f t="shared" si="23"/>
        <v>0.63636363636363646</v>
      </c>
      <c r="AZ65">
        <f t="shared" si="23"/>
        <v>0.63636363636363646</v>
      </c>
      <c r="BA65">
        <f t="shared" si="23"/>
        <v>0.63636363636363646</v>
      </c>
      <c r="BB65">
        <f t="shared" si="23"/>
        <v>0.63636363636363646</v>
      </c>
      <c r="BC65">
        <f t="shared" si="23"/>
        <v>0.63636363636363646</v>
      </c>
      <c r="BD65">
        <f t="shared" si="23"/>
        <v>0.63636363636363646</v>
      </c>
      <c r="BE65">
        <f t="shared" si="23"/>
        <v>0.63636363636363646</v>
      </c>
      <c r="BF65">
        <f t="shared" si="23"/>
        <v>0.63636363636363646</v>
      </c>
      <c r="BG65">
        <f t="shared" si="23"/>
        <v>0.63636363636363646</v>
      </c>
      <c r="BH65">
        <f t="shared" si="23"/>
        <v>0.63636363636363646</v>
      </c>
      <c r="BI65">
        <f t="shared" si="23"/>
        <v>0.63636363636363646</v>
      </c>
      <c r="BJ65">
        <f t="shared" si="23"/>
        <v>0.63636363636363646</v>
      </c>
      <c r="BK65">
        <f t="shared" si="23"/>
        <v>0.63636363636363646</v>
      </c>
    </row>
    <row r="66" spans="1:63" x14ac:dyDescent="0.25">
      <c r="A66">
        <v>66</v>
      </c>
      <c r="B66">
        <v>0.16193999999999997</v>
      </c>
      <c r="C66">
        <f t="shared" ref="C66:R81" si="26">C$101/($A$101-$A$2) *($A66 -$A$2)</f>
        <v>3.8787878787878789</v>
      </c>
      <c r="D66">
        <f t="shared" si="26"/>
        <v>3.8787878787878789</v>
      </c>
      <c r="E66">
        <f t="shared" si="26"/>
        <v>3.8787878787878789</v>
      </c>
      <c r="F66">
        <f t="shared" si="26"/>
        <v>3.8787878787878789</v>
      </c>
      <c r="G66">
        <f t="shared" si="26"/>
        <v>3.8787878787878789</v>
      </c>
      <c r="H66">
        <f t="shared" si="26"/>
        <v>3.8787878787878789</v>
      </c>
      <c r="I66">
        <f t="shared" si="26"/>
        <v>0.64646464646464652</v>
      </c>
      <c r="J66">
        <f t="shared" si="26"/>
        <v>0.64646464646464652</v>
      </c>
      <c r="K66">
        <f t="shared" si="26"/>
        <v>0.64646464646464652</v>
      </c>
      <c r="L66">
        <f t="shared" si="26"/>
        <v>0.64646464646464652</v>
      </c>
      <c r="M66">
        <f t="shared" si="26"/>
        <v>0.64646464646464652</v>
      </c>
      <c r="N66">
        <f t="shared" si="26"/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5"/>
        <v>0.64646464646464652</v>
      </c>
      <c r="T66">
        <f t="shared" si="25"/>
        <v>0.64646464646464652</v>
      </c>
      <c r="U66">
        <f t="shared" si="25"/>
        <v>0.64646464646464652</v>
      </c>
      <c r="V66">
        <f t="shared" si="25"/>
        <v>0.64646464646464652</v>
      </c>
      <c r="W66">
        <f t="shared" si="25"/>
        <v>0.64646464646464652</v>
      </c>
      <c r="X66">
        <f t="shared" si="25"/>
        <v>0.64646464646464652</v>
      </c>
      <c r="Y66">
        <f t="shared" si="25"/>
        <v>0.64646464646464652</v>
      </c>
      <c r="Z66">
        <f t="shared" si="25"/>
        <v>0.64646464646464652</v>
      </c>
      <c r="AA66">
        <f t="shared" si="25"/>
        <v>0.64646464646464652</v>
      </c>
      <c r="AB66">
        <f t="shared" si="25"/>
        <v>0.64646464646464652</v>
      </c>
      <c r="AC66">
        <f t="shared" si="25"/>
        <v>0.64646464646464652</v>
      </c>
      <c r="AD66">
        <f t="shared" si="25"/>
        <v>0.64646464646464652</v>
      </c>
      <c r="AE66">
        <f t="shared" si="25"/>
        <v>0.64646464646464652</v>
      </c>
      <c r="AF66">
        <f t="shared" si="25"/>
        <v>0.64646464646464652</v>
      </c>
      <c r="AG66">
        <f t="shared" si="24"/>
        <v>0.64646464646464652</v>
      </c>
      <c r="AH66">
        <f t="shared" si="23"/>
        <v>0.64646464646464652</v>
      </c>
      <c r="AI66">
        <f t="shared" si="23"/>
        <v>0.64646464646464652</v>
      </c>
      <c r="AJ66">
        <f t="shared" si="23"/>
        <v>0.64646464646464652</v>
      </c>
      <c r="AK66">
        <f t="shared" si="23"/>
        <v>0.64646464646464652</v>
      </c>
      <c r="AL66">
        <f t="shared" si="23"/>
        <v>0.64646464646464652</v>
      </c>
      <c r="AM66">
        <f t="shared" si="23"/>
        <v>0.64646464646464652</v>
      </c>
      <c r="AN66">
        <f t="shared" si="23"/>
        <v>0.64646464646464652</v>
      </c>
      <c r="AO66">
        <f t="shared" si="23"/>
        <v>0.64646464646464652</v>
      </c>
      <c r="AP66">
        <f t="shared" si="23"/>
        <v>0.64646464646464652</v>
      </c>
      <c r="AQ66">
        <f t="shared" si="23"/>
        <v>0.64646464646464652</v>
      </c>
      <c r="AR66">
        <f t="shared" si="23"/>
        <v>0.64646464646464652</v>
      </c>
      <c r="AS66">
        <f t="shared" si="23"/>
        <v>0.64646464646464652</v>
      </c>
      <c r="AT66">
        <f t="shared" si="23"/>
        <v>0.64646464646464652</v>
      </c>
      <c r="AU66">
        <f t="shared" si="23"/>
        <v>0.64646464646464652</v>
      </c>
      <c r="AV66">
        <f t="shared" si="23"/>
        <v>0.64646464646464652</v>
      </c>
      <c r="AW66">
        <f t="shared" ref="AW66:BK66" si="27">AW$101/($A$101-$A$2) *($A66 -$A$2)</f>
        <v>0.64646464646464652</v>
      </c>
      <c r="AX66">
        <f t="shared" si="27"/>
        <v>0.64646464646464652</v>
      </c>
      <c r="AY66">
        <f t="shared" si="27"/>
        <v>0.64646464646464652</v>
      </c>
      <c r="AZ66">
        <f t="shared" si="27"/>
        <v>0.64646464646464652</v>
      </c>
      <c r="BA66">
        <f t="shared" si="27"/>
        <v>0.64646464646464652</v>
      </c>
      <c r="BB66">
        <f t="shared" si="27"/>
        <v>0.64646464646464652</v>
      </c>
      <c r="BC66">
        <f t="shared" si="27"/>
        <v>0.64646464646464652</v>
      </c>
      <c r="BD66">
        <f t="shared" si="27"/>
        <v>0.64646464646464652</v>
      </c>
      <c r="BE66">
        <f t="shared" si="27"/>
        <v>0.64646464646464652</v>
      </c>
      <c r="BF66">
        <f t="shared" si="27"/>
        <v>0.64646464646464652</v>
      </c>
      <c r="BG66">
        <f t="shared" si="27"/>
        <v>0.64646464646464652</v>
      </c>
      <c r="BH66">
        <f t="shared" si="27"/>
        <v>0.64646464646464652</v>
      </c>
      <c r="BI66">
        <f t="shared" si="27"/>
        <v>0.64646464646464652</v>
      </c>
      <c r="BJ66">
        <f t="shared" si="27"/>
        <v>0.64646464646464652</v>
      </c>
      <c r="BK66">
        <f t="shared" si="27"/>
        <v>0.64646464646464652</v>
      </c>
    </row>
    <row r="67" spans="1:63" x14ac:dyDescent="0.25">
      <c r="A67">
        <v>67</v>
      </c>
      <c r="B67">
        <v>0.16193999999999997</v>
      </c>
      <c r="C67">
        <f t="shared" si="26"/>
        <v>3.9393939393939394</v>
      </c>
      <c r="D67">
        <f t="shared" si="26"/>
        <v>3.9393939393939394</v>
      </c>
      <c r="E67">
        <f t="shared" si="26"/>
        <v>3.9393939393939394</v>
      </c>
      <c r="F67">
        <f t="shared" si="26"/>
        <v>3.9393939393939394</v>
      </c>
      <c r="G67">
        <f t="shared" si="26"/>
        <v>3.9393939393939394</v>
      </c>
      <c r="H67">
        <f t="shared" si="26"/>
        <v>3.9393939393939394</v>
      </c>
      <c r="I67">
        <f t="shared" si="26"/>
        <v>0.65656565656565657</v>
      </c>
      <c r="J67">
        <f t="shared" si="26"/>
        <v>0.65656565656565657</v>
      </c>
      <c r="K67">
        <f t="shared" si="26"/>
        <v>0.65656565656565657</v>
      </c>
      <c r="L67">
        <f t="shared" si="26"/>
        <v>0.65656565656565657</v>
      </c>
      <c r="M67">
        <f t="shared" si="26"/>
        <v>0.65656565656565657</v>
      </c>
      <c r="N67">
        <f t="shared" si="26"/>
        <v>0.65656565656565657</v>
      </c>
      <c r="O67">
        <f t="shared" si="26"/>
        <v>0.65656565656565657</v>
      </c>
      <c r="P67">
        <f t="shared" si="26"/>
        <v>0.65656565656565657</v>
      </c>
      <c r="Q67">
        <f t="shared" si="26"/>
        <v>0.65656565656565657</v>
      </c>
      <c r="R67">
        <f t="shared" si="26"/>
        <v>0.65656565656565657</v>
      </c>
      <c r="S67">
        <f t="shared" si="25"/>
        <v>0.65656565656565657</v>
      </c>
      <c r="T67">
        <f t="shared" si="25"/>
        <v>0.65656565656565657</v>
      </c>
      <c r="U67">
        <f t="shared" si="25"/>
        <v>0.65656565656565657</v>
      </c>
      <c r="V67">
        <f t="shared" si="25"/>
        <v>0.65656565656565657</v>
      </c>
      <c r="W67">
        <f t="shared" si="25"/>
        <v>0.65656565656565657</v>
      </c>
      <c r="X67">
        <f t="shared" si="25"/>
        <v>0.65656565656565657</v>
      </c>
      <c r="Y67">
        <f t="shared" si="25"/>
        <v>0.65656565656565657</v>
      </c>
      <c r="Z67">
        <f t="shared" si="25"/>
        <v>0.65656565656565657</v>
      </c>
      <c r="AA67">
        <f t="shared" si="25"/>
        <v>0.65656565656565657</v>
      </c>
      <c r="AB67">
        <f t="shared" si="25"/>
        <v>0.65656565656565657</v>
      </c>
      <c r="AC67">
        <f t="shared" si="25"/>
        <v>0.65656565656565657</v>
      </c>
      <c r="AD67">
        <f t="shared" si="25"/>
        <v>0.65656565656565657</v>
      </c>
      <c r="AE67">
        <f t="shared" si="25"/>
        <v>0.65656565656565657</v>
      </c>
      <c r="AF67">
        <f t="shared" si="25"/>
        <v>0.65656565656565657</v>
      </c>
      <c r="AG67">
        <f t="shared" si="24"/>
        <v>0.65656565656565657</v>
      </c>
      <c r="AH67">
        <f t="shared" ref="AH67:BK75" si="28">AH$101/($A$101-$A$2) *($A67 -$A$2)</f>
        <v>0.65656565656565657</v>
      </c>
      <c r="AI67">
        <f t="shared" si="28"/>
        <v>0.65656565656565657</v>
      </c>
      <c r="AJ67">
        <f t="shared" si="28"/>
        <v>0.65656565656565657</v>
      </c>
      <c r="AK67">
        <f t="shared" si="28"/>
        <v>0.65656565656565657</v>
      </c>
      <c r="AL67">
        <f t="shared" si="28"/>
        <v>0.65656565656565657</v>
      </c>
      <c r="AM67">
        <f t="shared" si="28"/>
        <v>0.65656565656565657</v>
      </c>
      <c r="AN67">
        <f t="shared" si="28"/>
        <v>0.65656565656565657</v>
      </c>
      <c r="AO67">
        <f t="shared" si="28"/>
        <v>0.65656565656565657</v>
      </c>
      <c r="AP67">
        <f t="shared" si="28"/>
        <v>0.65656565656565657</v>
      </c>
      <c r="AQ67">
        <f t="shared" si="28"/>
        <v>0.65656565656565657</v>
      </c>
      <c r="AR67">
        <f t="shared" si="28"/>
        <v>0.65656565656565657</v>
      </c>
      <c r="AS67">
        <f t="shared" si="28"/>
        <v>0.65656565656565657</v>
      </c>
      <c r="AT67">
        <f t="shared" si="28"/>
        <v>0.65656565656565657</v>
      </c>
      <c r="AU67">
        <f t="shared" si="28"/>
        <v>0.65656565656565657</v>
      </c>
      <c r="AV67">
        <f t="shared" si="28"/>
        <v>0.65656565656565657</v>
      </c>
      <c r="AW67">
        <f t="shared" si="28"/>
        <v>0.65656565656565657</v>
      </c>
      <c r="AX67">
        <f t="shared" si="28"/>
        <v>0.65656565656565657</v>
      </c>
      <c r="AY67">
        <f t="shared" si="28"/>
        <v>0.65656565656565657</v>
      </c>
      <c r="AZ67">
        <f t="shared" si="28"/>
        <v>0.65656565656565657</v>
      </c>
      <c r="BA67">
        <f t="shared" si="28"/>
        <v>0.65656565656565657</v>
      </c>
      <c r="BB67">
        <f t="shared" si="28"/>
        <v>0.65656565656565657</v>
      </c>
      <c r="BC67">
        <f t="shared" si="28"/>
        <v>0.65656565656565657</v>
      </c>
      <c r="BD67">
        <f t="shared" si="28"/>
        <v>0.65656565656565657</v>
      </c>
      <c r="BE67">
        <f t="shared" si="28"/>
        <v>0.65656565656565657</v>
      </c>
      <c r="BF67">
        <f t="shared" si="28"/>
        <v>0.65656565656565657</v>
      </c>
      <c r="BG67">
        <f t="shared" si="28"/>
        <v>0.65656565656565657</v>
      </c>
      <c r="BH67">
        <f t="shared" si="28"/>
        <v>0.65656565656565657</v>
      </c>
      <c r="BI67">
        <f t="shared" si="28"/>
        <v>0.65656565656565657</v>
      </c>
      <c r="BJ67">
        <f t="shared" si="28"/>
        <v>0.65656565656565657</v>
      </c>
      <c r="BK67">
        <f t="shared" si="28"/>
        <v>0.65656565656565657</v>
      </c>
    </row>
    <row r="68" spans="1:63" x14ac:dyDescent="0.25">
      <c r="A68">
        <v>68</v>
      </c>
      <c r="B68">
        <v>0.16193999999999997</v>
      </c>
      <c r="C68">
        <f t="shared" si="26"/>
        <v>4</v>
      </c>
      <c r="D68">
        <f t="shared" si="26"/>
        <v>4</v>
      </c>
      <c r="E68">
        <f t="shared" si="26"/>
        <v>4</v>
      </c>
      <c r="F68">
        <f t="shared" si="26"/>
        <v>4</v>
      </c>
      <c r="G68">
        <f t="shared" si="26"/>
        <v>4</v>
      </c>
      <c r="H68">
        <f t="shared" si="26"/>
        <v>4</v>
      </c>
      <c r="I68">
        <f t="shared" si="26"/>
        <v>0.66666666666666674</v>
      </c>
      <c r="J68">
        <f t="shared" si="26"/>
        <v>0.66666666666666674</v>
      </c>
      <c r="K68">
        <f t="shared" si="26"/>
        <v>0.66666666666666674</v>
      </c>
      <c r="L68">
        <f t="shared" si="26"/>
        <v>0.66666666666666674</v>
      </c>
      <c r="M68">
        <f t="shared" si="26"/>
        <v>0.66666666666666674</v>
      </c>
      <c r="N68">
        <f t="shared" si="26"/>
        <v>0.66666666666666674</v>
      </c>
      <c r="O68">
        <f t="shared" si="26"/>
        <v>0.66666666666666674</v>
      </c>
      <c r="P68">
        <f t="shared" si="26"/>
        <v>0.66666666666666674</v>
      </c>
      <c r="Q68">
        <f t="shared" si="26"/>
        <v>0.66666666666666674</v>
      </c>
      <c r="R68">
        <f t="shared" si="26"/>
        <v>0.66666666666666674</v>
      </c>
      <c r="S68">
        <f t="shared" si="25"/>
        <v>0.66666666666666674</v>
      </c>
      <c r="T68">
        <f t="shared" si="25"/>
        <v>0.66666666666666674</v>
      </c>
      <c r="U68">
        <f t="shared" si="25"/>
        <v>0.66666666666666674</v>
      </c>
      <c r="V68">
        <f t="shared" si="25"/>
        <v>0.66666666666666674</v>
      </c>
      <c r="W68">
        <f t="shared" si="25"/>
        <v>0.66666666666666674</v>
      </c>
      <c r="X68">
        <f t="shared" si="25"/>
        <v>0.66666666666666674</v>
      </c>
      <c r="Y68">
        <f t="shared" si="25"/>
        <v>0.66666666666666674</v>
      </c>
      <c r="Z68">
        <f t="shared" si="25"/>
        <v>0.66666666666666674</v>
      </c>
      <c r="AA68">
        <f t="shared" si="25"/>
        <v>0.66666666666666674</v>
      </c>
      <c r="AB68">
        <f t="shared" si="25"/>
        <v>0.66666666666666674</v>
      </c>
      <c r="AC68">
        <f t="shared" si="25"/>
        <v>0.66666666666666674</v>
      </c>
      <c r="AD68">
        <f t="shared" si="25"/>
        <v>0.66666666666666674</v>
      </c>
      <c r="AE68">
        <f t="shared" si="25"/>
        <v>0.66666666666666674</v>
      </c>
      <c r="AF68">
        <f t="shared" si="25"/>
        <v>0.66666666666666674</v>
      </c>
      <c r="AG68">
        <f t="shared" si="24"/>
        <v>0.66666666666666674</v>
      </c>
      <c r="AH68">
        <f t="shared" si="28"/>
        <v>0.66666666666666674</v>
      </c>
      <c r="AI68">
        <f t="shared" si="28"/>
        <v>0.66666666666666674</v>
      </c>
      <c r="AJ68">
        <f t="shared" si="28"/>
        <v>0.66666666666666674</v>
      </c>
      <c r="AK68">
        <f t="shared" si="28"/>
        <v>0.66666666666666674</v>
      </c>
      <c r="AL68">
        <f t="shared" si="28"/>
        <v>0.66666666666666674</v>
      </c>
      <c r="AM68">
        <f t="shared" si="28"/>
        <v>0.66666666666666674</v>
      </c>
      <c r="AN68">
        <f t="shared" si="28"/>
        <v>0.66666666666666674</v>
      </c>
      <c r="AO68">
        <f t="shared" si="28"/>
        <v>0.66666666666666674</v>
      </c>
      <c r="AP68">
        <f t="shared" si="28"/>
        <v>0.66666666666666674</v>
      </c>
      <c r="AQ68">
        <f t="shared" si="28"/>
        <v>0.66666666666666674</v>
      </c>
      <c r="AR68">
        <f t="shared" si="28"/>
        <v>0.66666666666666674</v>
      </c>
      <c r="AS68">
        <f t="shared" si="28"/>
        <v>0.66666666666666674</v>
      </c>
      <c r="AT68">
        <f t="shared" si="28"/>
        <v>0.66666666666666674</v>
      </c>
      <c r="AU68">
        <f t="shared" si="28"/>
        <v>0.66666666666666674</v>
      </c>
      <c r="AV68">
        <f t="shared" si="28"/>
        <v>0.66666666666666674</v>
      </c>
      <c r="AW68">
        <f t="shared" si="28"/>
        <v>0.66666666666666674</v>
      </c>
      <c r="AX68">
        <f t="shared" si="28"/>
        <v>0.66666666666666674</v>
      </c>
      <c r="AY68">
        <f t="shared" si="28"/>
        <v>0.66666666666666674</v>
      </c>
      <c r="AZ68">
        <f t="shared" si="28"/>
        <v>0.66666666666666674</v>
      </c>
      <c r="BA68">
        <f t="shared" si="28"/>
        <v>0.66666666666666674</v>
      </c>
      <c r="BB68">
        <f t="shared" si="28"/>
        <v>0.66666666666666674</v>
      </c>
      <c r="BC68">
        <f t="shared" si="28"/>
        <v>0.66666666666666674</v>
      </c>
      <c r="BD68">
        <f t="shared" si="28"/>
        <v>0.66666666666666674</v>
      </c>
      <c r="BE68">
        <f t="shared" si="28"/>
        <v>0.66666666666666674</v>
      </c>
      <c r="BF68">
        <f t="shared" si="28"/>
        <v>0.66666666666666674</v>
      </c>
      <c r="BG68">
        <f t="shared" si="28"/>
        <v>0.66666666666666674</v>
      </c>
      <c r="BH68">
        <f t="shared" si="28"/>
        <v>0.66666666666666674</v>
      </c>
      <c r="BI68">
        <f t="shared" si="28"/>
        <v>0.66666666666666674</v>
      </c>
      <c r="BJ68">
        <f t="shared" si="28"/>
        <v>0.66666666666666674</v>
      </c>
      <c r="BK68">
        <f t="shared" si="28"/>
        <v>0.66666666666666674</v>
      </c>
    </row>
    <row r="69" spans="1:63" x14ac:dyDescent="0.25">
      <c r="A69">
        <v>69</v>
      </c>
      <c r="B69">
        <v>0.16193999999999997</v>
      </c>
      <c r="C69">
        <f t="shared" si="26"/>
        <v>4.0606060606060606</v>
      </c>
      <c r="D69">
        <f t="shared" si="26"/>
        <v>4.0606060606060606</v>
      </c>
      <c r="E69">
        <f t="shared" si="26"/>
        <v>4.0606060606060606</v>
      </c>
      <c r="F69">
        <f t="shared" si="26"/>
        <v>4.0606060606060606</v>
      </c>
      <c r="G69">
        <f t="shared" si="26"/>
        <v>4.0606060606060606</v>
      </c>
      <c r="H69">
        <f t="shared" si="26"/>
        <v>4.0606060606060606</v>
      </c>
      <c r="I69">
        <f t="shared" si="26"/>
        <v>0.6767676767676768</v>
      </c>
      <c r="J69">
        <f t="shared" si="26"/>
        <v>0.6767676767676768</v>
      </c>
      <c r="K69">
        <f t="shared" si="26"/>
        <v>0.6767676767676768</v>
      </c>
      <c r="L69">
        <f t="shared" si="26"/>
        <v>0.6767676767676768</v>
      </c>
      <c r="M69">
        <f t="shared" si="26"/>
        <v>0.6767676767676768</v>
      </c>
      <c r="N69">
        <f t="shared" si="26"/>
        <v>0.6767676767676768</v>
      </c>
      <c r="O69">
        <f t="shared" si="26"/>
        <v>0.6767676767676768</v>
      </c>
      <c r="P69">
        <f t="shared" si="26"/>
        <v>0.6767676767676768</v>
      </c>
      <c r="Q69">
        <f t="shared" si="26"/>
        <v>0.6767676767676768</v>
      </c>
      <c r="R69">
        <f t="shared" si="26"/>
        <v>0.6767676767676768</v>
      </c>
      <c r="S69">
        <f t="shared" si="25"/>
        <v>0.6767676767676768</v>
      </c>
      <c r="T69">
        <f t="shared" si="25"/>
        <v>0.6767676767676768</v>
      </c>
      <c r="U69">
        <f t="shared" si="25"/>
        <v>0.6767676767676768</v>
      </c>
      <c r="V69">
        <f t="shared" si="25"/>
        <v>0.6767676767676768</v>
      </c>
      <c r="W69">
        <f t="shared" si="25"/>
        <v>0.6767676767676768</v>
      </c>
      <c r="X69">
        <f t="shared" si="25"/>
        <v>0.6767676767676768</v>
      </c>
      <c r="Y69">
        <f t="shared" si="25"/>
        <v>0.6767676767676768</v>
      </c>
      <c r="Z69">
        <f t="shared" si="25"/>
        <v>0.6767676767676768</v>
      </c>
      <c r="AA69">
        <f t="shared" si="25"/>
        <v>0.6767676767676768</v>
      </c>
      <c r="AB69">
        <f t="shared" si="25"/>
        <v>0.6767676767676768</v>
      </c>
      <c r="AC69">
        <f t="shared" si="25"/>
        <v>0.6767676767676768</v>
      </c>
      <c r="AD69">
        <f t="shared" si="25"/>
        <v>0.6767676767676768</v>
      </c>
      <c r="AE69">
        <f t="shared" si="25"/>
        <v>0.6767676767676768</v>
      </c>
      <c r="AF69">
        <f t="shared" si="25"/>
        <v>0.6767676767676768</v>
      </c>
      <c r="AG69">
        <f t="shared" si="24"/>
        <v>0.6767676767676768</v>
      </c>
      <c r="AH69">
        <f t="shared" si="28"/>
        <v>0.6767676767676768</v>
      </c>
      <c r="AI69">
        <f t="shared" si="28"/>
        <v>0.6767676767676768</v>
      </c>
      <c r="AJ69">
        <f t="shared" si="28"/>
        <v>0.6767676767676768</v>
      </c>
      <c r="AK69">
        <f t="shared" si="28"/>
        <v>0.6767676767676768</v>
      </c>
      <c r="AL69">
        <f t="shared" si="28"/>
        <v>0.6767676767676768</v>
      </c>
      <c r="AM69">
        <f t="shared" si="28"/>
        <v>0.6767676767676768</v>
      </c>
      <c r="AN69">
        <f t="shared" si="28"/>
        <v>0.6767676767676768</v>
      </c>
      <c r="AO69">
        <f t="shared" si="28"/>
        <v>0.6767676767676768</v>
      </c>
      <c r="AP69">
        <f t="shared" si="28"/>
        <v>0.6767676767676768</v>
      </c>
      <c r="AQ69">
        <f t="shared" si="28"/>
        <v>0.6767676767676768</v>
      </c>
      <c r="AR69">
        <f t="shared" si="28"/>
        <v>0.6767676767676768</v>
      </c>
      <c r="AS69">
        <f t="shared" si="28"/>
        <v>0.6767676767676768</v>
      </c>
      <c r="AT69">
        <f t="shared" si="28"/>
        <v>0.6767676767676768</v>
      </c>
      <c r="AU69">
        <f t="shared" si="28"/>
        <v>0.6767676767676768</v>
      </c>
      <c r="AV69">
        <f t="shared" si="28"/>
        <v>0.6767676767676768</v>
      </c>
      <c r="AW69">
        <f t="shared" si="28"/>
        <v>0.6767676767676768</v>
      </c>
      <c r="AX69">
        <f t="shared" si="28"/>
        <v>0.6767676767676768</v>
      </c>
      <c r="AY69">
        <f t="shared" si="28"/>
        <v>0.6767676767676768</v>
      </c>
      <c r="AZ69">
        <f t="shared" si="28"/>
        <v>0.6767676767676768</v>
      </c>
      <c r="BA69">
        <f t="shared" si="28"/>
        <v>0.6767676767676768</v>
      </c>
      <c r="BB69">
        <f t="shared" si="28"/>
        <v>0.6767676767676768</v>
      </c>
      <c r="BC69">
        <f t="shared" si="28"/>
        <v>0.6767676767676768</v>
      </c>
      <c r="BD69">
        <f t="shared" si="28"/>
        <v>0.6767676767676768</v>
      </c>
      <c r="BE69">
        <f t="shared" si="28"/>
        <v>0.6767676767676768</v>
      </c>
      <c r="BF69">
        <f t="shared" si="28"/>
        <v>0.6767676767676768</v>
      </c>
      <c r="BG69">
        <f t="shared" si="28"/>
        <v>0.6767676767676768</v>
      </c>
      <c r="BH69">
        <f t="shared" si="28"/>
        <v>0.6767676767676768</v>
      </c>
      <c r="BI69">
        <f t="shared" si="28"/>
        <v>0.6767676767676768</v>
      </c>
      <c r="BJ69">
        <f t="shared" si="28"/>
        <v>0.6767676767676768</v>
      </c>
      <c r="BK69">
        <f t="shared" si="28"/>
        <v>0.6767676767676768</v>
      </c>
    </row>
    <row r="70" spans="1:63" x14ac:dyDescent="0.25">
      <c r="A70">
        <v>70</v>
      </c>
      <c r="B70">
        <v>0.16193999999999997</v>
      </c>
      <c r="C70">
        <f t="shared" si="26"/>
        <v>4.1212121212121211</v>
      </c>
      <c r="D70">
        <f t="shared" si="26"/>
        <v>4.1212121212121211</v>
      </c>
      <c r="E70">
        <f t="shared" si="26"/>
        <v>4.1212121212121211</v>
      </c>
      <c r="F70">
        <f t="shared" si="26"/>
        <v>4.1212121212121211</v>
      </c>
      <c r="G70">
        <f t="shared" si="26"/>
        <v>4.1212121212121211</v>
      </c>
      <c r="H70">
        <f t="shared" si="26"/>
        <v>4.1212121212121211</v>
      </c>
      <c r="I70">
        <f t="shared" si="26"/>
        <v>0.68686868686868696</v>
      </c>
      <c r="J70">
        <f t="shared" si="26"/>
        <v>0.68686868686868696</v>
      </c>
      <c r="K70">
        <f t="shared" si="26"/>
        <v>0.68686868686868696</v>
      </c>
      <c r="L70">
        <f t="shared" si="26"/>
        <v>0.68686868686868696</v>
      </c>
      <c r="M70">
        <f t="shared" si="26"/>
        <v>0.68686868686868696</v>
      </c>
      <c r="N70">
        <f t="shared" si="26"/>
        <v>0.68686868686868696</v>
      </c>
      <c r="O70">
        <f t="shared" si="26"/>
        <v>0.68686868686868696</v>
      </c>
      <c r="P70">
        <f t="shared" si="26"/>
        <v>0.68686868686868696</v>
      </c>
      <c r="Q70">
        <f t="shared" si="26"/>
        <v>0.68686868686868696</v>
      </c>
      <c r="R70">
        <f t="shared" si="26"/>
        <v>0.68686868686868696</v>
      </c>
      <c r="S70">
        <f t="shared" si="25"/>
        <v>0.68686868686868696</v>
      </c>
      <c r="T70">
        <f t="shared" si="25"/>
        <v>0.68686868686868696</v>
      </c>
      <c r="U70">
        <f t="shared" si="25"/>
        <v>0.68686868686868696</v>
      </c>
      <c r="V70">
        <f t="shared" si="25"/>
        <v>0.68686868686868696</v>
      </c>
      <c r="W70">
        <f t="shared" si="25"/>
        <v>0.68686868686868696</v>
      </c>
      <c r="X70">
        <f t="shared" si="25"/>
        <v>0.68686868686868696</v>
      </c>
      <c r="Y70">
        <f t="shared" si="25"/>
        <v>0.68686868686868696</v>
      </c>
      <c r="Z70">
        <f t="shared" si="25"/>
        <v>0.68686868686868696</v>
      </c>
      <c r="AA70">
        <f t="shared" si="25"/>
        <v>0.68686868686868696</v>
      </c>
      <c r="AB70">
        <f t="shared" si="25"/>
        <v>0.68686868686868696</v>
      </c>
      <c r="AC70">
        <f t="shared" si="25"/>
        <v>0.68686868686868696</v>
      </c>
      <c r="AD70">
        <f t="shared" si="25"/>
        <v>0.68686868686868696</v>
      </c>
      <c r="AE70">
        <f t="shared" si="25"/>
        <v>0.68686868686868696</v>
      </c>
      <c r="AF70">
        <f t="shared" si="25"/>
        <v>0.68686868686868696</v>
      </c>
      <c r="AG70">
        <f t="shared" si="24"/>
        <v>0.68686868686868696</v>
      </c>
      <c r="AH70">
        <f t="shared" si="28"/>
        <v>0.68686868686868696</v>
      </c>
      <c r="AI70">
        <f t="shared" si="28"/>
        <v>0.68686868686868696</v>
      </c>
      <c r="AJ70">
        <f t="shared" si="28"/>
        <v>0.68686868686868696</v>
      </c>
      <c r="AK70">
        <f t="shared" si="28"/>
        <v>0.68686868686868696</v>
      </c>
      <c r="AL70">
        <f t="shared" si="28"/>
        <v>0.68686868686868696</v>
      </c>
      <c r="AM70">
        <f t="shared" si="28"/>
        <v>0.68686868686868696</v>
      </c>
      <c r="AN70">
        <f t="shared" si="28"/>
        <v>0.68686868686868696</v>
      </c>
      <c r="AO70">
        <f t="shared" si="28"/>
        <v>0.68686868686868696</v>
      </c>
      <c r="AP70">
        <f t="shared" si="28"/>
        <v>0.68686868686868696</v>
      </c>
      <c r="AQ70">
        <f t="shared" si="28"/>
        <v>0.68686868686868696</v>
      </c>
      <c r="AR70">
        <f t="shared" si="28"/>
        <v>0.68686868686868696</v>
      </c>
      <c r="AS70">
        <f t="shared" si="28"/>
        <v>0.68686868686868696</v>
      </c>
      <c r="AT70">
        <f t="shared" si="28"/>
        <v>0.68686868686868696</v>
      </c>
      <c r="AU70">
        <f t="shared" si="28"/>
        <v>0.68686868686868696</v>
      </c>
      <c r="AV70">
        <f t="shared" si="28"/>
        <v>0.68686868686868696</v>
      </c>
      <c r="AW70">
        <f t="shared" si="28"/>
        <v>0.68686868686868696</v>
      </c>
      <c r="AX70">
        <f t="shared" si="28"/>
        <v>0.68686868686868696</v>
      </c>
      <c r="AY70">
        <f t="shared" si="28"/>
        <v>0.68686868686868696</v>
      </c>
      <c r="AZ70">
        <f t="shared" si="28"/>
        <v>0.68686868686868696</v>
      </c>
      <c r="BA70">
        <f t="shared" si="28"/>
        <v>0.68686868686868696</v>
      </c>
      <c r="BB70">
        <f t="shared" si="28"/>
        <v>0.68686868686868696</v>
      </c>
      <c r="BC70">
        <f t="shared" si="28"/>
        <v>0.68686868686868696</v>
      </c>
      <c r="BD70">
        <f t="shared" si="28"/>
        <v>0.68686868686868696</v>
      </c>
      <c r="BE70">
        <f t="shared" si="28"/>
        <v>0.68686868686868696</v>
      </c>
      <c r="BF70">
        <f t="shared" si="28"/>
        <v>0.68686868686868696</v>
      </c>
      <c r="BG70">
        <f t="shared" si="28"/>
        <v>0.68686868686868696</v>
      </c>
      <c r="BH70">
        <f t="shared" si="28"/>
        <v>0.68686868686868696</v>
      </c>
      <c r="BI70">
        <f t="shared" si="28"/>
        <v>0.68686868686868696</v>
      </c>
      <c r="BJ70">
        <f t="shared" si="28"/>
        <v>0.68686868686868696</v>
      </c>
      <c r="BK70">
        <f t="shared" si="28"/>
        <v>0.68686868686868696</v>
      </c>
    </row>
    <row r="71" spans="1:63" x14ac:dyDescent="0.25">
      <c r="A71">
        <v>71</v>
      </c>
      <c r="B71">
        <v>0.16193999999999997</v>
      </c>
      <c r="C71">
        <f t="shared" si="26"/>
        <v>4.1818181818181817</v>
      </c>
      <c r="D71">
        <f t="shared" si="26"/>
        <v>4.1818181818181817</v>
      </c>
      <c r="E71">
        <f t="shared" si="26"/>
        <v>4.1818181818181817</v>
      </c>
      <c r="F71">
        <f t="shared" si="26"/>
        <v>4.1818181818181817</v>
      </c>
      <c r="G71">
        <f t="shared" si="26"/>
        <v>4.1818181818181817</v>
      </c>
      <c r="H71">
        <f t="shared" si="26"/>
        <v>4.1818181818181817</v>
      </c>
      <c r="I71">
        <f t="shared" si="26"/>
        <v>0.69696969696969702</v>
      </c>
      <c r="J71">
        <f t="shared" si="26"/>
        <v>0.69696969696969702</v>
      </c>
      <c r="K71">
        <f t="shared" si="26"/>
        <v>0.69696969696969702</v>
      </c>
      <c r="L71">
        <f t="shared" si="26"/>
        <v>0.69696969696969702</v>
      </c>
      <c r="M71">
        <f t="shared" si="26"/>
        <v>0.69696969696969702</v>
      </c>
      <c r="N71">
        <f t="shared" si="26"/>
        <v>0.69696969696969702</v>
      </c>
      <c r="O71">
        <f t="shared" si="26"/>
        <v>0.69696969696969702</v>
      </c>
      <c r="P71">
        <f t="shared" si="26"/>
        <v>0.69696969696969702</v>
      </c>
      <c r="Q71">
        <f t="shared" si="26"/>
        <v>0.69696969696969702</v>
      </c>
      <c r="R71">
        <f t="shared" si="26"/>
        <v>0.69696969696969702</v>
      </c>
      <c r="S71">
        <f t="shared" si="25"/>
        <v>0.69696969696969702</v>
      </c>
      <c r="T71">
        <f t="shared" si="25"/>
        <v>0.69696969696969702</v>
      </c>
      <c r="U71">
        <f t="shared" si="25"/>
        <v>0.69696969696969702</v>
      </c>
      <c r="V71">
        <f t="shared" si="25"/>
        <v>0.69696969696969702</v>
      </c>
      <c r="W71">
        <f t="shared" si="25"/>
        <v>0.69696969696969702</v>
      </c>
      <c r="X71">
        <f t="shared" si="25"/>
        <v>0.69696969696969702</v>
      </c>
      <c r="Y71">
        <f t="shared" si="25"/>
        <v>0.69696969696969702</v>
      </c>
      <c r="Z71">
        <f t="shared" si="25"/>
        <v>0.69696969696969702</v>
      </c>
      <c r="AA71">
        <f t="shared" si="25"/>
        <v>0.69696969696969702</v>
      </c>
      <c r="AB71">
        <f t="shared" si="25"/>
        <v>0.69696969696969702</v>
      </c>
      <c r="AC71">
        <f t="shared" si="25"/>
        <v>0.69696969696969702</v>
      </c>
      <c r="AD71">
        <f t="shared" si="25"/>
        <v>0.69696969696969702</v>
      </c>
      <c r="AE71">
        <f t="shared" si="25"/>
        <v>0.69696969696969702</v>
      </c>
      <c r="AF71">
        <f t="shared" si="25"/>
        <v>0.69696969696969702</v>
      </c>
      <c r="AG71">
        <f t="shared" si="24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</row>
    <row r="72" spans="1:63" x14ac:dyDescent="0.25">
      <c r="A72">
        <v>72</v>
      </c>
      <c r="B72">
        <v>0.16193999999999997</v>
      </c>
      <c r="C72">
        <f t="shared" si="26"/>
        <v>4.2424242424242422</v>
      </c>
      <c r="D72">
        <f t="shared" si="26"/>
        <v>4.2424242424242422</v>
      </c>
      <c r="E72">
        <f t="shared" si="26"/>
        <v>4.2424242424242422</v>
      </c>
      <c r="F72">
        <f t="shared" si="26"/>
        <v>4.2424242424242422</v>
      </c>
      <c r="G72">
        <f t="shared" si="26"/>
        <v>4.2424242424242422</v>
      </c>
      <c r="H72">
        <f t="shared" si="26"/>
        <v>4.2424242424242422</v>
      </c>
      <c r="I72">
        <f t="shared" si="26"/>
        <v>0.70707070707070718</v>
      </c>
      <c r="J72">
        <f t="shared" si="26"/>
        <v>0.70707070707070718</v>
      </c>
      <c r="K72">
        <f t="shared" si="26"/>
        <v>0.70707070707070718</v>
      </c>
      <c r="L72">
        <f t="shared" si="26"/>
        <v>0.70707070707070718</v>
      </c>
      <c r="M72">
        <f t="shared" si="26"/>
        <v>0.70707070707070718</v>
      </c>
      <c r="N72">
        <f t="shared" si="26"/>
        <v>0.70707070707070718</v>
      </c>
      <c r="O72">
        <f t="shared" si="26"/>
        <v>0.70707070707070718</v>
      </c>
      <c r="P72">
        <f t="shared" si="26"/>
        <v>0.70707070707070718</v>
      </c>
      <c r="Q72">
        <f t="shared" si="26"/>
        <v>0.70707070707070718</v>
      </c>
      <c r="R72">
        <f t="shared" si="26"/>
        <v>0.70707070707070718</v>
      </c>
      <c r="S72">
        <f t="shared" si="25"/>
        <v>0.70707070707070718</v>
      </c>
      <c r="T72">
        <f t="shared" si="25"/>
        <v>0.70707070707070718</v>
      </c>
      <c r="U72">
        <f t="shared" si="25"/>
        <v>0.70707070707070718</v>
      </c>
      <c r="V72">
        <f t="shared" si="25"/>
        <v>0.70707070707070718</v>
      </c>
      <c r="W72">
        <f t="shared" si="25"/>
        <v>0.70707070707070718</v>
      </c>
      <c r="X72">
        <f t="shared" si="25"/>
        <v>0.70707070707070718</v>
      </c>
      <c r="Y72">
        <f t="shared" si="25"/>
        <v>0.70707070707070718</v>
      </c>
      <c r="Z72">
        <f t="shared" si="25"/>
        <v>0.70707070707070718</v>
      </c>
      <c r="AA72">
        <f t="shared" si="25"/>
        <v>0.70707070707070718</v>
      </c>
      <c r="AB72">
        <f t="shared" si="25"/>
        <v>0.70707070707070718</v>
      </c>
      <c r="AC72">
        <f t="shared" si="25"/>
        <v>0.70707070707070718</v>
      </c>
      <c r="AD72">
        <f t="shared" si="25"/>
        <v>0.70707070707070718</v>
      </c>
      <c r="AE72">
        <f t="shared" si="25"/>
        <v>0.70707070707070718</v>
      </c>
      <c r="AF72">
        <f t="shared" si="25"/>
        <v>0.70707070707070718</v>
      </c>
      <c r="AG72">
        <f t="shared" si="24"/>
        <v>0.70707070707070718</v>
      </c>
      <c r="AH72">
        <f t="shared" si="28"/>
        <v>0.70707070707070718</v>
      </c>
      <c r="AI72">
        <f t="shared" si="28"/>
        <v>0.70707070707070718</v>
      </c>
      <c r="AJ72">
        <f t="shared" si="28"/>
        <v>0.70707070707070718</v>
      </c>
      <c r="AK72">
        <f t="shared" si="28"/>
        <v>0.70707070707070718</v>
      </c>
      <c r="AL72">
        <f t="shared" si="28"/>
        <v>0.70707070707070718</v>
      </c>
      <c r="AM72">
        <f t="shared" si="28"/>
        <v>0.70707070707070718</v>
      </c>
      <c r="AN72">
        <f t="shared" si="28"/>
        <v>0.70707070707070718</v>
      </c>
      <c r="AO72">
        <f t="shared" si="28"/>
        <v>0.70707070707070718</v>
      </c>
      <c r="AP72">
        <f t="shared" si="28"/>
        <v>0.70707070707070718</v>
      </c>
      <c r="AQ72">
        <f t="shared" si="28"/>
        <v>0.70707070707070718</v>
      </c>
      <c r="AR72">
        <f t="shared" si="28"/>
        <v>0.70707070707070718</v>
      </c>
      <c r="AS72">
        <f t="shared" si="28"/>
        <v>0.70707070707070718</v>
      </c>
      <c r="AT72">
        <f t="shared" si="28"/>
        <v>0.70707070707070718</v>
      </c>
      <c r="AU72">
        <f t="shared" si="28"/>
        <v>0.70707070707070718</v>
      </c>
      <c r="AV72">
        <f t="shared" si="28"/>
        <v>0.70707070707070718</v>
      </c>
      <c r="AW72">
        <f t="shared" si="28"/>
        <v>0.70707070707070718</v>
      </c>
      <c r="AX72">
        <f t="shared" si="28"/>
        <v>0.70707070707070718</v>
      </c>
      <c r="AY72">
        <f t="shared" si="28"/>
        <v>0.70707070707070718</v>
      </c>
      <c r="AZ72">
        <f t="shared" si="28"/>
        <v>0.70707070707070718</v>
      </c>
      <c r="BA72">
        <f t="shared" si="28"/>
        <v>0.70707070707070718</v>
      </c>
      <c r="BB72">
        <f t="shared" si="28"/>
        <v>0.70707070707070718</v>
      </c>
      <c r="BC72">
        <f t="shared" si="28"/>
        <v>0.70707070707070718</v>
      </c>
      <c r="BD72">
        <f t="shared" si="28"/>
        <v>0.70707070707070718</v>
      </c>
      <c r="BE72">
        <f t="shared" si="28"/>
        <v>0.70707070707070718</v>
      </c>
      <c r="BF72">
        <f t="shared" si="28"/>
        <v>0.70707070707070718</v>
      </c>
      <c r="BG72">
        <f t="shared" si="28"/>
        <v>0.70707070707070718</v>
      </c>
      <c r="BH72">
        <f t="shared" si="28"/>
        <v>0.70707070707070718</v>
      </c>
      <c r="BI72">
        <f t="shared" si="28"/>
        <v>0.70707070707070718</v>
      </c>
      <c r="BJ72">
        <f t="shared" si="28"/>
        <v>0.70707070707070718</v>
      </c>
      <c r="BK72">
        <f t="shared" si="28"/>
        <v>0.70707070707070718</v>
      </c>
    </row>
    <row r="73" spans="1:63" x14ac:dyDescent="0.25">
      <c r="A73">
        <v>73</v>
      </c>
      <c r="B73">
        <v>0.16193999999999997</v>
      </c>
      <c r="C73">
        <f t="shared" si="26"/>
        <v>4.3030303030303028</v>
      </c>
      <c r="D73">
        <f t="shared" si="26"/>
        <v>4.3030303030303028</v>
      </c>
      <c r="E73">
        <f t="shared" si="26"/>
        <v>4.3030303030303028</v>
      </c>
      <c r="F73">
        <f t="shared" si="26"/>
        <v>4.3030303030303028</v>
      </c>
      <c r="G73">
        <f t="shared" si="26"/>
        <v>4.3030303030303028</v>
      </c>
      <c r="H73">
        <f t="shared" si="26"/>
        <v>4.3030303030303028</v>
      </c>
      <c r="I73">
        <f t="shared" si="26"/>
        <v>0.71717171717171724</v>
      </c>
      <c r="J73">
        <f t="shared" si="26"/>
        <v>0.71717171717171724</v>
      </c>
      <c r="K73">
        <f t="shared" si="26"/>
        <v>0.71717171717171724</v>
      </c>
      <c r="L73">
        <f t="shared" si="26"/>
        <v>0.71717171717171724</v>
      </c>
      <c r="M73">
        <f t="shared" si="26"/>
        <v>0.71717171717171724</v>
      </c>
      <c r="N73">
        <f t="shared" si="26"/>
        <v>0.71717171717171724</v>
      </c>
      <c r="O73">
        <f t="shared" si="26"/>
        <v>0.71717171717171724</v>
      </c>
      <c r="P73">
        <f t="shared" si="26"/>
        <v>0.71717171717171724</v>
      </c>
      <c r="Q73">
        <f t="shared" si="26"/>
        <v>0.71717171717171724</v>
      </c>
      <c r="R73">
        <f t="shared" si="26"/>
        <v>0.71717171717171724</v>
      </c>
      <c r="S73">
        <f t="shared" si="25"/>
        <v>0.71717171717171724</v>
      </c>
      <c r="T73">
        <f t="shared" si="25"/>
        <v>0.71717171717171724</v>
      </c>
      <c r="U73">
        <f t="shared" si="25"/>
        <v>0.71717171717171724</v>
      </c>
      <c r="V73">
        <f t="shared" si="25"/>
        <v>0.71717171717171724</v>
      </c>
      <c r="W73">
        <f t="shared" si="25"/>
        <v>0.71717171717171724</v>
      </c>
      <c r="X73">
        <f t="shared" si="25"/>
        <v>0.71717171717171724</v>
      </c>
      <c r="Y73">
        <f t="shared" si="25"/>
        <v>0.71717171717171724</v>
      </c>
      <c r="Z73">
        <f t="shared" si="25"/>
        <v>0.71717171717171724</v>
      </c>
      <c r="AA73">
        <f t="shared" si="25"/>
        <v>0.71717171717171724</v>
      </c>
      <c r="AB73">
        <f t="shared" si="25"/>
        <v>0.71717171717171724</v>
      </c>
      <c r="AC73">
        <f t="shared" si="25"/>
        <v>0.71717171717171724</v>
      </c>
      <c r="AD73">
        <f t="shared" si="25"/>
        <v>0.71717171717171724</v>
      </c>
      <c r="AE73">
        <f t="shared" si="25"/>
        <v>0.71717171717171724</v>
      </c>
      <c r="AF73">
        <f t="shared" si="25"/>
        <v>0.71717171717171724</v>
      </c>
      <c r="AG73">
        <f t="shared" si="24"/>
        <v>0.71717171717171724</v>
      </c>
      <c r="AH73">
        <f t="shared" si="28"/>
        <v>0.71717171717171724</v>
      </c>
      <c r="AI73">
        <f t="shared" si="28"/>
        <v>0.71717171717171724</v>
      </c>
      <c r="AJ73">
        <f t="shared" si="28"/>
        <v>0.71717171717171724</v>
      </c>
      <c r="AK73">
        <f t="shared" si="28"/>
        <v>0.71717171717171724</v>
      </c>
      <c r="AL73">
        <f t="shared" si="28"/>
        <v>0.71717171717171724</v>
      </c>
      <c r="AM73">
        <f t="shared" si="28"/>
        <v>0.71717171717171724</v>
      </c>
      <c r="AN73">
        <f t="shared" si="28"/>
        <v>0.71717171717171724</v>
      </c>
      <c r="AO73">
        <f t="shared" si="28"/>
        <v>0.71717171717171724</v>
      </c>
      <c r="AP73">
        <f t="shared" si="28"/>
        <v>0.71717171717171724</v>
      </c>
      <c r="AQ73">
        <f t="shared" si="28"/>
        <v>0.71717171717171724</v>
      </c>
      <c r="AR73">
        <f t="shared" si="28"/>
        <v>0.71717171717171724</v>
      </c>
      <c r="AS73">
        <f t="shared" si="28"/>
        <v>0.71717171717171724</v>
      </c>
      <c r="AT73">
        <f t="shared" si="28"/>
        <v>0.71717171717171724</v>
      </c>
      <c r="AU73">
        <f t="shared" si="28"/>
        <v>0.71717171717171724</v>
      </c>
      <c r="AV73">
        <f t="shared" si="28"/>
        <v>0.71717171717171724</v>
      </c>
      <c r="AW73">
        <f t="shared" si="28"/>
        <v>0.71717171717171724</v>
      </c>
      <c r="AX73">
        <f t="shared" si="28"/>
        <v>0.71717171717171724</v>
      </c>
      <c r="AY73">
        <f t="shared" si="28"/>
        <v>0.71717171717171724</v>
      </c>
      <c r="AZ73">
        <f t="shared" si="28"/>
        <v>0.71717171717171724</v>
      </c>
      <c r="BA73">
        <f t="shared" si="28"/>
        <v>0.71717171717171724</v>
      </c>
      <c r="BB73">
        <f t="shared" si="28"/>
        <v>0.71717171717171724</v>
      </c>
      <c r="BC73">
        <f t="shared" si="28"/>
        <v>0.71717171717171724</v>
      </c>
      <c r="BD73">
        <f t="shared" si="28"/>
        <v>0.71717171717171724</v>
      </c>
      <c r="BE73">
        <f t="shared" si="28"/>
        <v>0.71717171717171724</v>
      </c>
      <c r="BF73">
        <f t="shared" si="28"/>
        <v>0.71717171717171724</v>
      </c>
      <c r="BG73">
        <f t="shared" si="28"/>
        <v>0.71717171717171724</v>
      </c>
      <c r="BH73">
        <f t="shared" si="28"/>
        <v>0.71717171717171724</v>
      </c>
      <c r="BI73">
        <f t="shared" si="28"/>
        <v>0.71717171717171724</v>
      </c>
      <c r="BJ73">
        <f t="shared" si="28"/>
        <v>0.71717171717171724</v>
      </c>
      <c r="BK73">
        <f t="shared" si="28"/>
        <v>0.71717171717171724</v>
      </c>
    </row>
    <row r="74" spans="1:63" x14ac:dyDescent="0.25">
      <c r="A74">
        <v>74</v>
      </c>
      <c r="B74">
        <v>0.16193999999999997</v>
      </c>
      <c r="C74">
        <f t="shared" si="26"/>
        <v>4.3636363636363633</v>
      </c>
      <c r="D74">
        <f t="shared" si="26"/>
        <v>4.3636363636363633</v>
      </c>
      <c r="E74">
        <f t="shared" si="26"/>
        <v>4.3636363636363633</v>
      </c>
      <c r="F74">
        <f t="shared" si="26"/>
        <v>4.3636363636363633</v>
      </c>
      <c r="G74">
        <f t="shared" si="26"/>
        <v>4.3636363636363633</v>
      </c>
      <c r="H74">
        <f t="shared" si="26"/>
        <v>4.3636363636363633</v>
      </c>
      <c r="I74">
        <f t="shared" si="26"/>
        <v>0.72727272727272729</v>
      </c>
      <c r="J74">
        <f t="shared" si="26"/>
        <v>0.72727272727272729</v>
      </c>
      <c r="K74">
        <f t="shared" si="26"/>
        <v>0.72727272727272729</v>
      </c>
      <c r="L74">
        <f t="shared" si="26"/>
        <v>0.72727272727272729</v>
      </c>
      <c r="M74">
        <f t="shared" si="26"/>
        <v>0.72727272727272729</v>
      </c>
      <c r="N74">
        <f t="shared" si="26"/>
        <v>0.72727272727272729</v>
      </c>
      <c r="O74">
        <f t="shared" si="26"/>
        <v>0.72727272727272729</v>
      </c>
      <c r="P74">
        <f t="shared" si="26"/>
        <v>0.72727272727272729</v>
      </c>
      <c r="Q74">
        <f t="shared" si="26"/>
        <v>0.72727272727272729</v>
      </c>
      <c r="R74">
        <f t="shared" si="26"/>
        <v>0.72727272727272729</v>
      </c>
      <c r="S74">
        <f t="shared" si="25"/>
        <v>0.72727272727272729</v>
      </c>
      <c r="T74">
        <f t="shared" si="25"/>
        <v>0.72727272727272729</v>
      </c>
      <c r="U74">
        <f t="shared" si="25"/>
        <v>0.72727272727272729</v>
      </c>
      <c r="V74">
        <f t="shared" si="25"/>
        <v>0.72727272727272729</v>
      </c>
      <c r="W74">
        <f t="shared" si="25"/>
        <v>0.72727272727272729</v>
      </c>
      <c r="X74">
        <f t="shared" si="25"/>
        <v>0.72727272727272729</v>
      </c>
      <c r="Y74">
        <f t="shared" si="25"/>
        <v>0.72727272727272729</v>
      </c>
      <c r="Z74">
        <f t="shared" si="25"/>
        <v>0.72727272727272729</v>
      </c>
      <c r="AA74">
        <f t="shared" si="25"/>
        <v>0.72727272727272729</v>
      </c>
      <c r="AB74">
        <f t="shared" si="25"/>
        <v>0.72727272727272729</v>
      </c>
      <c r="AC74">
        <f t="shared" si="25"/>
        <v>0.72727272727272729</v>
      </c>
      <c r="AD74">
        <f t="shared" si="25"/>
        <v>0.72727272727272729</v>
      </c>
      <c r="AE74">
        <f t="shared" si="25"/>
        <v>0.72727272727272729</v>
      </c>
      <c r="AF74">
        <f t="shared" si="25"/>
        <v>0.72727272727272729</v>
      </c>
      <c r="AG74">
        <f t="shared" si="24"/>
        <v>0.72727272727272729</v>
      </c>
      <c r="AH74">
        <f t="shared" si="28"/>
        <v>0.72727272727272729</v>
      </c>
      <c r="AI74">
        <f t="shared" si="28"/>
        <v>0.72727272727272729</v>
      </c>
      <c r="AJ74">
        <f t="shared" si="28"/>
        <v>0.72727272727272729</v>
      </c>
      <c r="AK74">
        <f t="shared" si="28"/>
        <v>0.72727272727272729</v>
      </c>
      <c r="AL74">
        <f t="shared" si="28"/>
        <v>0.72727272727272729</v>
      </c>
      <c r="AM74">
        <f t="shared" si="28"/>
        <v>0.72727272727272729</v>
      </c>
      <c r="AN74">
        <f t="shared" si="28"/>
        <v>0.72727272727272729</v>
      </c>
      <c r="AO74">
        <f t="shared" si="28"/>
        <v>0.72727272727272729</v>
      </c>
      <c r="AP74">
        <f t="shared" si="28"/>
        <v>0.72727272727272729</v>
      </c>
      <c r="AQ74">
        <f t="shared" si="28"/>
        <v>0.72727272727272729</v>
      </c>
      <c r="AR74">
        <f t="shared" si="28"/>
        <v>0.72727272727272729</v>
      </c>
      <c r="AS74">
        <f t="shared" si="28"/>
        <v>0.72727272727272729</v>
      </c>
      <c r="AT74">
        <f t="shared" si="28"/>
        <v>0.72727272727272729</v>
      </c>
      <c r="AU74">
        <f t="shared" si="28"/>
        <v>0.72727272727272729</v>
      </c>
      <c r="AV74">
        <f t="shared" si="28"/>
        <v>0.72727272727272729</v>
      </c>
      <c r="AW74">
        <f t="shared" si="28"/>
        <v>0.72727272727272729</v>
      </c>
      <c r="AX74">
        <f t="shared" si="28"/>
        <v>0.72727272727272729</v>
      </c>
      <c r="AY74">
        <f t="shared" si="28"/>
        <v>0.72727272727272729</v>
      </c>
      <c r="AZ74">
        <f t="shared" si="28"/>
        <v>0.72727272727272729</v>
      </c>
      <c r="BA74">
        <f t="shared" si="28"/>
        <v>0.72727272727272729</v>
      </c>
      <c r="BB74">
        <f t="shared" si="28"/>
        <v>0.72727272727272729</v>
      </c>
      <c r="BC74">
        <f t="shared" si="28"/>
        <v>0.72727272727272729</v>
      </c>
      <c r="BD74">
        <f t="shared" si="28"/>
        <v>0.72727272727272729</v>
      </c>
      <c r="BE74">
        <f t="shared" si="28"/>
        <v>0.72727272727272729</v>
      </c>
      <c r="BF74">
        <f t="shared" si="28"/>
        <v>0.72727272727272729</v>
      </c>
      <c r="BG74">
        <f t="shared" si="28"/>
        <v>0.72727272727272729</v>
      </c>
      <c r="BH74">
        <f t="shared" si="28"/>
        <v>0.72727272727272729</v>
      </c>
      <c r="BI74">
        <f t="shared" si="28"/>
        <v>0.72727272727272729</v>
      </c>
      <c r="BJ74">
        <f t="shared" si="28"/>
        <v>0.72727272727272729</v>
      </c>
      <c r="BK74">
        <f t="shared" si="28"/>
        <v>0.72727272727272729</v>
      </c>
    </row>
    <row r="75" spans="1:63" x14ac:dyDescent="0.25">
      <c r="A75">
        <v>75</v>
      </c>
      <c r="B75">
        <v>0.16193999999999997</v>
      </c>
      <c r="C75">
        <f t="shared" si="26"/>
        <v>4.4242424242424248</v>
      </c>
      <c r="D75">
        <f t="shared" si="26"/>
        <v>4.4242424242424248</v>
      </c>
      <c r="E75">
        <f t="shared" si="26"/>
        <v>4.4242424242424248</v>
      </c>
      <c r="F75">
        <f t="shared" si="26"/>
        <v>4.4242424242424248</v>
      </c>
      <c r="G75">
        <f t="shared" si="26"/>
        <v>4.4242424242424248</v>
      </c>
      <c r="H75">
        <f t="shared" si="26"/>
        <v>4.4242424242424248</v>
      </c>
      <c r="I75">
        <f t="shared" si="26"/>
        <v>0.73737373737373746</v>
      </c>
      <c r="J75">
        <f t="shared" si="26"/>
        <v>0.73737373737373746</v>
      </c>
      <c r="K75">
        <f t="shared" si="26"/>
        <v>0.73737373737373746</v>
      </c>
      <c r="L75">
        <f t="shared" si="26"/>
        <v>0.73737373737373746</v>
      </c>
      <c r="M75">
        <f t="shared" si="26"/>
        <v>0.73737373737373746</v>
      </c>
      <c r="N75">
        <f t="shared" si="26"/>
        <v>0.73737373737373746</v>
      </c>
      <c r="O75">
        <f t="shared" si="26"/>
        <v>0.73737373737373746</v>
      </c>
      <c r="P75">
        <f t="shared" si="26"/>
        <v>0.73737373737373746</v>
      </c>
      <c r="Q75">
        <f t="shared" si="26"/>
        <v>0.73737373737373746</v>
      </c>
      <c r="R75">
        <f t="shared" si="26"/>
        <v>0.73737373737373746</v>
      </c>
      <c r="S75">
        <f t="shared" si="25"/>
        <v>0.73737373737373746</v>
      </c>
      <c r="T75">
        <f t="shared" si="25"/>
        <v>0.73737373737373746</v>
      </c>
      <c r="U75">
        <f t="shared" si="25"/>
        <v>0.73737373737373746</v>
      </c>
      <c r="V75">
        <f t="shared" si="25"/>
        <v>0.73737373737373746</v>
      </c>
      <c r="W75">
        <f t="shared" si="25"/>
        <v>0.73737373737373746</v>
      </c>
      <c r="X75">
        <f t="shared" si="25"/>
        <v>0.73737373737373746</v>
      </c>
      <c r="Y75">
        <f t="shared" si="25"/>
        <v>0.73737373737373746</v>
      </c>
      <c r="Z75">
        <f t="shared" si="25"/>
        <v>0.73737373737373746</v>
      </c>
      <c r="AA75">
        <f t="shared" si="25"/>
        <v>0.73737373737373746</v>
      </c>
      <c r="AB75">
        <f t="shared" si="25"/>
        <v>0.73737373737373746</v>
      </c>
      <c r="AC75">
        <f t="shared" si="25"/>
        <v>0.73737373737373746</v>
      </c>
      <c r="AD75">
        <f t="shared" si="25"/>
        <v>0.73737373737373746</v>
      </c>
      <c r="AE75">
        <f t="shared" si="25"/>
        <v>0.73737373737373746</v>
      </c>
      <c r="AF75">
        <f t="shared" si="25"/>
        <v>0.73737373737373746</v>
      </c>
      <c r="AG75">
        <f t="shared" si="24"/>
        <v>0.73737373737373746</v>
      </c>
      <c r="AH75">
        <f t="shared" si="28"/>
        <v>0.73737373737373746</v>
      </c>
      <c r="AI75">
        <f t="shared" si="28"/>
        <v>0.73737373737373746</v>
      </c>
      <c r="AJ75">
        <f t="shared" si="28"/>
        <v>0.73737373737373746</v>
      </c>
      <c r="AK75">
        <f t="shared" si="28"/>
        <v>0.73737373737373746</v>
      </c>
      <c r="AL75">
        <f t="shared" si="28"/>
        <v>0.73737373737373746</v>
      </c>
      <c r="AM75">
        <f t="shared" si="28"/>
        <v>0.73737373737373746</v>
      </c>
      <c r="AN75">
        <f t="shared" si="28"/>
        <v>0.73737373737373746</v>
      </c>
      <c r="AO75">
        <f t="shared" si="28"/>
        <v>0.73737373737373746</v>
      </c>
      <c r="AP75">
        <f t="shared" si="28"/>
        <v>0.73737373737373746</v>
      </c>
      <c r="AQ75">
        <f t="shared" si="28"/>
        <v>0.73737373737373746</v>
      </c>
      <c r="AR75">
        <f t="shared" si="28"/>
        <v>0.73737373737373746</v>
      </c>
      <c r="AS75">
        <f t="shared" si="28"/>
        <v>0.73737373737373746</v>
      </c>
      <c r="AT75">
        <f t="shared" si="28"/>
        <v>0.73737373737373746</v>
      </c>
      <c r="AU75">
        <f t="shared" si="28"/>
        <v>0.73737373737373746</v>
      </c>
      <c r="AV75">
        <f t="shared" si="28"/>
        <v>0.73737373737373746</v>
      </c>
      <c r="AW75">
        <f t="shared" ref="AW75:BK75" si="29">AW$101/($A$101-$A$2) *($A75 -$A$2)</f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</row>
    <row r="76" spans="1:63" x14ac:dyDescent="0.25">
      <c r="A76">
        <v>76</v>
      </c>
      <c r="B76">
        <v>0.16193999999999997</v>
      </c>
      <c r="C76">
        <f t="shared" si="26"/>
        <v>4.4848484848484853</v>
      </c>
      <c r="D76">
        <f t="shared" si="26"/>
        <v>4.4848484848484853</v>
      </c>
      <c r="E76">
        <f t="shared" si="26"/>
        <v>4.4848484848484853</v>
      </c>
      <c r="F76">
        <f t="shared" si="26"/>
        <v>4.4848484848484853</v>
      </c>
      <c r="G76">
        <f t="shared" si="26"/>
        <v>4.4848484848484853</v>
      </c>
      <c r="H76">
        <f t="shared" si="26"/>
        <v>4.4848484848484853</v>
      </c>
      <c r="I76">
        <f t="shared" si="26"/>
        <v>0.74747474747474751</v>
      </c>
      <c r="J76">
        <f t="shared" si="26"/>
        <v>0.74747474747474751</v>
      </c>
      <c r="K76">
        <f t="shared" si="26"/>
        <v>0.74747474747474751</v>
      </c>
      <c r="L76">
        <f t="shared" si="26"/>
        <v>0.74747474747474751</v>
      </c>
      <c r="M76">
        <f t="shared" si="26"/>
        <v>0.74747474747474751</v>
      </c>
      <c r="N76">
        <f t="shared" si="26"/>
        <v>0.74747474747474751</v>
      </c>
      <c r="O76">
        <f t="shared" si="26"/>
        <v>0.74747474747474751</v>
      </c>
      <c r="P76">
        <f t="shared" si="26"/>
        <v>0.74747474747474751</v>
      </c>
      <c r="Q76">
        <f t="shared" si="26"/>
        <v>0.74747474747474751</v>
      </c>
      <c r="R76">
        <f t="shared" si="26"/>
        <v>0.74747474747474751</v>
      </c>
      <c r="S76">
        <f t="shared" si="25"/>
        <v>0.74747474747474751</v>
      </c>
      <c r="T76">
        <f t="shared" si="25"/>
        <v>0.74747474747474751</v>
      </c>
      <c r="U76">
        <f t="shared" si="25"/>
        <v>0.74747474747474751</v>
      </c>
      <c r="V76">
        <f t="shared" si="25"/>
        <v>0.74747474747474751</v>
      </c>
      <c r="W76">
        <f t="shared" si="25"/>
        <v>0.74747474747474751</v>
      </c>
      <c r="X76">
        <f t="shared" si="25"/>
        <v>0.74747474747474751</v>
      </c>
      <c r="Y76">
        <f t="shared" si="25"/>
        <v>0.74747474747474751</v>
      </c>
      <c r="Z76">
        <f t="shared" si="25"/>
        <v>0.74747474747474751</v>
      </c>
      <c r="AA76">
        <f t="shared" si="25"/>
        <v>0.74747474747474751</v>
      </c>
      <c r="AB76">
        <f t="shared" si="25"/>
        <v>0.74747474747474751</v>
      </c>
      <c r="AC76">
        <f t="shared" si="25"/>
        <v>0.74747474747474751</v>
      </c>
      <c r="AD76">
        <f t="shared" si="25"/>
        <v>0.74747474747474751</v>
      </c>
      <c r="AE76">
        <f t="shared" si="25"/>
        <v>0.74747474747474751</v>
      </c>
      <c r="AF76">
        <f t="shared" si="25"/>
        <v>0.74747474747474751</v>
      </c>
      <c r="AG76">
        <f t="shared" si="24"/>
        <v>0.74747474747474751</v>
      </c>
      <c r="AH76">
        <f t="shared" ref="AH76:BK84" si="30">AH$101/($A$101-$A$2) *($A76 -$A$2)</f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</row>
    <row r="77" spans="1:63" x14ac:dyDescent="0.25">
      <c r="A77">
        <v>77</v>
      </c>
      <c r="B77">
        <v>0.16193999999999997</v>
      </c>
      <c r="C77">
        <f t="shared" si="26"/>
        <v>4.5454545454545459</v>
      </c>
      <c r="D77">
        <f t="shared" si="26"/>
        <v>4.5454545454545459</v>
      </c>
      <c r="E77">
        <f t="shared" si="26"/>
        <v>4.5454545454545459</v>
      </c>
      <c r="F77">
        <f t="shared" si="26"/>
        <v>4.5454545454545459</v>
      </c>
      <c r="G77">
        <f t="shared" si="26"/>
        <v>4.5454545454545459</v>
      </c>
      <c r="H77">
        <f t="shared" si="26"/>
        <v>4.5454545454545459</v>
      </c>
      <c r="I77">
        <f t="shared" si="26"/>
        <v>0.75757575757575768</v>
      </c>
      <c r="J77">
        <f t="shared" si="26"/>
        <v>0.75757575757575768</v>
      </c>
      <c r="K77">
        <f t="shared" si="26"/>
        <v>0.75757575757575768</v>
      </c>
      <c r="L77">
        <f t="shared" si="26"/>
        <v>0.75757575757575768</v>
      </c>
      <c r="M77">
        <f t="shared" si="26"/>
        <v>0.75757575757575768</v>
      </c>
      <c r="N77">
        <f t="shared" si="26"/>
        <v>0.75757575757575768</v>
      </c>
      <c r="O77">
        <f t="shared" si="26"/>
        <v>0.75757575757575768</v>
      </c>
      <c r="P77">
        <f t="shared" si="26"/>
        <v>0.75757575757575768</v>
      </c>
      <c r="Q77">
        <f t="shared" si="26"/>
        <v>0.75757575757575768</v>
      </c>
      <c r="R77">
        <f t="shared" si="26"/>
        <v>0.75757575757575768</v>
      </c>
      <c r="S77">
        <f t="shared" si="25"/>
        <v>0.75757575757575768</v>
      </c>
      <c r="T77">
        <f t="shared" si="25"/>
        <v>0.75757575757575768</v>
      </c>
      <c r="U77">
        <f t="shared" si="25"/>
        <v>0.75757575757575768</v>
      </c>
      <c r="V77">
        <f t="shared" si="25"/>
        <v>0.75757575757575768</v>
      </c>
      <c r="W77">
        <f t="shared" si="25"/>
        <v>0.75757575757575768</v>
      </c>
      <c r="X77">
        <f t="shared" si="25"/>
        <v>0.75757575757575768</v>
      </c>
      <c r="Y77">
        <f t="shared" si="25"/>
        <v>0.75757575757575768</v>
      </c>
      <c r="Z77">
        <f t="shared" si="25"/>
        <v>0.75757575757575768</v>
      </c>
      <c r="AA77">
        <f t="shared" si="25"/>
        <v>0.75757575757575768</v>
      </c>
      <c r="AB77">
        <f t="shared" si="25"/>
        <v>0.75757575757575768</v>
      </c>
      <c r="AC77">
        <f t="shared" si="25"/>
        <v>0.75757575757575768</v>
      </c>
      <c r="AD77">
        <f t="shared" si="25"/>
        <v>0.75757575757575768</v>
      </c>
      <c r="AE77">
        <f t="shared" si="25"/>
        <v>0.75757575757575768</v>
      </c>
      <c r="AF77">
        <f t="shared" si="25"/>
        <v>0.75757575757575768</v>
      </c>
      <c r="AG77">
        <f t="shared" si="24"/>
        <v>0.75757575757575768</v>
      </c>
      <c r="AH77">
        <f t="shared" si="30"/>
        <v>0.75757575757575768</v>
      </c>
      <c r="AI77">
        <f t="shared" si="30"/>
        <v>0.75757575757575768</v>
      </c>
      <c r="AJ77">
        <f t="shared" si="30"/>
        <v>0.75757575757575768</v>
      </c>
      <c r="AK77">
        <f t="shared" si="30"/>
        <v>0.75757575757575768</v>
      </c>
      <c r="AL77">
        <f t="shared" si="30"/>
        <v>0.75757575757575768</v>
      </c>
      <c r="AM77">
        <f t="shared" si="30"/>
        <v>0.75757575757575768</v>
      </c>
      <c r="AN77">
        <f t="shared" si="30"/>
        <v>0.75757575757575768</v>
      </c>
      <c r="AO77">
        <f t="shared" si="30"/>
        <v>0.75757575757575768</v>
      </c>
      <c r="AP77">
        <f t="shared" si="30"/>
        <v>0.75757575757575768</v>
      </c>
      <c r="AQ77">
        <f t="shared" si="30"/>
        <v>0.75757575757575768</v>
      </c>
      <c r="AR77">
        <f t="shared" si="30"/>
        <v>0.75757575757575768</v>
      </c>
      <c r="AS77">
        <f t="shared" si="30"/>
        <v>0.75757575757575768</v>
      </c>
      <c r="AT77">
        <f t="shared" si="30"/>
        <v>0.75757575757575768</v>
      </c>
      <c r="AU77">
        <f t="shared" si="30"/>
        <v>0.75757575757575768</v>
      </c>
      <c r="AV77">
        <f t="shared" si="30"/>
        <v>0.75757575757575768</v>
      </c>
      <c r="AW77">
        <f t="shared" si="30"/>
        <v>0.75757575757575768</v>
      </c>
      <c r="AX77">
        <f t="shared" si="30"/>
        <v>0.75757575757575768</v>
      </c>
      <c r="AY77">
        <f t="shared" si="30"/>
        <v>0.75757575757575768</v>
      </c>
      <c r="AZ77">
        <f t="shared" si="30"/>
        <v>0.75757575757575768</v>
      </c>
      <c r="BA77">
        <f t="shared" si="30"/>
        <v>0.75757575757575768</v>
      </c>
      <c r="BB77">
        <f t="shared" si="30"/>
        <v>0.75757575757575768</v>
      </c>
      <c r="BC77">
        <f t="shared" si="30"/>
        <v>0.75757575757575768</v>
      </c>
      <c r="BD77">
        <f t="shared" si="30"/>
        <v>0.75757575757575768</v>
      </c>
      <c r="BE77">
        <f t="shared" si="30"/>
        <v>0.75757575757575768</v>
      </c>
      <c r="BF77">
        <f t="shared" si="30"/>
        <v>0.75757575757575768</v>
      </c>
      <c r="BG77">
        <f t="shared" si="30"/>
        <v>0.75757575757575768</v>
      </c>
      <c r="BH77">
        <f t="shared" si="30"/>
        <v>0.75757575757575768</v>
      </c>
      <c r="BI77">
        <f t="shared" si="30"/>
        <v>0.75757575757575768</v>
      </c>
      <c r="BJ77">
        <f t="shared" si="30"/>
        <v>0.75757575757575768</v>
      </c>
      <c r="BK77">
        <f t="shared" si="30"/>
        <v>0.75757575757575768</v>
      </c>
    </row>
    <row r="78" spans="1:63" x14ac:dyDescent="0.25">
      <c r="A78">
        <v>78</v>
      </c>
      <c r="B78">
        <v>0.16193999999999997</v>
      </c>
      <c r="C78">
        <f t="shared" si="26"/>
        <v>4.6060606060606064</v>
      </c>
      <c r="D78">
        <f t="shared" si="26"/>
        <v>4.6060606060606064</v>
      </c>
      <c r="E78">
        <f t="shared" si="26"/>
        <v>4.6060606060606064</v>
      </c>
      <c r="F78">
        <f t="shared" si="26"/>
        <v>4.6060606060606064</v>
      </c>
      <c r="G78">
        <f t="shared" si="26"/>
        <v>4.6060606060606064</v>
      </c>
      <c r="H78">
        <f t="shared" si="26"/>
        <v>4.6060606060606064</v>
      </c>
      <c r="I78">
        <f t="shared" si="26"/>
        <v>0.76767676767676774</v>
      </c>
      <c r="J78">
        <f t="shared" si="26"/>
        <v>0.76767676767676774</v>
      </c>
      <c r="K78">
        <f t="shared" si="26"/>
        <v>0.76767676767676774</v>
      </c>
      <c r="L78">
        <f t="shared" si="26"/>
        <v>0.76767676767676774</v>
      </c>
      <c r="M78">
        <f t="shared" si="26"/>
        <v>0.76767676767676774</v>
      </c>
      <c r="N78">
        <f t="shared" si="26"/>
        <v>0.76767676767676774</v>
      </c>
      <c r="O78">
        <f t="shared" si="26"/>
        <v>0.76767676767676774</v>
      </c>
      <c r="P78">
        <f t="shared" si="26"/>
        <v>0.76767676767676774</v>
      </c>
      <c r="Q78">
        <f t="shared" si="26"/>
        <v>0.76767676767676774</v>
      </c>
      <c r="R78">
        <f t="shared" si="26"/>
        <v>0.76767676767676774</v>
      </c>
      <c r="S78">
        <f t="shared" si="25"/>
        <v>0.76767676767676774</v>
      </c>
      <c r="T78">
        <f t="shared" si="25"/>
        <v>0.76767676767676774</v>
      </c>
      <c r="U78">
        <f t="shared" si="25"/>
        <v>0.76767676767676774</v>
      </c>
      <c r="V78">
        <f t="shared" si="25"/>
        <v>0.76767676767676774</v>
      </c>
      <c r="W78">
        <f t="shared" si="25"/>
        <v>0.76767676767676774</v>
      </c>
      <c r="X78">
        <f t="shared" si="25"/>
        <v>0.76767676767676774</v>
      </c>
      <c r="Y78">
        <f t="shared" si="25"/>
        <v>0.76767676767676774</v>
      </c>
      <c r="Z78">
        <f t="shared" si="25"/>
        <v>0.76767676767676774</v>
      </c>
      <c r="AA78">
        <f t="shared" si="25"/>
        <v>0.76767676767676774</v>
      </c>
      <c r="AB78">
        <f t="shared" si="25"/>
        <v>0.76767676767676774</v>
      </c>
      <c r="AC78">
        <f t="shared" si="25"/>
        <v>0.76767676767676774</v>
      </c>
      <c r="AD78">
        <f t="shared" si="25"/>
        <v>0.76767676767676774</v>
      </c>
      <c r="AE78">
        <f t="shared" si="25"/>
        <v>0.76767676767676774</v>
      </c>
      <c r="AF78">
        <f t="shared" si="25"/>
        <v>0.76767676767676774</v>
      </c>
      <c r="AG78">
        <f t="shared" si="24"/>
        <v>0.76767676767676774</v>
      </c>
      <c r="AH78">
        <f t="shared" si="30"/>
        <v>0.76767676767676774</v>
      </c>
      <c r="AI78">
        <f t="shared" si="30"/>
        <v>0.76767676767676774</v>
      </c>
      <c r="AJ78">
        <f t="shared" si="30"/>
        <v>0.76767676767676774</v>
      </c>
      <c r="AK78">
        <f t="shared" si="30"/>
        <v>0.76767676767676774</v>
      </c>
      <c r="AL78">
        <f t="shared" si="30"/>
        <v>0.76767676767676774</v>
      </c>
      <c r="AM78">
        <f t="shared" si="30"/>
        <v>0.76767676767676774</v>
      </c>
      <c r="AN78">
        <f t="shared" si="30"/>
        <v>0.76767676767676774</v>
      </c>
      <c r="AO78">
        <f t="shared" si="30"/>
        <v>0.76767676767676774</v>
      </c>
      <c r="AP78">
        <f t="shared" si="30"/>
        <v>0.76767676767676774</v>
      </c>
      <c r="AQ78">
        <f t="shared" si="30"/>
        <v>0.76767676767676774</v>
      </c>
      <c r="AR78">
        <f t="shared" si="30"/>
        <v>0.76767676767676774</v>
      </c>
      <c r="AS78">
        <f t="shared" si="30"/>
        <v>0.76767676767676774</v>
      </c>
      <c r="AT78">
        <f t="shared" si="30"/>
        <v>0.76767676767676774</v>
      </c>
      <c r="AU78">
        <f t="shared" si="30"/>
        <v>0.76767676767676774</v>
      </c>
      <c r="AV78">
        <f t="shared" si="30"/>
        <v>0.76767676767676774</v>
      </c>
      <c r="AW78">
        <f t="shared" si="30"/>
        <v>0.76767676767676774</v>
      </c>
      <c r="AX78">
        <f t="shared" si="30"/>
        <v>0.76767676767676774</v>
      </c>
      <c r="AY78">
        <f t="shared" si="30"/>
        <v>0.76767676767676774</v>
      </c>
      <c r="AZ78">
        <f t="shared" si="30"/>
        <v>0.76767676767676774</v>
      </c>
      <c r="BA78">
        <f t="shared" si="30"/>
        <v>0.76767676767676774</v>
      </c>
      <c r="BB78">
        <f t="shared" si="30"/>
        <v>0.76767676767676774</v>
      </c>
      <c r="BC78">
        <f t="shared" si="30"/>
        <v>0.76767676767676774</v>
      </c>
      <c r="BD78">
        <f t="shared" si="30"/>
        <v>0.76767676767676774</v>
      </c>
      <c r="BE78">
        <f t="shared" si="30"/>
        <v>0.76767676767676774</v>
      </c>
      <c r="BF78">
        <f t="shared" si="30"/>
        <v>0.76767676767676774</v>
      </c>
      <c r="BG78">
        <f t="shared" si="30"/>
        <v>0.76767676767676774</v>
      </c>
      <c r="BH78">
        <f t="shared" si="30"/>
        <v>0.76767676767676774</v>
      </c>
      <c r="BI78">
        <f t="shared" si="30"/>
        <v>0.76767676767676774</v>
      </c>
      <c r="BJ78">
        <f t="shared" si="30"/>
        <v>0.76767676767676774</v>
      </c>
      <c r="BK78">
        <f t="shared" si="30"/>
        <v>0.76767676767676774</v>
      </c>
    </row>
    <row r="79" spans="1:63" x14ac:dyDescent="0.25">
      <c r="A79">
        <v>79</v>
      </c>
      <c r="B79">
        <v>0.16193999999999997</v>
      </c>
      <c r="C79">
        <f t="shared" si="26"/>
        <v>4.666666666666667</v>
      </c>
      <c r="D79">
        <f t="shared" si="26"/>
        <v>4.666666666666667</v>
      </c>
      <c r="E79">
        <f t="shared" si="26"/>
        <v>4.666666666666667</v>
      </c>
      <c r="F79">
        <f t="shared" si="26"/>
        <v>4.666666666666667</v>
      </c>
      <c r="G79">
        <f t="shared" si="26"/>
        <v>4.666666666666667</v>
      </c>
      <c r="H79">
        <f t="shared" si="26"/>
        <v>4.666666666666667</v>
      </c>
      <c r="I79">
        <f t="shared" si="26"/>
        <v>0.77777777777777779</v>
      </c>
      <c r="J79">
        <f t="shared" si="26"/>
        <v>0.77777777777777779</v>
      </c>
      <c r="K79">
        <f t="shared" si="26"/>
        <v>0.77777777777777779</v>
      </c>
      <c r="L79">
        <f t="shared" si="26"/>
        <v>0.77777777777777779</v>
      </c>
      <c r="M79">
        <f t="shared" si="26"/>
        <v>0.77777777777777779</v>
      </c>
      <c r="N79">
        <f t="shared" si="26"/>
        <v>0.77777777777777779</v>
      </c>
      <c r="O79">
        <f t="shared" si="26"/>
        <v>0.77777777777777779</v>
      </c>
      <c r="P79">
        <f t="shared" si="26"/>
        <v>0.77777777777777779</v>
      </c>
      <c r="Q79">
        <f t="shared" si="26"/>
        <v>0.77777777777777779</v>
      </c>
      <c r="R79">
        <f t="shared" si="26"/>
        <v>0.77777777777777779</v>
      </c>
      <c r="S79">
        <f t="shared" si="25"/>
        <v>0.77777777777777779</v>
      </c>
      <c r="T79">
        <f t="shared" si="25"/>
        <v>0.77777777777777779</v>
      </c>
      <c r="U79">
        <f t="shared" si="25"/>
        <v>0.77777777777777779</v>
      </c>
      <c r="V79">
        <f t="shared" si="25"/>
        <v>0.77777777777777779</v>
      </c>
      <c r="W79">
        <f t="shared" si="25"/>
        <v>0.77777777777777779</v>
      </c>
      <c r="X79">
        <f t="shared" si="25"/>
        <v>0.77777777777777779</v>
      </c>
      <c r="Y79">
        <f t="shared" si="25"/>
        <v>0.77777777777777779</v>
      </c>
      <c r="Z79">
        <f t="shared" si="25"/>
        <v>0.77777777777777779</v>
      </c>
      <c r="AA79">
        <f t="shared" si="25"/>
        <v>0.77777777777777779</v>
      </c>
      <c r="AB79">
        <f t="shared" si="25"/>
        <v>0.77777777777777779</v>
      </c>
      <c r="AC79">
        <f t="shared" si="25"/>
        <v>0.77777777777777779</v>
      </c>
      <c r="AD79">
        <f t="shared" si="25"/>
        <v>0.77777777777777779</v>
      </c>
      <c r="AE79">
        <f t="shared" si="25"/>
        <v>0.77777777777777779</v>
      </c>
      <c r="AF79">
        <f t="shared" si="25"/>
        <v>0.77777777777777779</v>
      </c>
      <c r="AG79">
        <f t="shared" si="24"/>
        <v>0.77777777777777779</v>
      </c>
      <c r="AH79">
        <f t="shared" si="30"/>
        <v>0.77777777777777779</v>
      </c>
      <c r="AI79">
        <f t="shared" si="30"/>
        <v>0.77777777777777779</v>
      </c>
      <c r="AJ79">
        <f t="shared" si="30"/>
        <v>0.77777777777777779</v>
      </c>
      <c r="AK79">
        <f t="shared" si="30"/>
        <v>0.77777777777777779</v>
      </c>
      <c r="AL79">
        <f t="shared" si="30"/>
        <v>0.77777777777777779</v>
      </c>
      <c r="AM79">
        <f t="shared" si="30"/>
        <v>0.77777777777777779</v>
      </c>
      <c r="AN79">
        <f t="shared" si="30"/>
        <v>0.77777777777777779</v>
      </c>
      <c r="AO79">
        <f t="shared" si="30"/>
        <v>0.77777777777777779</v>
      </c>
      <c r="AP79">
        <f t="shared" si="30"/>
        <v>0.77777777777777779</v>
      </c>
      <c r="AQ79">
        <f t="shared" si="30"/>
        <v>0.77777777777777779</v>
      </c>
      <c r="AR79">
        <f t="shared" si="30"/>
        <v>0.77777777777777779</v>
      </c>
      <c r="AS79">
        <f t="shared" si="30"/>
        <v>0.77777777777777779</v>
      </c>
      <c r="AT79">
        <f t="shared" si="30"/>
        <v>0.77777777777777779</v>
      </c>
      <c r="AU79">
        <f t="shared" si="30"/>
        <v>0.77777777777777779</v>
      </c>
      <c r="AV79">
        <f t="shared" si="30"/>
        <v>0.77777777777777779</v>
      </c>
      <c r="AW79">
        <f t="shared" si="30"/>
        <v>0.77777777777777779</v>
      </c>
      <c r="AX79">
        <f t="shared" si="30"/>
        <v>0.77777777777777779</v>
      </c>
      <c r="AY79">
        <f t="shared" si="30"/>
        <v>0.77777777777777779</v>
      </c>
      <c r="AZ79">
        <f t="shared" si="30"/>
        <v>0.77777777777777779</v>
      </c>
      <c r="BA79">
        <f t="shared" si="30"/>
        <v>0.77777777777777779</v>
      </c>
      <c r="BB79">
        <f t="shared" si="30"/>
        <v>0.77777777777777779</v>
      </c>
      <c r="BC79">
        <f t="shared" si="30"/>
        <v>0.77777777777777779</v>
      </c>
      <c r="BD79">
        <f t="shared" si="30"/>
        <v>0.77777777777777779</v>
      </c>
      <c r="BE79">
        <f t="shared" si="30"/>
        <v>0.77777777777777779</v>
      </c>
      <c r="BF79">
        <f t="shared" si="30"/>
        <v>0.77777777777777779</v>
      </c>
      <c r="BG79">
        <f t="shared" si="30"/>
        <v>0.77777777777777779</v>
      </c>
      <c r="BH79">
        <f t="shared" si="30"/>
        <v>0.77777777777777779</v>
      </c>
      <c r="BI79">
        <f t="shared" si="30"/>
        <v>0.77777777777777779</v>
      </c>
      <c r="BJ79">
        <f t="shared" si="30"/>
        <v>0.77777777777777779</v>
      </c>
      <c r="BK79">
        <f t="shared" si="30"/>
        <v>0.77777777777777779</v>
      </c>
    </row>
    <row r="80" spans="1:63" x14ac:dyDescent="0.25">
      <c r="A80">
        <v>80</v>
      </c>
      <c r="B80">
        <v>0.16193999999999997</v>
      </c>
      <c r="C80">
        <f t="shared" si="26"/>
        <v>4.7272727272727275</v>
      </c>
      <c r="D80">
        <f t="shared" si="26"/>
        <v>4.7272727272727275</v>
      </c>
      <c r="E80">
        <f t="shared" si="26"/>
        <v>4.7272727272727275</v>
      </c>
      <c r="F80">
        <f t="shared" si="26"/>
        <v>4.7272727272727275</v>
      </c>
      <c r="G80">
        <f t="shared" si="26"/>
        <v>4.7272727272727275</v>
      </c>
      <c r="H80">
        <f t="shared" si="26"/>
        <v>4.7272727272727275</v>
      </c>
      <c r="I80">
        <f t="shared" si="26"/>
        <v>0.78787878787878796</v>
      </c>
      <c r="J80">
        <f t="shared" si="26"/>
        <v>0.78787878787878796</v>
      </c>
      <c r="K80">
        <f t="shared" si="26"/>
        <v>0.78787878787878796</v>
      </c>
      <c r="L80">
        <f t="shared" si="26"/>
        <v>0.78787878787878796</v>
      </c>
      <c r="M80">
        <f t="shared" si="26"/>
        <v>0.78787878787878796</v>
      </c>
      <c r="N80">
        <f t="shared" si="26"/>
        <v>0.78787878787878796</v>
      </c>
      <c r="O80">
        <f t="shared" si="26"/>
        <v>0.78787878787878796</v>
      </c>
      <c r="P80">
        <f t="shared" si="26"/>
        <v>0.78787878787878796</v>
      </c>
      <c r="Q80">
        <f t="shared" si="26"/>
        <v>0.78787878787878796</v>
      </c>
      <c r="R80">
        <f t="shared" si="26"/>
        <v>0.78787878787878796</v>
      </c>
      <c r="S80">
        <f t="shared" si="25"/>
        <v>0.78787878787878796</v>
      </c>
      <c r="T80">
        <f t="shared" si="25"/>
        <v>0.78787878787878796</v>
      </c>
      <c r="U80">
        <f t="shared" si="25"/>
        <v>0.78787878787878796</v>
      </c>
      <c r="V80">
        <f t="shared" si="25"/>
        <v>0.78787878787878796</v>
      </c>
      <c r="W80">
        <f t="shared" si="25"/>
        <v>0.78787878787878796</v>
      </c>
      <c r="X80">
        <f t="shared" si="25"/>
        <v>0.78787878787878796</v>
      </c>
      <c r="Y80">
        <f t="shared" si="25"/>
        <v>0.78787878787878796</v>
      </c>
      <c r="Z80">
        <f t="shared" si="25"/>
        <v>0.78787878787878796</v>
      </c>
      <c r="AA80">
        <f t="shared" si="25"/>
        <v>0.78787878787878796</v>
      </c>
      <c r="AB80">
        <f t="shared" si="25"/>
        <v>0.78787878787878796</v>
      </c>
      <c r="AC80">
        <f t="shared" si="25"/>
        <v>0.78787878787878796</v>
      </c>
      <c r="AD80">
        <f t="shared" si="25"/>
        <v>0.78787878787878796</v>
      </c>
      <c r="AE80">
        <f t="shared" si="25"/>
        <v>0.78787878787878796</v>
      </c>
      <c r="AF80">
        <f t="shared" si="25"/>
        <v>0.78787878787878796</v>
      </c>
      <c r="AG80">
        <f t="shared" si="25"/>
        <v>0.78787878787878796</v>
      </c>
      <c r="AH80">
        <f t="shared" si="30"/>
        <v>0.78787878787878796</v>
      </c>
      <c r="AI80">
        <f t="shared" si="30"/>
        <v>0.78787878787878796</v>
      </c>
      <c r="AJ80">
        <f t="shared" si="30"/>
        <v>0.78787878787878796</v>
      </c>
      <c r="AK80">
        <f t="shared" si="30"/>
        <v>0.78787878787878796</v>
      </c>
      <c r="AL80">
        <f t="shared" si="30"/>
        <v>0.78787878787878796</v>
      </c>
      <c r="AM80">
        <f t="shared" si="30"/>
        <v>0.78787878787878796</v>
      </c>
      <c r="AN80">
        <f t="shared" si="30"/>
        <v>0.78787878787878796</v>
      </c>
      <c r="AO80">
        <f t="shared" si="30"/>
        <v>0.78787878787878796</v>
      </c>
      <c r="AP80">
        <f t="shared" si="30"/>
        <v>0.78787878787878796</v>
      </c>
      <c r="AQ80">
        <f t="shared" si="30"/>
        <v>0.78787878787878796</v>
      </c>
      <c r="AR80">
        <f t="shared" si="30"/>
        <v>0.78787878787878796</v>
      </c>
      <c r="AS80">
        <f t="shared" si="30"/>
        <v>0.78787878787878796</v>
      </c>
      <c r="AT80">
        <f t="shared" si="30"/>
        <v>0.78787878787878796</v>
      </c>
      <c r="AU80">
        <f t="shared" si="30"/>
        <v>0.78787878787878796</v>
      </c>
      <c r="AV80">
        <f t="shared" si="30"/>
        <v>0.78787878787878796</v>
      </c>
      <c r="AW80">
        <f t="shared" si="30"/>
        <v>0.78787878787878796</v>
      </c>
      <c r="AX80">
        <f t="shared" si="30"/>
        <v>0.78787878787878796</v>
      </c>
      <c r="AY80">
        <f t="shared" si="30"/>
        <v>0.78787878787878796</v>
      </c>
      <c r="AZ80">
        <f t="shared" si="30"/>
        <v>0.78787878787878796</v>
      </c>
      <c r="BA80">
        <f t="shared" si="30"/>
        <v>0.78787878787878796</v>
      </c>
      <c r="BB80">
        <f t="shared" si="30"/>
        <v>0.78787878787878796</v>
      </c>
      <c r="BC80">
        <f t="shared" si="30"/>
        <v>0.78787878787878796</v>
      </c>
      <c r="BD80">
        <f t="shared" si="30"/>
        <v>0.78787878787878796</v>
      </c>
      <c r="BE80">
        <f t="shared" si="30"/>
        <v>0.78787878787878796</v>
      </c>
      <c r="BF80">
        <f t="shared" si="30"/>
        <v>0.78787878787878796</v>
      </c>
      <c r="BG80">
        <f t="shared" si="30"/>
        <v>0.78787878787878796</v>
      </c>
      <c r="BH80">
        <f t="shared" si="30"/>
        <v>0.78787878787878796</v>
      </c>
      <c r="BI80">
        <f t="shared" si="30"/>
        <v>0.78787878787878796</v>
      </c>
      <c r="BJ80">
        <f t="shared" si="30"/>
        <v>0.78787878787878796</v>
      </c>
      <c r="BK80">
        <f t="shared" si="30"/>
        <v>0.78787878787878796</v>
      </c>
    </row>
    <row r="81" spans="1:63" x14ac:dyDescent="0.25">
      <c r="A81">
        <v>81</v>
      </c>
      <c r="B81">
        <v>0.16193999999999997</v>
      </c>
      <c r="C81">
        <f t="shared" si="26"/>
        <v>4.7878787878787881</v>
      </c>
      <c r="D81">
        <f t="shared" si="26"/>
        <v>4.7878787878787881</v>
      </c>
      <c r="E81">
        <f t="shared" si="26"/>
        <v>4.7878787878787881</v>
      </c>
      <c r="F81">
        <f t="shared" si="26"/>
        <v>4.7878787878787881</v>
      </c>
      <c r="G81">
        <f t="shared" si="26"/>
        <v>4.7878787878787881</v>
      </c>
      <c r="H81">
        <f t="shared" si="26"/>
        <v>4.7878787878787881</v>
      </c>
      <c r="I81">
        <f t="shared" si="26"/>
        <v>0.79797979797979801</v>
      </c>
      <c r="J81">
        <f t="shared" si="26"/>
        <v>0.79797979797979801</v>
      </c>
      <c r="K81">
        <f t="shared" si="26"/>
        <v>0.79797979797979801</v>
      </c>
      <c r="L81">
        <f t="shared" si="26"/>
        <v>0.79797979797979801</v>
      </c>
      <c r="M81">
        <f t="shared" si="26"/>
        <v>0.79797979797979801</v>
      </c>
      <c r="N81">
        <f t="shared" si="26"/>
        <v>0.79797979797979801</v>
      </c>
      <c r="O81">
        <f t="shared" si="26"/>
        <v>0.79797979797979801</v>
      </c>
      <c r="P81">
        <f t="shared" si="26"/>
        <v>0.79797979797979801</v>
      </c>
      <c r="Q81">
        <f t="shared" si="26"/>
        <v>0.79797979797979801</v>
      </c>
      <c r="R81">
        <f t="shared" ref="R81:AG96" si="31">R$101/($A$101-$A$2) *($A81 -$A$2)</f>
        <v>0.79797979797979801</v>
      </c>
      <c r="S81">
        <f t="shared" si="31"/>
        <v>0.79797979797979801</v>
      </c>
      <c r="T81">
        <f t="shared" si="31"/>
        <v>0.79797979797979801</v>
      </c>
      <c r="U81">
        <f t="shared" si="31"/>
        <v>0.79797979797979801</v>
      </c>
      <c r="V81">
        <f t="shared" si="31"/>
        <v>0.79797979797979801</v>
      </c>
      <c r="W81">
        <f t="shared" si="31"/>
        <v>0.79797979797979801</v>
      </c>
      <c r="X81">
        <f t="shared" si="31"/>
        <v>0.79797979797979801</v>
      </c>
      <c r="Y81">
        <f t="shared" si="31"/>
        <v>0.79797979797979801</v>
      </c>
      <c r="Z81">
        <f t="shared" si="31"/>
        <v>0.79797979797979801</v>
      </c>
      <c r="AA81">
        <f t="shared" si="31"/>
        <v>0.79797979797979801</v>
      </c>
      <c r="AB81">
        <f t="shared" si="31"/>
        <v>0.79797979797979801</v>
      </c>
      <c r="AC81">
        <f t="shared" si="31"/>
        <v>0.79797979797979801</v>
      </c>
      <c r="AD81">
        <f t="shared" si="31"/>
        <v>0.79797979797979801</v>
      </c>
      <c r="AE81">
        <f t="shared" si="31"/>
        <v>0.79797979797979801</v>
      </c>
      <c r="AF81">
        <f t="shared" si="31"/>
        <v>0.79797979797979801</v>
      </c>
      <c r="AG81">
        <f t="shared" si="31"/>
        <v>0.79797979797979801</v>
      </c>
      <c r="AH81">
        <f t="shared" si="30"/>
        <v>0.79797979797979801</v>
      </c>
      <c r="AI81">
        <f t="shared" si="30"/>
        <v>0.79797979797979801</v>
      </c>
      <c r="AJ81">
        <f t="shared" si="30"/>
        <v>0.79797979797979801</v>
      </c>
      <c r="AK81">
        <f t="shared" si="30"/>
        <v>0.79797979797979801</v>
      </c>
      <c r="AL81">
        <f t="shared" si="30"/>
        <v>0.79797979797979801</v>
      </c>
      <c r="AM81">
        <f t="shared" si="30"/>
        <v>0.79797979797979801</v>
      </c>
      <c r="AN81">
        <f t="shared" si="30"/>
        <v>0.79797979797979801</v>
      </c>
      <c r="AO81">
        <f t="shared" si="30"/>
        <v>0.79797979797979801</v>
      </c>
      <c r="AP81">
        <f t="shared" si="30"/>
        <v>0.79797979797979801</v>
      </c>
      <c r="AQ81">
        <f t="shared" si="30"/>
        <v>0.79797979797979801</v>
      </c>
      <c r="AR81">
        <f t="shared" si="30"/>
        <v>0.79797979797979801</v>
      </c>
      <c r="AS81">
        <f t="shared" si="30"/>
        <v>0.79797979797979801</v>
      </c>
      <c r="AT81">
        <f t="shared" si="30"/>
        <v>0.79797979797979801</v>
      </c>
      <c r="AU81">
        <f t="shared" si="30"/>
        <v>0.79797979797979801</v>
      </c>
      <c r="AV81">
        <f t="shared" si="30"/>
        <v>0.79797979797979801</v>
      </c>
      <c r="AW81">
        <f t="shared" si="30"/>
        <v>0.79797979797979801</v>
      </c>
      <c r="AX81">
        <f t="shared" si="30"/>
        <v>0.79797979797979801</v>
      </c>
      <c r="AY81">
        <f t="shared" si="30"/>
        <v>0.79797979797979801</v>
      </c>
      <c r="AZ81">
        <f t="shared" si="30"/>
        <v>0.79797979797979801</v>
      </c>
      <c r="BA81">
        <f t="shared" si="30"/>
        <v>0.79797979797979801</v>
      </c>
      <c r="BB81">
        <f t="shared" si="30"/>
        <v>0.79797979797979801</v>
      </c>
      <c r="BC81">
        <f t="shared" si="30"/>
        <v>0.79797979797979801</v>
      </c>
      <c r="BD81">
        <f t="shared" si="30"/>
        <v>0.79797979797979801</v>
      </c>
      <c r="BE81">
        <f t="shared" si="30"/>
        <v>0.79797979797979801</v>
      </c>
      <c r="BF81">
        <f t="shared" si="30"/>
        <v>0.79797979797979801</v>
      </c>
      <c r="BG81">
        <f t="shared" si="30"/>
        <v>0.79797979797979801</v>
      </c>
      <c r="BH81">
        <f t="shared" si="30"/>
        <v>0.79797979797979801</v>
      </c>
      <c r="BI81">
        <f t="shared" si="30"/>
        <v>0.79797979797979801</v>
      </c>
      <c r="BJ81">
        <f t="shared" si="30"/>
        <v>0.79797979797979801</v>
      </c>
      <c r="BK81">
        <f t="shared" si="30"/>
        <v>0.79797979797979801</v>
      </c>
    </row>
    <row r="82" spans="1:63" x14ac:dyDescent="0.25">
      <c r="A82">
        <v>82</v>
      </c>
      <c r="B82">
        <v>0.16193999999999997</v>
      </c>
      <c r="C82">
        <f t="shared" ref="C82:R97" si="32">C$101/($A$101-$A$2) *($A82 -$A$2)</f>
        <v>4.8484848484848486</v>
      </c>
      <c r="D82">
        <f t="shared" si="32"/>
        <v>4.8484848484848486</v>
      </c>
      <c r="E82">
        <f t="shared" si="32"/>
        <v>4.8484848484848486</v>
      </c>
      <c r="F82">
        <f t="shared" si="32"/>
        <v>4.8484848484848486</v>
      </c>
      <c r="G82">
        <f t="shared" si="32"/>
        <v>4.8484848484848486</v>
      </c>
      <c r="H82">
        <f t="shared" si="32"/>
        <v>4.8484848484848486</v>
      </c>
      <c r="I82">
        <f t="shared" si="32"/>
        <v>0.80808080808080818</v>
      </c>
      <c r="J82">
        <f t="shared" si="32"/>
        <v>0.80808080808080818</v>
      </c>
      <c r="K82">
        <f t="shared" si="32"/>
        <v>0.80808080808080818</v>
      </c>
      <c r="L82">
        <f t="shared" si="32"/>
        <v>0.80808080808080818</v>
      </c>
      <c r="M82">
        <f t="shared" si="32"/>
        <v>0.80808080808080818</v>
      </c>
      <c r="N82">
        <f t="shared" si="32"/>
        <v>0.80808080808080818</v>
      </c>
      <c r="O82">
        <f t="shared" si="32"/>
        <v>0.80808080808080818</v>
      </c>
      <c r="P82">
        <f t="shared" si="32"/>
        <v>0.80808080808080818</v>
      </c>
      <c r="Q82">
        <f t="shared" si="32"/>
        <v>0.80808080808080818</v>
      </c>
      <c r="R82">
        <f t="shared" si="31"/>
        <v>0.80808080808080818</v>
      </c>
      <c r="S82">
        <f t="shared" si="31"/>
        <v>0.80808080808080818</v>
      </c>
      <c r="T82">
        <f t="shared" si="31"/>
        <v>0.80808080808080818</v>
      </c>
      <c r="U82">
        <f t="shared" si="31"/>
        <v>0.80808080808080818</v>
      </c>
      <c r="V82">
        <f t="shared" si="31"/>
        <v>0.80808080808080818</v>
      </c>
      <c r="W82">
        <f t="shared" si="31"/>
        <v>0.80808080808080818</v>
      </c>
      <c r="X82">
        <f t="shared" si="31"/>
        <v>0.80808080808080818</v>
      </c>
      <c r="Y82">
        <f t="shared" si="31"/>
        <v>0.80808080808080818</v>
      </c>
      <c r="Z82">
        <f t="shared" si="31"/>
        <v>0.80808080808080818</v>
      </c>
      <c r="AA82">
        <f t="shared" si="31"/>
        <v>0.80808080808080818</v>
      </c>
      <c r="AB82">
        <f t="shared" si="31"/>
        <v>0.80808080808080818</v>
      </c>
      <c r="AC82">
        <f t="shared" si="31"/>
        <v>0.80808080808080818</v>
      </c>
      <c r="AD82">
        <f t="shared" si="31"/>
        <v>0.80808080808080818</v>
      </c>
      <c r="AE82">
        <f t="shared" si="31"/>
        <v>0.80808080808080818</v>
      </c>
      <c r="AF82">
        <f t="shared" si="31"/>
        <v>0.80808080808080818</v>
      </c>
      <c r="AG82">
        <f t="shared" si="31"/>
        <v>0.80808080808080818</v>
      </c>
      <c r="AH82">
        <f t="shared" si="30"/>
        <v>0.80808080808080818</v>
      </c>
      <c r="AI82">
        <f t="shared" si="30"/>
        <v>0.80808080808080818</v>
      </c>
      <c r="AJ82">
        <f t="shared" si="30"/>
        <v>0.80808080808080818</v>
      </c>
      <c r="AK82">
        <f t="shared" si="30"/>
        <v>0.80808080808080818</v>
      </c>
      <c r="AL82">
        <f t="shared" si="30"/>
        <v>0.80808080808080818</v>
      </c>
      <c r="AM82">
        <f t="shared" si="30"/>
        <v>0.80808080808080818</v>
      </c>
      <c r="AN82">
        <f t="shared" si="30"/>
        <v>0.80808080808080818</v>
      </c>
      <c r="AO82">
        <f t="shared" si="30"/>
        <v>0.80808080808080818</v>
      </c>
      <c r="AP82">
        <f t="shared" si="30"/>
        <v>0.80808080808080818</v>
      </c>
      <c r="AQ82">
        <f t="shared" si="30"/>
        <v>0.80808080808080818</v>
      </c>
      <c r="AR82">
        <f t="shared" si="30"/>
        <v>0.80808080808080818</v>
      </c>
      <c r="AS82">
        <f t="shared" si="30"/>
        <v>0.80808080808080818</v>
      </c>
      <c r="AT82">
        <f t="shared" si="30"/>
        <v>0.80808080808080818</v>
      </c>
      <c r="AU82">
        <f t="shared" si="30"/>
        <v>0.80808080808080818</v>
      </c>
      <c r="AV82">
        <f t="shared" si="30"/>
        <v>0.80808080808080818</v>
      </c>
      <c r="AW82">
        <f t="shared" si="30"/>
        <v>0.80808080808080818</v>
      </c>
      <c r="AX82">
        <f t="shared" si="30"/>
        <v>0.80808080808080818</v>
      </c>
      <c r="AY82">
        <f t="shared" si="30"/>
        <v>0.80808080808080818</v>
      </c>
      <c r="AZ82">
        <f t="shared" si="30"/>
        <v>0.80808080808080818</v>
      </c>
      <c r="BA82">
        <f t="shared" si="30"/>
        <v>0.80808080808080818</v>
      </c>
      <c r="BB82">
        <f t="shared" si="30"/>
        <v>0.80808080808080818</v>
      </c>
      <c r="BC82">
        <f t="shared" si="30"/>
        <v>0.80808080808080818</v>
      </c>
      <c r="BD82">
        <f t="shared" si="30"/>
        <v>0.80808080808080818</v>
      </c>
      <c r="BE82">
        <f t="shared" si="30"/>
        <v>0.80808080808080818</v>
      </c>
      <c r="BF82">
        <f t="shared" si="30"/>
        <v>0.80808080808080818</v>
      </c>
      <c r="BG82">
        <f t="shared" si="30"/>
        <v>0.80808080808080818</v>
      </c>
      <c r="BH82">
        <f t="shared" si="30"/>
        <v>0.80808080808080818</v>
      </c>
      <c r="BI82">
        <f t="shared" si="30"/>
        <v>0.80808080808080818</v>
      </c>
      <c r="BJ82">
        <f t="shared" si="30"/>
        <v>0.80808080808080818</v>
      </c>
      <c r="BK82">
        <f t="shared" si="30"/>
        <v>0.80808080808080818</v>
      </c>
    </row>
    <row r="83" spans="1:63" x14ac:dyDescent="0.25">
      <c r="A83">
        <v>83</v>
      </c>
      <c r="B83">
        <v>0.16193999999999997</v>
      </c>
      <c r="C83">
        <f t="shared" si="32"/>
        <v>4.9090909090909092</v>
      </c>
      <c r="D83">
        <f t="shared" si="32"/>
        <v>4.9090909090909092</v>
      </c>
      <c r="E83">
        <f t="shared" si="32"/>
        <v>4.9090909090909092</v>
      </c>
      <c r="F83">
        <f t="shared" si="32"/>
        <v>4.9090909090909092</v>
      </c>
      <c r="G83">
        <f t="shared" si="32"/>
        <v>4.9090909090909092</v>
      </c>
      <c r="H83">
        <f t="shared" si="32"/>
        <v>4.9090909090909092</v>
      </c>
      <c r="I83">
        <f t="shared" si="32"/>
        <v>0.81818181818181823</v>
      </c>
      <c r="J83">
        <f t="shared" si="32"/>
        <v>0.81818181818181823</v>
      </c>
      <c r="K83">
        <f t="shared" si="32"/>
        <v>0.81818181818181823</v>
      </c>
      <c r="L83">
        <f t="shared" si="32"/>
        <v>0.81818181818181823</v>
      </c>
      <c r="M83">
        <f t="shared" si="32"/>
        <v>0.81818181818181823</v>
      </c>
      <c r="N83">
        <f t="shared" si="32"/>
        <v>0.81818181818181823</v>
      </c>
      <c r="O83">
        <f t="shared" si="32"/>
        <v>0.81818181818181823</v>
      </c>
      <c r="P83">
        <f t="shared" si="32"/>
        <v>0.81818181818181823</v>
      </c>
      <c r="Q83">
        <f t="shared" si="32"/>
        <v>0.81818181818181823</v>
      </c>
      <c r="R83">
        <f t="shared" si="31"/>
        <v>0.81818181818181823</v>
      </c>
      <c r="S83">
        <f t="shared" si="31"/>
        <v>0.81818181818181823</v>
      </c>
      <c r="T83">
        <f t="shared" si="31"/>
        <v>0.81818181818181823</v>
      </c>
      <c r="U83">
        <f t="shared" si="31"/>
        <v>0.81818181818181823</v>
      </c>
      <c r="V83">
        <f t="shared" si="31"/>
        <v>0.81818181818181823</v>
      </c>
      <c r="W83">
        <f t="shared" si="31"/>
        <v>0.81818181818181823</v>
      </c>
      <c r="X83">
        <f t="shared" si="31"/>
        <v>0.81818181818181823</v>
      </c>
      <c r="Y83">
        <f t="shared" si="31"/>
        <v>0.81818181818181823</v>
      </c>
      <c r="Z83">
        <f t="shared" si="31"/>
        <v>0.81818181818181823</v>
      </c>
      <c r="AA83">
        <f t="shared" si="31"/>
        <v>0.81818181818181823</v>
      </c>
      <c r="AB83">
        <f t="shared" si="31"/>
        <v>0.81818181818181823</v>
      </c>
      <c r="AC83">
        <f t="shared" si="31"/>
        <v>0.81818181818181823</v>
      </c>
      <c r="AD83">
        <f t="shared" si="31"/>
        <v>0.81818181818181823</v>
      </c>
      <c r="AE83">
        <f t="shared" si="31"/>
        <v>0.81818181818181823</v>
      </c>
      <c r="AF83">
        <f t="shared" si="31"/>
        <v>0.81818181818181823</v>
      </c>
      <c r="AG83">
        <f t="shared" si="31"/>
        <v>0.81818181818181823</v>
      </c>
      <c r="AH83">
        <f t="shared" si="30"/>
        <v>0.81818181818181823</v>
      </c>
      <c r="AI83">
        <f t="shared" si="30"/>
        <v>0.81818181818181823</v>
      </c>
      <c r="AJ83">
        <f t="shared" si="30"/>
        <v>0.81818181818181823</v>
      </c>
      <c r="AK83">
        <f t="shared" si="30"/>
        <v>0.81818181818181823</v>
      </c>
      <c r="AL83">
        <f t="shared" si="30"/>
        <v>0.81818181818181823</v>
      </c>
      <c r="AM83">
        <f t="shared" si="30"/>
        <v>0.81818181818181823</v>
      </c>
      <c r="AN83">
        <f t="shared" si="30"/>
        <v>0.81818181818181823</v>
      </c>
      <c r="AO83">
        <f t="shared" si="30"/>
        <v>0.81818181818181823</v>
      </c>
      <c r="AP83">
        <f t="shared" si="30"/>
        <v>0.81818181818181823</v>
      </c>
      <c r="AQ83">
        <f t="shared" si="30"/>
        <v>0.81818181818181823</v>
      </c>
      <c r="AR83">
        <f t="shared" si="30"/>
        <v>0.81818181818181823</v>
      </c>
      <c r="AS83">
        <f t="shared" si="30"/>
        <v>0.81818181818181823</v>
      </c>
      <c r="AT83">
        <f t="shared" si="30"/>
        <v>0.81818181818181823</v>
      </c>
      <c r="AU83">
        <f t="shared" si="30"/>
        <v>0.81818181818181823</v>
      </c>
      <c r="AV83">
        <f t="shared" si="30"/>
        <v>0.81818181818181823</v>
      </c>
      <c r="AW83">
        <f t="shared" si="30"/>
        <v>0.81818181818181823</v>
      </c>
      <c r="AX83">
        <f t="shared" si="30"/>
        <v>0.81818181818181823</v>
      </c>
      <c r="AY83">
        <f t="shared" si="30"/>
        <v>0.81818181818181823</v>
      </c>
      <c r="AZ83">
        <f t="shared" si="30"/>
        <v>0.81818181818181823</v>
      </c>
      <c r="BA83">
        <f t="shared" si="30"/>
        <v>0.81818181818181823</v>
      </c>
      <c r="BB83">
        <f t="shared" si="30"/>
        <v>0.81818181818181823</v>
      </c>
      <c r="BC83">
        <f t="shared" si="30"/>
        <v>0.81818181818181823</v>
      </c>
      <c r="BD83">
        <f t="shared" si="30"/>
        <v>0.81818181818181823</v>
      </c>
      <c r="BE83">
        <f t="shared" si="30"/>
        <v>0.81818181818181823</v>
      </c>
      <c r="BF83">
        <f t="shared" si="30"/>
        <v>0.81818181818181823</v>
      </c>
      <c r="BG83">
        <f t="shared" si="30"/>
        <v>0.81818181818181823</v>
      </c>
      <c r="BH83">
        <f t="shared" si="30"/>
        <v>0.81818181818181823</v>
      </c>
      <c r="BI83">
        <f t="shared" si="30"/>
        <v>0.81818181818181823</v>
      </c>
      <c r="BJ83">
        <f t="shared" si="30"/>
        <v>0.81818181818181823</v>
      </c>
      <c r="BK83">
        <f t="shared" si="30"/>
        <v>0.81818181818181823</v>
      </c>
    </row>
    <row r="84" spans="1:63" x14ac:dyDescent="0.25">
      <c r="A84">
        <v>84</v>
      </c>
      <c r="B84">
        <v>0.16193999999999997</v>
      </c>
      <c r="C84">
        <f t="shared" si="32"/>
        <v>4.9696969696969697</v>
      </c>
      <c r="D84">
        <f t="shared" si="32"/>
        <v>4.9696969696969697</v>
      </c>
      <c r="E84">
        <f t="shared" si="32"/>
        <v>4.9696969696969697</v>
      </c>
      <c r="F84">
        <f t="shared" si="32"/>
        <v>4.9696969696969697</v>
      </c>
      <c r="G84">
        <f t="shared" si="32"/>
        <v>4.9696969696969697</v>
      </c>
      <c r="H84">
        <f t="shared" si="32"/>
        <v>4.9696969696969697</v>
      </c>
      <c r="I84">
        <f t="shared" si="32"/>
        <v>0.8282828282828284</v>
      </c>
      <c r="J84">
        <f t="shared" si="32"/>
        <v>0.8282828282828284</v>
      </c>
      <c r="K84">
        <f t="shared" si="32"/>
        <v>0.8282828282828284</v>
      </c>
      <c r="L84">
        <f t="shared" si="32"/>
        <v>0.8282828282828284</v>
      </c>
      <c r="M84">
        <f t="shared" si="32"/>
        <v>0.8282828282828284</v>
      </c>
      <c r="N84">
        <f t="shared" si="32"/>
        <v>0.8282828282828284</v>
      </c>
      <c r="O84">
        <f t="shared" si="32"/>
        <v>0.8282828282828284</v>
      </c>
      <c r="P84">
        <f t="shared" si="32"/>
        <v>0.8282828282828284</v>
      </c>
      <c r="Q84">
        <f t="shared" si="32"/>
        <v>0.8282828282828284</v>
      </c>
      <c r="R84">
        <f t="shared" si="31"/>
        <v>0.8282828282828284</v>
      </c>
      <c r="S84">
        <f t="shared" si="31"/>
        <v>0.8282828282828284</v>
      </c>
      <c r="T84">
        <f t="shared" si="31"/>
        <v>0.8282828282828284</v>
      </c>
      <c r="U84">
        <f t="shared" si="31"/>
        <v>0.8282828282828284</v>
      </c>
      <c r="V84">
        <f t="shared" si="31"/>
        <v>0.8282828282828284</v>
      </c>
      <c r="W84">
        <f t="shared" si="31"/>
        <v>0.8282828282828284</v>
      </c>
      <c r="X84">
        <f t="shared" si="31"/>
        <v>0.8282828282828284</v>
      </c>
      <c r="Y84">
        <f t="shared" si="31"/>
        <v>0.8282828282828284</v>
      </c>
      <c r="Z84">
        <f t="shared" si="31"/>
        <v>0.8282828282828284</v>
      </c>
      <c r="AA84">
        <f t="shared" si="31"/>
        <v>0.8282828282828284</v>
      </c>
      <c r="AB84">
        <f t="shared" si="31"/>
        <v>0.8282828282828284</v>
      </c>
      <c r="AC84">
        <f t="shared" si="31"/>
        <v>0.8282828282828284</v>
      </c>
      <c r="AD84">
        <f t="shared" si="31"/>
        <v>0.8282828282828284</v>
      </c>
      <c r="AE84">
        <f t="shared" si="31"/>
        <v>0.8282828282828284</v>
      </c>
      <c r="AF84">
        <f t="shared" si="31"/>
        <v>0.8282828282828284</v>
      </c>
      <c r="AG84">
        <f t="shared" si="31"/>
        <v>0.8282828282828284</v>
      </c>
      <c r="AH84">
        <f t="shared" si="30"/>
        <v>0.8282828282828284</v>
      </c>
      <c r="AI84">
        <f t="shared" si="30"/>
        <v>0.8282828282828284</v>
      </c>
      <c r="AJ84">
        <f t="shared" si="30"/>
        <v>0.8282828282828284</v>
      </c>
      <c r="AK84">
        <f t="shared" si="30"/>
        <v>0.8282828282828284</v>
      </c>
      <c r="AL84">
        <f t="shared" si="30"/>
        <v>0.8282828282828284</v>
      </c>
      <c r="AM84">
        <f t="shared" si="30"/>
        <v>0.8282828282828284</v>
      </c>
      <c r="AN84">
        <f t="shared" si="30"/>
        <v>0.8282828282828284</v>
      </c>
      <c r="AO84">
        <f t="shared" si="30"/>
        <v>0.8282828282828284</v>
      </c>
      <c r="AP84">
        <f t="shared" si="30"/>
        <v>0.8282828282828284</v>
      </c>
      <c r="AQ84">
        <f t="shared" si="30"/>
        <v>0.8282828282828284</v>
      </c>
      <c r="AR84">
        <f t="shared" si="30"/>
        <v>0.8282828282828284</v>
      </c>
      <c r="AS84">
        <f t="shared" si="30"/>
        <v>0.8282828282828284</v>
      </c>
      <c r="AT84">
        <f t="shared" si="30"/>
        <v>0.8282828282828284</v>
      </c>
      <c r="AU84">
        <f t="shared" si="30"/>
        <v>0.8282828282828284</v>
      </c>
      <c r="AV84">
        <f t="shared" si="30"/>
        <v>0.8282828282828284</v>
      </c>
      <c r="AW84">
        <f t="shared" ref="AW84:BK84" si="33">AW$101/($A$101-$A$2) *($A84 -$A$2)</f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</row>
    <row r="85" spans="1:63" x14ac:dyDescent="0.25">
      <c r="A85">
        <v>85</v>
      </c>
      <c r="B85">
        <v>0.16193999999999997</v>
      </c>
      <c r="C85">
        <f t="shared" si="32"/>
        <v>5.0303030303030303</v>
      </c>
      <c r="D85">
        <f t="shared" si="32"/>
        <v>5.0303030303030303</v>
      </c>
      <c r="E85">
        <f t="shared" si="32"/>
        <v>5.0303030303030303</v>
      </c>
      <c r="F85">
        <f t="shared" si="32"/>
        <v>5.0303030303030303</v>
      </c>
      <c r="G85">
        <f t="shared" si="32"/>
        <v>5.0303030303030303</v>
      </c>
      <c r="H85">
        <f t="shared" si="32"/>
        <v>5.0303030303030303</v>
      </c>
      <c r="I85">
        <f t="shared" si="32"/>
        <v>0.83838383838383845</v>
      </c>
      <c r="J85">
        <f t="shared" si="32"/>
        <v>0.83838383838383845</v>
      </c>
      <c r="K85">
        <f t="shared" si="32"/>
        <v>0.83838383838383845</v>
      </c>
      <c r="L85">
        <f t="shared" si="32"/>
        <v>0.83838383838383845</v>
      </c>
      <c r="M85">
        <f t="shared" si="32"/>
        <v>0.83838383838383845</v>
      </c>
      <c r="N85">
        <f t="shared" si="32"/>
        <v>0.83838383838383845</v>
      </c>
      <c r="O85">
        <f t="shared" si="32"/>
        <v>0.83838383838383845</v>
      </c>
      <c r="P85">
        <f t="shared" si="32"/>
        <v>0.83838383838383845</v>
      </c>
      <c r="Q85">
        <f t="shared" si="32"/>
        <v>0.83838383838383845</v>
      </c>
      <c r="R85">
        <f t="shared" si="31"/>
        <v>0.83838383838383845</v>
      </c>
      <c r="S85">
        <f t="shared" si="31"/>
        <v>0.83838383838383845</v>
      </c>
      <c r="T85">
        <f t="shared" si="31"/>
        <v>0.83838383838383845</v>
      </c>
      <c r="U85">
        <f t="shared" si="31"/>
        <v>0.83838383838383845</v>
      </c>
      <c r="V85">
        <f t="shared" si="31"/>
        <v>0.83838383838383845</v>
      </c>
      <c r="W85">
        <f t="shared" si="31"/>
        <v>0.83838383838383845</v>
      </c>
      <c r="X85">
        <f t="shared" si="31"/>
        <v>0.83838383838383845</v>
      </c>
      <c r="Y85">
        <f t="shared" si="31"/>
        <v>0.83838383838383845</v>
      </c>
      <c r="Z85">
        <f t="shared" si="31"/>
        <v>0.83838383838383845</v>
      </c>
      <c r="AA85">
        <f t="shared" si="31"/>
        <v>0.83838383838383845</v>
      </c>
      <c r="AB85">
        <f t="shared" si="31"/>
        <v>0.83838383838383845</v>
      </c>
      <c r="AC85">
        <f t="shared" si="31"/>
        <v>0.83838383838383845</v>
      </c>
      <c r="AD85">
        <f t="shared" si="31"/>
        <v>0.83838383838383845</v>
      </c>
      <c r="AE85">
        <f t="shared" si="31"/>
        <v>0.83838383838383845</v>
      </c>
      <c r="AF85">
        <f t="shared" si="31"/>
        <v>0.83838383838383845</v>
      </c>
      <c r="AG85">
        <f t="shared" si="31"/>
        <v>0.83838383838383845</v>
      </c>
      <c r="AH85">
        <f t="shared" ref="AH85:BK93" si="34">AH$101/($A$101-$A$2) *($A85 -$A$2)</f>
        <v>0.83838383838383845</v>
      </c>
      <c r="AI85">
        <f t="shared" si="34"/>
        <v>0.83838383838383845</v>
      </c>
      <c r="AJ85">
        <f t="shared" si="34"/>
        <v>0.83838383838383845</v>
      </c>
      <c r="AK85">
        <f t="shared" si="34"/>
        <v>0.83838383838383845</v>
      </c>
      <c r="AL85">
        <f t="shared" si="34"/>
        <v>0.83838383838383845</v>
      </c>
      <c r="AM85">
        <f t="shared" si="34"/>
        <v>0.83838383838383845</v>
      </c>
      <c r="AN85">
        <f t="shared" si="34"/>
        <v>0.83838383838383845</v>
      </c>
      <c r="AO85">
        <f t="shared" si="34"/>
        <v>0.83838383838383845</v>
      </c>
      <c r="AP85">
        <f t="shared" si="34"/>
        <v>0.83838383838383845</v>
      </c>
      <c r="AQ85">
        <f t="shared" si="34"/>
        <v>0.83838383838383845</v>
      </c>
      <c r="AR85">
        <f t="shared" si="34"/>
        <v>0.83838383838383845</v>
      </c>
      <c r="AS85">
        <f t="shared" si="34"/>
        <v>0.83838383838383845</v>
      </c>
      <c r="AT85">
        <f t="shared" si="34"/>
        <v>0.83838383838383845</v>
      </c>
      <c r="AU85">
        <f t="shared" si="34"/>
        <v>0.83838383838383845</v>
      </c>
      <c r="AV85">
        <f t="shared" si="34"/>
        <v>0.83838383838383845</v>
      </c>
      <c r="AW85">
        <f t="shared" si="34"/>
        <v>0.83838383838383845</v>
      </c>
      <c r="AX85">
        <f t="shared" si="34"/>
        <v>0.83838383838383845</v>
      </c>
      <c r="AY85">
        <f t="shared" si="34"/>
        <v>0.83838383838383845</v>
      </c>
      <c r="AZ85">
        <f t="shared" si="34"/>
        <v>0.83838383838383845</v>
      </c>
      <c r="BA85">
        <f t="shared" si="34"/>
        <v>0.83838383838383845</v>
      </c>
      <c r="BB85">
        <f t="shared" si="34"/>
        <v>0.83838383838383845</v>
      </c>
      <c r="BC85">
        <f t="shared" si="34"/>
        <v>0.83838383838383845</v>
      </c>
      <c r="BD85">
        <f t="shared" si="34"/>
        <v>0.83838383838383845</v>
      </c>
      <c r="BE85">
        <f t="shared" si="34"/>
        <v>0.83838383838383845</v>
      </c>
      <c r="BF85">
        <f t="shared" si="34"/>
        <v>0.83838383838383845</v>
      </c>
      <c r="BG85">
        <f t="shared" si="34"/>
        <v>0.83838383838383845</v>
      </c>
      <c r="BH85">
        <f t="shared" si="34"/>
        <v>0.83838383838383845</v>
      </c>
      <c r="BI85">
        <f t="shared" si="34"/>
        <v>0.83838383838383845</v>
      </c>
      <c r="BJ85">
        <f t="shared" si="34"/>
        <v>0.83838383838383845</v>
      </c>
      <c r="BK85">
        <f t="shared" si="34"/>
        <v>0.83838383838383845</v>
      </c>
    </row>
    <row r="86" spans="1:63" x14ac:dyDescent="0.25">
      <c r="A86">
        <v>86</v>
      </c>
      <c r="B86">
        <v>0.16193999999999997</v>
      </c>
      <c r="C86">
        <f t="shared" si="32"/>
        <v>5.0909090909090908</v>
      </c>
      <c r="D86">
        <f t="shared" si="32"/>
        <v>5.0909090909090908</v>
      </c>
      <c r="E86">
        <f t="shared" si="32"/>
        <v>5.0909090909090908</v>
      </c>
      <c r="F86">
        <f t="shared" si="32"/>
        <v>5.0909090909090908</v>
      </c>
      <c r="G86">
        <f t="shared" si="32"/>
        <v>5.0909090909090908</v>
      </c>
      <c r="H86">
        <f t="shared" si="32"/>
        <v>5.0909090909090908</v>
      </c>
      <c r="I86">
        <f t="shared" si="32"/>
        <v>0.84848484848484851</v>
      </c>
      <c r="J86">
        <f t="shared" si="32"/>
        <v>0.84848484848484851</v>
      </c>
      <c r="K86">
        <f t="shared" si="32"/>
        <v>0.84848484848484851</v>
      </c>
      <c r="L86">
        <f t="shared" si="32"/>
        <v>0.84848484848484851</v>
      </c>
      <c r="M86">
        <f t="shared" si="32"/>
        <v>0.84848484848484851</v>
      </c>
      <c r="N86">
        <f t="shared" si="32"/>
        <v>0.84848484848484851</v>
      </c>
      <c r="O86">
        <f t="shared" si="32"/>
        <v>0.84848484848484851</v>
      </c>
      <c r="P86">
        <f t="shared" si="32"/>
        <v>0.84848484848484851</v>
      </c>
      <c r="Q86">
        <f t="shared" si="32"/>
        <v>0.84848484848484851</v>
      </c>
      <c r="R86">
        <f t="shared" si="31"/>
        <v>0.84848484848484851</v>
      </c>
      <c r="S86">
        <f t="shared" si="31"/>
        <v>0.84848484848484851</v>
      </c>
      <c r="T86">
        <f t="shared" si="31"/>
        <v>0.84848484848484851</v>
      </c>
      <c r="U86">
        <f t="shared" si="31"/>
        <v>0.84848484848484851</v>
      </c>
      <c r="V86">
        <f t="shared" si="31"/>
        <v>0.84848484848484851</v>
      </c>
      <c r="W86">
        <f t="shared" si="31"/>
        <v>0.84848484848484851</v>
      </c>
      <c r="X86">
        <f t="shared" si="31"/>
        <v>0.84848484848484851</v>
      </c>
      <c r="Y86">
        <f t="shared" si="31"/>
        <v>0.84848484848484851</v>
      </c>
      <c r="Z86">
        <f t="shared" si="31"/>
        <v>0.84848484848484851</v>
      </c>
      <c r="AA86">
        <f t="shared" si="31"/>
        <v>0.84848484848484851</v>
      </c>
      <c r="AB86">
        <f t="shared" si="31"/>
        <v>0.84848484848484851</v>
      </c>
      <c r="AC86">
        <f t="shared" si="31"/>
        <v>0.84848484848484851</v>
      </c>
      <c r="AD86">
        <f t="shared" si="31"/>
        <v>0.84848484848484851</v>
      </c>
      <c r="AE86">
        <f t="shared" si="31"/>
        <v>0.84848484848484851</v>
      </c>
      <c r="AF86">
        <f t="shared" si="31"/>
        <v>0.84848484848484851</v>
      </c>
      <c r="AG86">
        <f t="shared" si="31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</row>
    <row r="87" spans="1:63" x14ac:dyDescent="0.25">
      <c r="A87">
        <v>87</v>
      </c>
      <c r="B87">
        <v>0.16193999999999997</v>
      </c>
      <c r="C87">
        <f t="shared" si="32"/>
        <v>5.1515151515151514</v>
      </c>
      <c r="D87">
        <f t="shared" si="32"/>
        <v>5.1515151515151514</v>
      </c>
      <c r="E87">
        <f t="shared" si="32"/>
        <v>5.1515151515151514</v>
      </c>
      <c r="F87">
        <f t="shared" si="32"/>
        <v>5.1515151515151514</v>
      </c>
      <c r="G87">
        <f t="shared" si="32"/>
        <v>5.1515151515151514</v>
      </c>
      <c r="H87">
        <f t="shared" si="32"/>
        <v>5.1515151515151514</v>
      </c>
      <c r="I87">
        <f t="shared" si="32"/>
        <v>0.85858585858585867</v>
      </c>
      <c r="J87">
        <f t="shared" si="32"/>
        <v>0.85858585858585867</v>
      </c>
      <c r="K87">
        <f t="shared" si="32"/>
        <v>0.85858585858585867</v>
      </c>
      <c r="L87">
        <f t="shared" si="32"/>
        <v>0.85858585858585867</v>
      </c>
      <c r="M87">
        <f t="shared" si="32"/>
        <v>0.85858585858585867</v>
      </c>
      <c r="N87">
        <f t="shared" si="32"/>
        <v>0.85858585858585867</v>
      </c>
      <c r="O87">
        <f t="shared" si="32"/>
        <v>0.85858585858585867</v>
      </c>
      <c r="P87">
        <f t="shared" si="32"/>
        <v>0.85858585858585867</v>
      </c>
      <c r="Q87">
        <f t="shared" si="32"/>
        <v>0.85858585858585867</v>
      </c>
      <c r="R87">
        <f t="shared" si="31"/>
        <v>0.85858585858585867</v>
      </c>
      <c r="S87">
        <f t="shared" si="31"/>
        <v>0.85858585858585867</v>
      </c>
      <c r="T87">
        <f t="shared" si="31"/>
        <v>0.85858585858585867</v>
      </c>
      <c r="U87">
        <f t="shared" si="31"/>
        <v>0.85858585858585867</v>
      </c>
      <c r="V87">
        <f t="shared" si="31"/>
        <v>0.85858585858585867</v>
      </c>
      <c r="W87">
        <f t="shared" si="31"/>
        <v>0.85858585858585867</v>
      </c>
      <c r="X87">
        <f t="shared" si="31"/>
        <v>0.85858585858585867</v>
      </c>
      <c r="Y87">
        <f t="shared" si="31"/>
        <v>0.85858585858585867</v>
      </c>
      <c r="Z87">
        <f t="shared" si="31"/>
        <v>0.85858585858585867</v>
      </c>
      <c r="AA87">
        <f t="shared" si="31"/>
        <v>0.85858585858585867</v>
      </c>
      <c r="AB87">
        <f t="shared" si="31"/>
        <v>0.85858585858585867</v>
      </c>
      <c r="AC87">
        <f t="shared" si="31"/>
        <v>0.85858585858585867</v>
      </c>
      <c r="AD87">
        <f t="shared" si="31"/>
        <v>0.85858585858585867</v>
      </c>
      <c r="AE87">
        <f t="shared" si="31"/>
        <v>0.85858585858585867</v>
      </c>
      <c r="AF87">
        <f t="shared" si="31"/>
        <v>0.85858585858585867</v>
      </c>
      <c r="AG87">
        <f t="shared" si="31"/>
        <v>0.85858585858585867</v>
      </c>
      <c r="AH87">
        <f t="shared" si="34"/>
        <v>0.85858585858585867</v>
      </c>
      <c r="AI87">
        <f t="shared" si="34"/>
        <v>0.85858585858585867</v>
      </c>
      <c r="AJ87">
        <f t="shared" si="34"/>
        <v>0.85858585858585867</v>
      </c>
      <c r="AK87">
        <f t="shared" si="34"/>
        <v>0.85858585858585867</v>
      </c>
      <c r="AL87">
        <f t="shared" si="34"/>
        <v>0.85858585858585867</v>
      </c>
      <c r="AM87">
        <f t="shared" si="34"/>
        <v>0.85858585858585867</v>
      </c>
      <c r="AN87">
        <f t="shared" si="34"/>
        <v>0.85858585858585867</v>
      </c>
      <c r="AO87">
        <f t="shared" si="34"/>
        <v>0.85858585858585867</v>
      </c>
      <c r="AP87">
        <f t="shared" si="34"/>
        <v>0.85858585858585867</v>
      </c>
      <c r="AQ87">
        <f t="shared" si="34"/>
        <v>0.85858585858585867</v>
      </c>
      <c r="AR87">
        <f t="shared" si="34"/>
        <v>0.85858585858585867</v>
      </c>
      <c r="AS87">
        <f t="shared" si="34"/>
        <v>0.85858585858585867</v>
      </c>
      <c r="AT87">
        <f t="shared" si="34"/>
        <v>0.85858585858585867</v>
      </c>
      <c r="AU87">
        <f t="shared" si="34"/>
        <v>0.85858585858585867</v>
      </c>
      <c r="AV87">
        <f t="shared" si="34"/>
        <v>0.85858585858585867</v>
      </c>
      <c r="AW87">
        <f t="shared" si="34"/>
        <v>0.85858585858585867</v>
      </c>
      <c r="AX87">
        <f t="shared" si="34"/>
        <v>0.85858585858585867</v>
      </c>
      <c r="AY87">
        <f t="shared" si="34"/>
        <v>0.85858585858585867</v>
      </c>
      <c r="AZ87">
        <f t="shared" si="34"/>
        <v>0.85858585858585867</v>
      </c>
      <c r="BA87">
        <f t="shared" si="34"/>
        <v>0.85858585858585867</v>
      </c>
      <c r="BB87">
        <f t="shared" si="34"/>
        <v>0.85858585858585867</v>
      </c>
      <c r="BC87">
        <f t="shared" si="34"/>
        <v>0.85858585858585867</v>
      </c>
      <c r="BD87">
        <f t="shared" si="34"/>
        <v>0.85858585858585867</v>
      </c>
      <c r="BE87">
        <f t="shared" si="34"/>
        <v>0.85858585858585867</v>
      </c>
      <c r="BF87">
        <f t="shared" si="34"/>
        <v>0.85858585858585867</v>
      </c>
      <c r="BG87">
        <f t="shared" si="34"/>
        <v>0.85858585858585867</v>
      </c>
      <c r="BH87">
        <f t="shared" si="34"/>
        <v>0.85858585858585867</v>
      </c>
      <c r="BI87">
        <f t="shared" si="34"/>
        <v>0.85858585858585867</v>
      </c>
      <c r="BJ87">
        <f t="shared" si="34"/>
        <v>0.85858585858585867</v>
      </c>
      <c r="BK87">
        <f t="shared" si="34"/>
        <v>0.85858585858585867</v>
      </c>
    </row>
    <row r="88" spans="1:63" x14ac:dyDescent="0.25">
      <c r="A88">
        <v>88</v>
      </c>
      <c r="B88">
        <v>0.16193999999999997</v>
      </c>
      <c r="C88">
        <f t="shared" si="32"/>
        <v>5.2121212121212119</v>
      </c>
      <c r="D88">
        <f t="shared" si="32"/>
        <v>5.2121212121212119</v>
      </c>
      <c r="E88">
        <f t="shared" si="32"/>
        <v>5.2121212121212119</v>
      </c>
      <c r="F88">
        <f t="shared" si="32"/>
        <v>5.2121212121212119</v>
      </c>
      <c r="G88">
        <f t="shared" si="32"/>
        <v>5.2121212121212119</v>
      </c>
      <c r="H88">
        <f t="shared" si="32"/>
        <v>5.2121212121212119</v>
      </c>
      <c r="I88">
        <f t="shared" si="32"/>
        <v>0.86868686868686873</v>
      </c>
      <c r="J88">
        <f t="shared" si="32"/>
        <v>0.86868686868686873</v>
      </c>
      <c r="K88">
        <f t="shared" si="32"/>
        <v>0.86868686868686873</v>
      </c>
      <c r="L88">
        <f t="shared" si="32"/>
        <v>0.86868686868686873</v>
      </c>
      <c r="M88">
        <f t="shared" si="32"/>
        <v>0.86868686868686873</v>
      </c>
      <c r="N88">
        <f t="shared" si="32"/>
        <v>0.86868686868686873</v>
      </c>
      <c r="O88">
        <f t="shared" si="32"/>
        <v>0.86868686868686873</v>
      </c>
      <c r="P88">
        <f t="shared" si="32"/>
        <v>0.86868686868686873</v>
      </c>
      <c r="Q88">
        <f t="shared" si="32"/>
        <v>0.86868686868686873</v>
      </c>
      <c r="R88">
        <f t="shared" si="31"/>
        <v>0.86868686868686873</v>
      </c>
      <c r="S88">
        <f t="shared" si="31"/>
        <v>0.86868686868686873</v>
      </c>
      <c r="T88">
        <f t="shared" si="31"/>
        <v>0.86868686868686873</v>
      </c>
      <c r="U88">
        <f t="shared" si="31"/>
        <v>0.86868686868686873</v>
      </c>
      <c r="V88">
        <f t="shared" si="31"/>
        <v>0.86868686868686873</v>
      </c>
      <c r="W88">
        <f t="shared" si="31"/>
        <v>0.86868686868686873</v>
      </c>
      <c r="X88">
        <f t="shared" si="31"/>
        <v>0.86868686868686873</v>
      </c>
      <c r="Y88">
        <f t="shared" si="31"/>
        <v>0.86868686868686873</v>
      </c>
      <c r="Z88">
        <f t="shared" si="31"/>
        <v>0.86868686868686873</v>
      </c>
      <c r="AA88">
        <f t="shared" si="31"/>
        <v>0.86868686868686873</v>
      </c>
      <c r="AB88">
        <f t="shared" si="31"/>
        <v>0.86868686868686873</v>
      </c>
      <c r="AC88">
        <f t="shared" si="31"/>
        <v>0.86868686868686873</v>
      </c>
      <c r="AD88">
        <f t="shared" si="31"/>
        <v>0.86868686868686873</v>
      </c>
      <c r="AE88">
        <f t="shared" si="31"/>
        <v>0.86868686868686873</v>
      </c>
      <c r="AF88">
        <f t="shared" si="31"/>
        <v>0.86868686868686873</v>
      </c>
      <c r="AG88">
        <f t="shared" si="31"/>
        <v>0.86868686868686873</v>
      </c>
      <c r="AH88">
        <f t="shared" si="34"/>
        <v>0.86868686868686873</v>
      </c>
      <c r="AI88">
        <f t="shared" si="34"/>
        <v>0.86868686868686873</v>
      </c>
      <c r="AJ88">
        <f t="shared" si="34"/>
        <v>0.86868686868686873</v>
      </c>
      <c r="AK88">
        <f t="shared" si="34"/>
        <v>0.86868686868686873</v>
      </c>
      <c r="AL88">
        <f t="shared" si="34"/>
        <v>0.86868686868686873</v>
      </c>
      <c r="AM88">
        <f t="shared" si="34"/>
        <v>0.86868686868686873</v>
      </c>
      <c r="AN88">
        <f t="shared" si="34"/>
        <v>0.86868686868686873</v>
      </c>
      <c r="AO88">
        <f t="shared" si="34"/>
        <v>0.86868686868686873</v>
      </c>
      <c r="AP88">
        <f t="shared" si="34"/>
        <v>0.86868686868686873</v>
      </c>
      <c r="AQ88">
        <f t="shared" si="34"/>
        <v>0.86868686868686873</v>
      </c>
      <c r="AR88">
        <f t="shared" si="34"/>
        <v>0.86868686868686873</v>
      </c>
      <c r="AS88">
        <f t="shared" si="34"/>
        <v>0.86868686868686873</v>
      </c>
      <c r="AT88">
        <f t="shared" si="34"/>
        <v>0.86868686868686873</v>
      </c>
      <c r="AU88">
        <f t="shared" si="34"/>
        <v>0.86868686868686873</v>
      </c>
      <c r="AV88">
        <f t="shared" si="34"/>
        <v>0.86868686868686873</v>
      </c>
      <c r="AW88">
        <f t="shared" si="34"/>
        <v>0.86868686868686873</v>
      </c>
      <c r="AX88">
        <f t="shared" si="34"/>
        <v>0.86868686868686873</v>
      </c>
      <c r="AY88">
        <f t="shared" si="34"/>
        <v>0.86868686868686873</v>
      </c>
      <c r="AZ88">
        <f t="shared" si="34"/>
        <v>0.86868686868686873</v>
      </c>
      <c r="BA88">
        <f t="shared" si="34"/>
        <v>0.86868686868686873</v>
      </c>
      <c r="BB88">
        <f t="shared" si="34"/>
        <v>0.86868686868686873</v>
      </c>
      <c r="BC88">
        <f t="shared" si="34"/>
        <v>0.86868686868686873</v>
      </c>
      <c r="BD88">
        <f t="shared" si="34"/>
        <v>0.86868686868686873</v>
      </c>
      <c r="BE88">
        <f t="shared" si="34"/>
        <v>0.86868686868686873</v>
      </c>
      <c r="BF88">
        <f t="shared" si="34"/>
        <v>0.86868686868686873</v>
      </c>
      <c r="BG88">
        <f t="shared" si="34"/>
        <v>0.86868686868686873</v>
      </c>
      <c r="BH88">
        <f t="shared" si="34"/>
        <v>0.86868686868686873</v>
      </c>
      <c r="BI88">
        <f t="shared" si="34"/>
        <v>0.86868686868686873</v>
      </c>
      <c r="BJ88">
        <f t="shared" si="34"/>
        <v>0.86868686868686873</v>
      </c>
      <c r="BK88">
        <f t="shared" si="34"/>
        <v>0.86868686868686873</v>
      </c>
    </row>
    <row r="89" spans="1:63" x14ac:dyDescent="0.25">
      <c r="A89">
        <v>89</v>
      </c>
      <c r="B89">
        <v>0.16193999999999997</v>
      </c>
      <c r="C89">
        <f t="shared" si="32"/>
        <v>5.2727272727272725</v>
      </c>
      <c r="D89">
        <f t="shared" si="32"/>
        <v>5.2727272727272725</v>
      </c>
      <c r="E89">
        <f t="shared" si="32"/>
        <v>5.2727272727272725</v>
      </c>
      <c r="F89">
        <f t="shared" si="32"/>
        <v>5.2727272727272725</v>
      </c>
      <c r="G89">
        <f t="shared" si="32"/>
        <v>5.2727272727272725</v>
      </c>
      <c r="H89">
        <f t="shared" si="32"/>
        <v>5.2727272727272725</v>
      </c>
      <c r="I89">
        <f t="shared" si="32"/>
        <v>0.8787878787878789</v>
      </c>
      <c r="J89">
        <f t="shared" si="32"/>
        <v>0.8787878787878789</v>
      </c>
      <c r="K89">
        <f t="shared" si="32"/>
        <v>0.8787878787878789</v>
      </c>
      <c r="L89">
        <f t="shared" si="32"/>
        <v>0.8787878787878789</v>
      </c>
      <c r="M89">
        <f t="shared" si="32"/>
        <v>0.8787878787878789</v>
      </c>
      <c r="N89">
        <f t="shared" si="32"/>
        <v>0.8787878787878789</v>
      </c>
      <c r="O89">
        <f t="shared" si="32"/>
        <v>0.8787878787878789</v>
      </c>
      <c r="P89">
        <f t="shared" si="32"/>
        <v>0.8787878787878789</v>
      </c>
      <c r="Q89">
        <f t="shared" si="32"/>
        <v>0.8787878787878789</v>
      </c>
      <c r="R89">
        <f t="shared" si="31"/>
        <v>0.8787878787878789</v>
      </c>
      <c r="S89">
        <f t="shared" si="31"/>
        <v>0.8787878787878789</v>
      </c>
      <c r="T89">
        <f t="shared" si="31"/>
        <v>0.8787878787878789</v>
      </c>
      <c r="U89">
        <f t="shared" si="31"/>
        <v>0.8787878787878789</v>
      </c>
      <c r="V89">
        <f t="shared" si="31"/>
        <v>0.8787878787878789</v>
      </c>
      <c r="W89">
        <f t="shared" si="31"/>
        <v>0.8787878787878789</v>
      </c>
      <c r="X89">
        <f t="shared" si="31"/>
        <v>0.8787878787878789</v>
      </c>
      <c r="Y89">
        <f t="shared" si="31"/>
        <v>0.8787878787878789</v>
      </c>
      <c r="Z89">
        <f t="shared" si="31"/>
        <v>0.8787878787878789</v>
      </c>
      <c r="AA89">
        <f t="shared" si="31"/>
        <v>0.8787878787878789</v>
      </c>
      <c r="AB89">
        <f t="shared" si="31"/>
        <v>0.8787878787878789</v>
      </c>
      <c r="AC89">
        <f t="shared" si="31"/>
        <v>0.8787878787878789</v>
      </c>
      <c r="AD89">
        <f t="shared" si="31"/>
        <v>0.8787878787878789</v>
      </c>
      <c r="AE89">
        <f t="shared" si="31"/>
        <v>0.8787878787878789</v>
      </c>
      <c r="AF89">
        <f t="shared" si="31"/>
        <v>0.8787878787878789</v>
      </c>
      <c r="AG89">
        <f t="shared" si="31"/>
        <v>0.8787878787878789</v>
      </c>
      <c r="AH89">
        <f t="shared" si="34"/>
        <v>0.8787878787878789</v>
      </c>
      <c r="AI89">
        <f t="shared" si="34"/>
        <v>0.8787878787878789</v>
      </c>
      <c r="AJ89">
        <f t="shared" si="34"/>
        <v>0.8787878787878789</v>
      </c>
      <c r="AK89">
        <f t="shared" si="34"/>
        <v>0.8787878787878789</v>
      </c>
      <c r="AL89">
        <f t="shared" si="34"/>
        <v>0.8787878787878789</v>
      </c>
      <c r="AM89">
        <f t="shared" si="34"/>
        <v>0.8787878787878789</v>
      </c>
      <c r="AN89">
        <f t="shared" si="34"/>
        <v>0.8787878787878789</v>
      </c>
      <c r="AO89">
        <f t="shared" si="34"/>
        <v>0.8787878787878789</v>
      </c>
      <c r="AP89">
        <f t="shared" si="34"/>
        <v>0.8787878787878789</v>
      </c>
      <c r="AQ89">
        <f t="shared" si="34"/>
        <v>0.8787878787878789</v>
      </c>
      <c r="AR89">
        <f t="shared" si="34"/>
        <v>0.8787878787878789</v>
      </c>
      <c r="AS89">
        <f t="shared" si="34"/>
        <v>0.8787878787878789</v>
      </c>
      <c r="AT89">
        <f t="shared" si="34"/>
        <v>0.8787878787878789</v>
      </c>
      <c r="AU89">
        <f t="shared" si="34"/>
        <v>0.8787878787878789</v>
      </c>
      <c r="AV89">
        <f t="shared" si="34"/>
        <v>0.8787878787878789</v>
      </c>
      <c r="AW89">
        <f t="shared" si="34"/>
        <v>0.8787878787878789</v>
      </c>
      <c r="AX89">
        <f t="shared" si="34"/>
        <v>0.8787878787878789</v>
      </c>
      <c r="AY89">
        <f t="shared" si="34"/>
        <v>0.8787878787878789</v>
      </c>
      <c r="AZ89">
        <f t="shared" si="34"/>
        <v>0.8787878787878789</v>
      </c>
      <c r="BA89">
        <f t="shared" si="34"/>
        <v>0.8787878787878789</v>
      </c>
      <c r="BB89">
        <f t="shared" si="34"/>
        <v>0.8787878787878789</v>
      </c>
      <c r="BC89">
        <f t="shared" si="34"/>
        <v>0.8787878787878789</v>
      </c>
      <c r="BD89">
        <f t="shared" si="34"/>
        <v>0.8787878787878789</v>
      </c>
      <c r="BE89">
        <f t="shared" si="34"/>
        <v>0.8787878787878789</v>
      </c>
      <c r="BF89">
        <f t="shared" si="34"/>
        <v>0.8787878787878789</v>
      </c>
      <c r="BG89">
        <f t="shared" si="34"/>
        <v>0.8787878787878789</v>
      </c>
      <c r="BH89">
        <f t="shared" si="34"/>
        <v>0.8787878787878789</v>
      </c>
      <c r="BI89">
        <f t="shared" si="34"/>
        <v>0.8787878787878789</v>
      </c>
      <c r="BJ89">
        <f t="shared" si="34"/>
        <v>0.8787878787878789</v>
      </c>
      <c r="BK89">
        <f t="shared" si="34"/>
        <v>0.8787878787878789</v>
      </c>
    </row>
    <row r="90" spans="1:63" x14ac:dyDescent="0.25">
      <c r="A90">
        <v>90</v>
      </c>
      <c r="B90">
        <v>0.16193999999999997</v>
      </c>
      <c r="C90">
        <f t="shared" si="32"/>
        <v>5.3333333333333339</v>
      </c>
      <c r="D90">
        <f t="shared" si="32"/>
        <v>5.3333333333333339</v>
      </c>
      <c r="E90">
        <f t="shared" si="32"/>
        <v>5.3333333333333339</v>
      </c>
      <c r="F90">
        <f t="shared" si="32"/>
        <v>5.3333333333333339</v>
      </c>
      <c r="G90">
        <f t="shared" si="32"/>
        <v>5.3333333333333339</v>
      </c>
      <c r="H90">
        <f t="shared" si="32"/>
        <v>5.3333333333333339</v>
      </c>
      <c r="I90">
        <f t="shared" si="32"/>
        <v>0.88888888888888895</v>
      </c>
      <c r="J90">
        <f t="shared" si="32"/>
        <v>0.88888888888888895</v>
      </c>
      <c r="K90">
        <f t="shared" si="32"/>
        <v>0.88888888888888895</v>
      </c>
      <c r="L90">
        <f t="shared" si="32"/>
        <v>0.88888888888888895</v>
      </c>
      <c r="M90">
        <f t="shared" si="32"/>
        <v>0.88888888888888895</v>
      </c>
      <c r="N90">
        <f t="shared" si="32"/>
        <v>0.88888888888888895</v>
      </c>
      <c r="O90">
        <f t="shared" si="32"/>
        <v>0.88888888888888895</v>
      </c>
      <c r="P90">
        <f t="shared" si="32"/>
        <v>0.88888888888888895</v>
      </c>
      <c r="Q90">
        <f t="shared" si="32"/>
        <v>0.88888888888888895</v>
      </c>
      <c r="R90">
        <f t="shared" si="31"/>
        <v>0.88888888888888895</v>
      </c>
      <c r="S90">
        <f t="shared" si="31"/>
        <v>0.88888888888888895</v>
      </c>
      <c r="T90">
        <f t="shared" si="31"/>
        <v>0.88888888888888895</v>
      </c>
      <c r="U90">
        <f t="shared" si="31"/>
        <v>0.88888888888888895</v>
      </c>
      <c r="V90">
        <f t="shared" si="31"/>
        <v>0.88888888888888895</v>
      </c>
      <c r="W90">
        <f t="shared" si="31"/>
        <v>0.88888888888888895</v>
      </c>
      <c r="X90">
        <f t="shared" si="31"/>
        <v>0.88888888888888895</v>
      </c>
      <c r="Y90">
        <f t="shared" si="31"/>
        <v>0.88888888888888895</v>
      </c>
      <c r="Z90">
        <f t="shared" si="31"/>
        <v>0.88888888888888895</v>
      </c>
      <c r="AA90">
        <f t="shared" si="31"/>
        <v>0.88888888888888895</v>
      </c>
      <c r="AB90">
        <f t="shared" si="31"/>
        <v>0.88888888888888895</v>
      </c>
      <c r="AC90">
        <f t="shared" si="31"/>
        <v>0.88888888888888895</v>
      </c>
      <c r="AD90">
        <f t="shared" si="31"/>
        <v>0.88888888888888895</v>
      </c>
      <c r="AE90">
        <f t="shared" si="31"/>
        <v>0.88888888888888895</v>
      </c>
      <c r="AF90">
        <f t="shared" si="31"/>
        <v>0.88888888888888895</v>
      </c>
      <c r="AG90">
        <f t="shared" si="31"/>
        <v>0.88888888888888895</v>
      </c>
      <c r="AH90">
        <f t="shared" si="34"/>
        <v>0.88888888888888895</v>
      </c>
      <c r="AI90">
        <f t="shared" si="34"/>
        <v>0.88888888888888895</v>
      </c>
      <c r="AJ90">
        <f t="shared" si="34"/>
        <v>0.88888888888888895</v>
      </c>
      <c r="AK90">
        <f t="shared" si="34"/>
        <v>0.88888888888888895</v>
      </c>
      <c r="AL90">
        <f t="shared" si="34"/>
        <v>0.88888888888888895</v>
      </c>
      <c r="AM90">
        <f t="shared" si="34"/>
        <v>0.88888888888888895</v>
      </c>
      <c r="AN90">
        <f t="shared" si="34"/>
        <v>0.88888888888888895</v>
      </c>
      <c r="AO90">
        <f t="shared" si="34"/>
        <v>0.88888888888888895</v>
      </c>
      <c r="AP90">
        <f t="shared" si="34"/>
        <v>0.88888888888888895</v>
      </c>
      <c r="AQ90">
        <f t="shared" si="34"/>
        <v>0.88888888888888895</v>
      </c>
      <c r="AR90">
        <f t="shared" si="34"/>
        <v>0.88888888888888895</v>
      </c>
      <c r="AS90">
        <f t="shared" si="34"/>
        <v>0.88888888888888895</v>
      </c>
      <c r="AT90">
        <f t="shared" si="34"/>
        <v>0.88888888888888895</v>
      </c>
      <c r="AU90">
        <f t="shared" si="34"/>
        <v>0.88888888888888895</v>
      </c>
      <c r="AV90">
        <f t="shared" si="34"/>
        <v>0.88888888888888895</v>
      </c>
      <c r="AW90">
        <f t="shared" si="34"/>
        <v>0.88888888888888895</v>
      </c>
      <c r="AX90">
        <f t="shared" si="34"/>
        <v>0.88888888888888895</v>
      </c>
      <c r="AY90">
        <f t="shared" si="34"/>
        <v>0.88888888888888895</v>
      </c>
      <c r="AZ90">
        <f t="shared" si="34"/>
        <v>0.88888888888888895</v>
      </c>
      <c r="BA90">
        <f t="shared" si="34"/>
        <v>0.88888888888888895</v>
      </c>
      <c r="BB90">
        <f t="shared" si="34"/>
        <v>0.88888888888888895</v>
      </c>
      <c r="BC90">
        <f t="shared" si="34"/>
        <v>0.88888888888888895</v>
      </c>
      <c r="BD90">
        <f t="shared" si="34"/>
        <v>0.88888888888888895</v>
      </c>
      <c r="BE90">
        <f t="shared" si="34"/>
        <v>0.88888888888888895</v>
      </c>
      <c r="BF90">
        <f t="shared" si="34"/>
        <v>0.88888888888888895</v>
      </c>
      <c r="BG90">
        <f t="shared" si="34"/>
        <v>0.88888888888888895</v>
      </c>
      <c r="BH90">
        <f t="shared" si="34"/>
        <v>0.88888888888888895</v>
      </c>
      <c r="BI90">
        <f t="shared" si="34"/>
        <v>0.88888888888888895</v>
      </c>
      <c r="BJ90">
        <f t="shared" si="34"/>
        <v>0.88888888888888895</v>
      </c>
      <c r="BK90">
        <f t="shared" si="34"/>
        <v>0.88888888888888895</v>
      </c>
    </row>
    <row r="91" spans="1:63" x14ac:dyDescent="0.25">
      <c r="A91">
        <v>91</v>
      </c>
      <c r="B91">
        <v>0.16193999999999997</v>
      </c>
      <c r="C91">
        <f t="shared" si="32"/>
        <v>5.3939393939393945</v>
      </c>
      <c r="D91">
        <f t="shared" si="32"/>
        <v>5.3939393939393945</v>
      </c>
      <c r="E91">
        <f t="shared" si="32"/>
        <v>5.3939393939393945</v>
      </c>
      <c r="F91">
        <f t="shared" si="32"/>
        <v>5.3939393939393945</v>
      </c>
      <c r="G91">
        <f t="shared" si="32"/>
        <v>5.3939393939393945</v>
      </c>
      <c r="H91">
        <f t="shared" si="32"/>
        <v>5.3939393939393945</v>
      </c>
      <c r="I91">
        <f t="shared" si="32"/>
        <v>0.89898989898989912</v>
      </c>
      <c r="J91">
        <f t="shared" si="32"/>
        <v>0.89898989898989912</v>
      </c>
      <c r="K91">
        <f t="shared" si="32"/>
        <v>0.89898989898989912</v>
      </c>
      <c r="L91">
        <f t="shared" si="32"/>
        <v>0.89898989898989912</v>
      </c>
      <c r="M91">
        <f t="shared" si="32"/>
        <v>0.89898989898989912</v>
      </c>
      <c r="N91">
        <f t="shared" si="32"/>
        <v>0.89898989898989912</v>
      </c>
      <c r="O91">
        <f t="shared" si="32"/>
        <v>0.89898989898989912</v>
      </c>
      <c r="P91">
        <f t="shared" si="32"/>
        <v>0.89898989898989912</v>
      </c>
      <c r="Q91">
        <f t="shared" si="32"/>
        <v>0.89898989898989912</v>
      </c>
      <c r="R91">
        <f t="shared" si="31"/>
        <v>0.89898989898989912</v>
      </c>
      <c r="S91">
        <f t="shared" si="31"/>
        <v>0.89898989898989912</v>
      </c>
      <c r="T91">
        <f t="shared" si="31"/>
        <v>0.89898989898989912</v>
      </c>
      <c r="U91">
        <f t="shared" si="31"/>
        <v>0.89898989898989912</v>
      </c>
      <c r="V91">
        <f t="shared" si="31"/>
        <v>0.89898989898989912</v>
      </c>
      <c r="W91">
        <f t="shared" si="31"/>
        <v>0.89898989898989912</v>
      </c>
      <c r="X91">
        <f t="shared" si="31"/>
        <v>0.89898989898989912</v>
      </c>
      <c r="Y91">
        <f t="shared" si="31"/>
        <v>0.89898989898989912</v>
      </c>
      <c r="Z91">
        <f t="shared" si="31"/>
        <v>0.89898989898989912</v>
      </c>
      <c r="AA91">
        <f t="shared" si="31"/>
        <v>0.89898989898989912</v>
      </c>
      <c r="AB91">
        <f t="shared" si="31"/>
        <v>0.89898989898989912</v>
      </c>
      <c r="AC91">
        <f t="shared" si="31"/>
        <v>0.89898989898989912</v>
      </c>
      <c r="AD91">
        <f t="shared" si="31"/>
        <v>0.89898989898989912</v>
      </c>
      <c r="AE91">
        <f t="shared" si="31"/>
        <v>0.89898989898989912</v>
      </c>
      <c r="AF91">
        <f t="shared" si="31"/>
        <v>0.89898989898989912</v>
      </c>
      <c r="AG91">
        <f t="shared" si="31"/>
        <v>0.89898989898989912</v>
      </c>
      <c r="AH91">
        <f t="shared" si="34"/>
        <v>0.89898989898989912</v>
      </c>
      <c r="AI91">
        <f t="shared" si="34"/>
        <v>0.89898989898989912</v>
      </c>
      <c r="AJ91">
        <f t="shared" si="34"/>
        <v>0.89898989898989912</v>
      </c>
      <c r="AK91">
        <f t="shared" si="34"/>
        <v>0.89898989898989912</v>
      </c>
      <c r="AL91">
        <f t="shared" si="34"/>
        <v>0.89898989898989912</v>
      </c>
      <c r="AM91">
        <f t="shared" si="34"/>
        <v>0.89898989898989912</v>
      </c>
      <c r="AN91">
        <f t="shared" si="34"/>
        <v>0.89898989898989912</v>
      </c>
      <c r="AO91">
        <f t="shared" si="34"/>
        <v>0.89898989898989912</v>
      </c>
      <c r="AP91">
        <f t="shared" si="34"/>
        <v>0.89898989898989912</v>
      </c>
      <c r="AQ91">
        <f t="shared" si="34"/>
        <v>0.89898989898989912</v>
      </c>
      <c r="AR91">
        <f t="shared" si="34"/>
        <v>0.89898989898989912</v>
      </c>
      <c r="AS91">
        <f t="shared" si="34"/>
        <v>0.89898989898989912</v>
      </c>
      <c r="AT91">
        <f t="shared" si="34"/>
        <v>0.89898989898989912</v>
      </c>
      <c r="AU91">
        <f t="shared" si="34"/>
        <v>0.89898989898989912</v>
      </c>
      <c r="AV91">
        <f t="shared" si="34"/>
        <v>0.89898989898989912</v>
      </c>
      <c r="AW91">
        <f t="shared" si="34"/>
        <v>0.89898989898989912</v>
      </c>
      <c r="AX91">
        <f t="shared" si="34"/>
        <v>0.89898989898989912</v>
      </c>
      <c r="AY91">
        <f t="shared" si="34"/>
        <v>0.89898989898989912</v>
      </c>
      <c r="AZ91">
        <f t="shared" si="34"/>
        <v>0.89898989898989912</v>
      </c>
      <c r="BA91">
        <f t="shared" si="34"/>
        <v>0.89898989898989912</v>
      </c>
      <c r="BB91">
        <f t="shared" si="34"/>
        <v>0.89898989898989912</v>
      </c>
      <c r="BC91">
        <f t="shared" si="34"/>
        <v>0.89898989898989912</v>
      </c>
      <c r="BD91">
        <f t="shared" si="34"/>
        <v>0.89898989898989912</v>
      </c>
      <c r="BE91">
        <f t="shared" si="34"/>
        <v>0.89898989898989912</v>
      </c>
      <c r="BF91">
        <f t="shared" si="34"/>
        <v>0.89898989898989912</v>
      </c>
      <c r="BG91">
        <f t="shared" si="34"/>
        <v>0.89898989898989912</v>
      </c>
      <c r="BH91">
        <f t="shared" si="34"/>
        <v>0.89898989898989912</v>
      </c>
      <c r="BI91">
        <f t="shared" si="34"/>
        <v>0.89898989898989912</v>
      </c>
      <c r="BJ91">
        <f t="shared" si="34"/>
        <v>0.89898989898989912</v>
      </c>
      <c r="BK91">
        <f t="shared" si="34"/>
        <v>0.89898989898989912</v>
      </c>
    </row>
    <row r="92" spans="1:63" x14ac:dyDescent="0.25">
      <c r="A92">
        <v>92</v>
      </c>
      <c r="B92">
        <v>0.16193999999999997</v>
      </c>
      <c r="C92">
        <f t="shared" si="32"/>
        <v>5.454545454545455</v>
      </c>
      <c r="D92">
        <f t="shared" si="32"/>
        <v>5.454545454545455</v>
      </c>
      <c r="E92">
        <f t="shared" si="32"/>
        <v>5.454545454545455</v>
      </c>
      <c r="F92">
        <f t="shared" si="32"/>
        <v>5.454545454545455</v>
      </c>
      <c r="G92">
        <f t="shared" si="32"/>
        <v>5.454545454545455</v>
      </c>
      <c r="H92">
        <f t="shared" si="32"/>
        <v>5.454545454545455</v>
      </c>
      <c r="I92">
        <f t="shared" si="32"/>
        <v>0.90909090909090917</v>
      </c>
      <c r="J92">
        <f t="shared" si="32"/>
        <v>0.90909090909090917</v>
      </c>
      <c r="K92">
        <f t="shared" si="32"/>
        <v>0.90909090909090917</v>
      </c>
      <c r="L92">
        <f t="shared" si="32"/>
        <v>0.90909090909090917</v>
      </c>
      <c r="M92">
        <f t="shared" si="32"/>
        <v>0.90909090909090917</v>
      </c>
      <c r="N92">
        <f t="shared" si="32"/>
        <v>0.90909090909090917</v>
      </c>
      <c r="O92">
        <f t="shared" si="32"/>
        <v>0.90909090909090917</v>
      </c>
      <c r="P92">
        <f t="shared" si="32"/>
        <v>0.90909090909090917</v>
      </c>
      <c r="Q92">
        <f t="shared" si="32"/>
        <v>0.90909090909090917</v>
      </c>
      <c r="R92">
        <f t="shared" si="31"/>
        <v>0.90909090909090917</v>
      </c>
      <c r="S92">
        <f t="shared" si="31"/>
        <v>0.90909090909090917</v>
      </c>
      <c r="T92">
        <f t="shared" si="31"/>
        <v>0.90909090909090917</v>
      </c>
      <c r="U92">
        <f t="shared" si="31"/>
        <v>0.90909090909090917</v>
      </c>
      <c r="V92">
        <f t="shared" si="31"/>
        <v>0.90909090909090917</v>
      </c>
      <c r="W92">
        <f t="shared" si="31"/>
        <v>0.90909090909090917</v>
      </c>
      <c r="X92">
        <f t="shared" si="31"/>
        <v>0.90909090909090917</v>
      </c>
      <c r="Y92">
        <f t="shared" si="31"/>
        <v>0.90909090909090917</v>
      </c>
      <c r="Z92">
        <f t="shared" si="31"/>
        <v>0.90909090909090917</v>
      </c>
      <c r="AA92">
        <f t="shared" si="31"/>
        <v>0.90909090909090917</v>
      </c>
      <c r="AB92">
        <f t="shared" si="31"/>
        <v>0.90909090909090917</v>
      </c>
      <c r="AC92">
        <f t="shared" si="31"/>
        <v>0.90909090909090917</v>
      </c>
      <c r="AD92">
        <f t="shared" si="31"/>
        <v>0.90909090909090917</v>
      </c>
      <c r="AE92">
        <f t="shared" si="31"/>
        <v>0.90909090909090917</v>
      </c>
      <c r="AF92">
        <f t="shared" si="31"/>
        <v>0.90909090909090917</v>
      </c>
      <c r="AG92">
        <f t="shared" si="31"/>
        <v>0.90909090909090917</v>
      </c>
      <c r="AH92">
        <f t="shared" si="34"/>
        <v>0.90909090909090917</v>
      </c>
      <c r="AI92">
        <f t="shared" si="34"/>
        <v>0.90909090909090917</v>
      </c>
      <c r="AJ92">
        <f t="shared" si="34"/>
        <v>0.90909090909090917</v>
      </c>
      <c r="AK92">
        <f t="shared" si="34"/>
        <v>0.90909090909090917</v>
      </c>
      <c r="AL92">
        <f t="shared" si="34"/>
        <v>0.90909090909090917</v>
      </c>
      <c r="AM92">
        <f t="shared" si="34"/>
        <v>0.90909090909090917</v>
      </c>
      <c r="AN92">
        <f t="shared" si="34"/>
        <v>0.90909090909090917</v>
      </c>
      <c r="AO92">
        <f t="shared" si="34"/>
        <v>0.90909090909090917</v>
      </c>
      <c r="AP92">
        <f t="shared" si="34"/>
        <v>0.90909090909090917</v>
      </c>
      <c r="AQ92">
        <f t="shared" si="34"/>
        <v>0.90909090909090917</v>
      </c>
      <c r="AR92">
        <f t="shared" si="34"/>
        <v>0.90909090909090917</v>
      </c>
      <c r="AS92">
        <f t="shared" si="34"/>
        <v>0.90909090909090917</v>
      </c>
      <c r="AT92">
        <f t="shared" si="34"/>
        <v>0.90909090909090917</v>
      </c>
      <c r="AU92">
        <f t="shared" si="34"/>
        <v>0.90909090909090917</v>
      </c>
      <c r="AV92">
        <f t="shared" si="34"/>
        <v>0.90909090909090917</v>
      </c>
      <c r="AW92">
        <f t="shared" si="34"/>
        <v>0.90909090909090917</v>
      </c>
      <c r="AX92">
        <f t="shared" si="34"/>
        <v>0.90909090909090917</v>
      </c>
      <c r="AY92">
        <f t="shared" si="34"/>
        <v>0.90909090909090917</v>
      </c>
      <c r="AZ92">
        <f t="shared" si="34"/>
        <v>0.90909090909090917</v>
      </c>
      <c r="BA92">
        <f t="shared" si="34"/>
        <v>0.90909090909090917</v>
      </c>
      <c r="BB92">
        <f t="shared" si="34"/>
        <v>0.90909090909090917</v>
      </c>
      <c r="BC92">
        <f t="shared" si="34"/>
        <v>0.90909090909090917</v>
      </c>
      <c r="BD92">
        <f t="shared" si="34"/>
        <v>0.90909090909090917</v>
      </c>
      <c r="BE92">
        <f t="shared" si="34"/>
        <v>0.90909090909090917</v>
      </c>
      <c r="BF92">
        <f t="shared" si="34"/>
        <v>0.90909090909090917</v>
      </c>
      <c r="BG92">
        <f t="shared" si="34"/>
        <v>0.90909090909090917</v>
      </c>
      <c r="BH92">
        <f t="shared" si="34"/>
        <v>0.90909090909090917</v>
      </c>
      <c r="BI92">
        <f t="shared" si="34"/>
        <v>0.90909090909090917</v>
      </c>
      <c r="BJ92">
        <f t="shared" si="34"/>
        <v>0.90909090909090917</v>
      </c>
      <c r="BK92">
        <f t="shared" si="34"/>
        <v>0.90909090909090917</v>
      </c>
    </row>
    <row r="93" spans="1:63" x14ac:dyDescent="0.25">
      <c r="A93">
        <v>93</v>
      </c>
      <c r="B93">
        <v>0.16193999999999997</v>
      </c>
      <c r="C93">
        <f t="shared" si="32"/>
        <v>5.5151515151515156</v>
      </c>
      <c r="D93">
        <f t="shared" si="32"/>
        <v>5.5151515151515156</v>
      </c>
      <c r="E93">
        <f t="shared" si="32"/>
        <v>5.5151515151515156</v>
      </c>
      <c r="F93">
        <f t="shared" si="32"/>
        <v>5.5151515151515156</v>
      </c>
      <c r="G93">
        <f t="shared" si="32"/>
        <v>5.5151515151515156</v>
      </c>
      <c r="H93">
        <f t="shared" si="32"/>
        <v>5.5151515151515156</v>
      </c>
      <c r="I93">
        <f t="shared" si="32"/>
        <v>0.91919191919191923</v>
      </c>
      <c r="J93">
        <f t="shared" si="32"/>
        <v>0.91919191919191923</v>
      </c>
      <c r="K93">
        <f t="shared" si="32"/>
        <v>0.91919191919191923</v>
      </c>
      <c r="L93">
        <f t="shared" si="32"/>
        <v>0.91919191919191923</v>
      </c>
      <c r="M93">
        <f t="shared" si="32"/>
        <v>0.91919191919191923</v>
      </c>
      <c r="N93">
        <f t="shared" si="32"/>
        <v>0.91919191919191923</v>
      </c>
      <c r="O93">
        <f t="shared" si="32"/>
        <v>0.91919191919191923</v>
      </c>
      <c r="P93">
        <f t="shared" si="32"/>
        <v>0.91919191919191923</v>
      </c>
      <c r="Q93">
        <f t="shared" si="32"/>
        <v>0.91919191919191923</v>
      </c>
      <c r="R93">
        <f t="shared" si="31"/>
        <v>0.91919191919191923</v>
      </c>
      <c r="S93">
        <f t="shared" si="31"/>
        <v>0.91919191919191923</v>
      </c>
      <c r="T93">
        <f t="shared" si="31"/>
        <v>0.91919191919191923</v>
      </c>
      <c r="U93">
        <f t="shared" si="31"/>
        <v>0.91919191919191923</v>
      </c>
      <c r="V93">
        <f t="shared" si="31"/>
        <v>0.91919191919191923</v>
      </c>
      <c r="W93">
        <f t="shared" si="31"/>
        <v>0.91919191919191923</v>
      </c>
      <c r="X93">
        <f t="shared" si="31"/>
        <v>0.91919191919191923</v>
      </c>
      <c r="Y93">
        <f t="shared" si="31"/>
        <v>0.91919191919191923</v>
      </c>
      <c r="Z93">
        <f t="shared" si="31"/>
        <v>0.91919191919191923</v>
      </c>
      <c r="AA93">
        <f t="shared" si="31"/>
        <v>0.91919191919191923</v>
      </c>
      <c r="AB93">
        <f t="shared" si="31"/>
        <v>0.91919191919191923</v>
      </c>
      <c r="AC93">
        <f t="shared" si="31"/>
        <v>0.91919191919191923</v>
      </c>
      <c r="AD93">
        <f t="shared" si="31"/>
        <v>0.91919191919191923</v>
      </c>
      <c r="AE93">
        <f t="shared" si="31"/>
        <v>0.91919191919191923</v>
      </c>
      <c r="AF93">
        <f t="shared" si="31"/>
        <v>0.91919191919191923</v>
      </c>
      <c r="AG93">
        <f t="shared" si="31"/>
        <v>0.91919191919191923</v>
      </c>
      <c r="AH93">
        <f t="shared" si="34"/>
        <v>0.91919191919191923</v>
      </c>
      <c r="AI93">
        <f t="shared" si="34"/>
        <v>0.91919191919191923</v>
      </c>
      <c r="AJ93">
        <f t="shared" si="34"/>
        <v>0.91919191919191923</v>
      </c>
      <c r="AK93">
        <f t="shared" si="34"/>
        <v>0.91919191919191923</v>
      </c>
      <c r="AL93">
        <f t="shared" si="34"/>
        <v>0.91919191919191923</v>
      </c>
      <c r="AM93">
        <f t="shared" si="34"/>
        <v>0.91919191919191923</v>
      </c>
      <c r="AN93">
        <f t="shared" si="34"/>
        <v>0.91919191919191923</v>
      </c>
      <c r="AO93">
        <f t="shared" si="34"/>
        <v>0.91919191919191923</v>
      </c>
      <c r="AP93">
        <f t="shared" si="34"/>
        <v>0.91919191919191923</v>
      </c>
      <c r="AQ93">
        <f t="shared" si="34"/>
        <v>0.91919191919191923</v>
      </c>
      <c r="AR93">
        <f t="shared" si="34"/>
        <v>0.91919191919191923</v>
      </c>
      <c r="AS93">
        <f t="shared" si="34"/>
        <v>0.91919191919191923</v>
      </c>
      <c r="AT93">
        <f t="shared" si="34"/>
        <v>0.91919191919191923</v>
      </c>
      <c r="AU93">
        <f t="shared" si="34"/>
        <v>0.91919191919191923</v>
      </c>
      <c r="AV93">
        <f t="shared" si="34"/>
        <v>0.91919191919191923</v>
      </c>
      <c r="AW93">
        <f t="shared" ref="AW93:BK93" si="35">AW$101/($A$101-$A$2) *($A93 -$A$2)</f>
        <v>0.91919191919191923</v>
      </c>
      <c r="AX93">
        <f t="shared" si="35"/>
        <v>0.91919191919191923</v>
      </c>
      <c r="AY93">
        <f t="shared" si="35"/>
        <v>0.91919191919191923</v>
      </c>
      <c r="AZ93">
        <f t="shared" si="35"/>
        <v>0.91919191919191923</v>
      </c>
      <c r="BA93">
        <f t="shared" si="35"/>
        <v>0.91919191919191923</v>
      </c>
      <c r="BB93">
        <f t="shared" si="35"/>
        <v>0.91919191919191923</v>
      </c>
      <c r="BC93">
        <f t="shared" si="35"/>
        <v>0.91919191919191923</v>
      </c>
      <c r="BD93">
        <f t="shared" si="35"/>
        <v>0.91919191919191923</v>
      </c>
      <c r="BE93">
        <f t="shared" si="35"/>
        <v>0.91919191919191923</v>
      </c>
      <c r="BF93">
        <f t="shared" si="35"/>
        <v>0.91919191919191923</v>
      </c>
      <c r="BG93">
        <f t="shared" si="35"/>
        <v>0.91919191919191923</v>
      </c>
      <c r="BH93">
        <f t="shared" si="35"/>
        <v>0.91919191919191923</v>
      </c>
      <c r="BI93">
        <f t="shared" si="35"/>
        <v>0.91919191919191923</v>
      </c>
      <c r="BJ93">
        <f t="shared" si="35"/>
        <v>0.91919191919191923</v>
      </c>
      <c r="BK93">
        <f t="shared" si="35"/>
        <v>0.91919191919191923</v>
      </c>
    </row>
    <row r="94" spans="1:63" x14ac:dyDescent="0.25">
      <c r="A94">
        <v>94</v>
      </c>
      <c r="B94">
        <v>0.16193999999999997</v>
      </c>
      <c r="C94">
        <f t="shared" si="32"/>
        <v>5.5757575757575761</v>
      </c>
      <c r="D94">
        <f t="shared" si="32"/>
        <v>5.5757575757575761</v>
      </c>
      <c r="E94">
        <f t="shared" si="32"/>
        <v>5.5757575757575761</v>
      </c>
      <c r="F94">
        <f t="shared" si="32"/>
        <v>5.5757575757575761</v>
      </c>
      <c r="G94">
        <f t="shared" si="32"/>
        <v>5.5757575757575761</v>
      </c>
      <c r="H94">
        <f t="shared" si="32"/>
        <v>5.5757575757575761</v>
      </c>
      <c r="I94">
        <f t="shared" si="32"/>
        <v>0.92929292929292939</v>
      </c>
      <c r="J94">
        <f t="shared" si="32"/>
        <v>0.92929292929292939</v>
      </c>
      <c r="K94">
        <f t="shared" si="32"/>
        <v>0.92929292929292939</v>
      </c>
      <c r="L94">
        <f t="shared" si="32"/>
        <v>0.92929292929292939</v>
      </c>
      <c r="M94">
        <f t="shared" si="32"/>
        <v>0.92929292929292939</v>
      </c>
      <c r="N94">
        <f t="shared" si="32"/>
        <v>0.92929292929292939</v>
      </c>
      <c r="O94">
        <f t="shared" si="32"/>
        <v>0.92929292929292939</v>
      </c>
      <c r="P94">
        <f t="shared" si="32"/>
        <v>0.92929292929292939</v>
      </c>
      <c r="Q94">
        <f t="shared" si="32"/>
        <v>0.92929292929292939</v>
      </c>
      <c r="R94">
        <f t="shared" si="31"/>
        <v>0.92929292929292939</v>
      </c>
      <c r="S94">
        <f t="shared" si="31"/>
        <v>0.92929292929292939</v>
      </c>
      <c r="T94">
        <f t="shared" si="31"/>
        <v>0.92929292929292939</v>
      </c>
      <c r="U94">
        <f t="shared" si="31"/>
        <v>0.92929292929292939</v>
      </c>
      <c r="V94">
        <f t="shared" si="31"/>
        <v>0.92929292929292939</v>
      </c>
      <c r="W94">
        <f t="shared" si="31"/>
        <v>0.92929292929292939</v>
      </c>
      <c r="X94">
        <f t="shared" si="31"/>
        <v>0.92929292929292939</v>
      </c>
      <c r="Y94">
        <f t="shared" si="31"/>
        <v>0.92929292929292939</v>
      </c>
      <c r="Z94">
        <f t="shared" si="31"/>
        <v>0.92929292929292939</v>
      </c>
      <c r="AA94">
        <f t="shared" si="31"/>
        <v>0.92929292929292939</v>
      </c>
      <c r="AB94">
        <f t="shared" si="31"/>
        <v>0.92929292929292939</v>
      </c>
      <c r="AC94">
        <f t="shared" si="31"/>
        <v>0.92929292929292939</v>
      </c>
      <c r="AD94">
        <f t="shared" si="31"/>
        <v>0.92929292929292939</v>
      </c>
      <c r="AE94">
        <f t="shared" si="31"/>
        <v>0.92929292929292939</v>
      </c>
      <c r="AF94">
        <f t="shared" si="31"/>
        <v>0.92929292929292939</v>
      </c>
      <c r="AG94">
        <f t="shared" si="31"/>
        <v>0.92929292929292939</v>
      </c>
      <c r="AH94">
        <f t="shared" ref="AH94:BK100" si="36">AH$101/($A$101-$A$2) *($A94 -$A$2)</f>
        <v>0.92929292929292939</v>
      </c>
      <c r="AI94">
        <f t="shared" si="36"/>
        <v>0.92929292929292939</v>
      </c>
      <c r="AJ94">
        <f t="shared" si="36"/>
        <v>0.92929292929292939</v>
      </c>
      <c r="AK94">
        <f t="shared" si="36"/>
        <v>0.92929292929292939</v>
      </c>
      <c r="AL94">
        <f t="shared" si="36"/>
        <v>0.92929292929292939</v>
      </c>
      <c r="AM94">
        <f t="shared" si="36"/>
        <v>0.92929292929292939</v>
      </c>
      <c r="AN94">
        <f t="shared" si="36"/>
        <v>0.92929292929292939</v>
      </c>
      <c r="AO94">
        <f t="shared" si="36"/>
        <v>0.92929292929292939</v>
      </c>
      <c r="AP94">
        <f t="shared" si="36"/>
        <v>0.92929292929292939</v>
      </c>
      <c r="AQ94">
        <f t="shared" si="36"/>
        <v>0.92929292929292939</v>
      </c>
      <c r="AR94">
        <f t="shared" si="36"/>
        <v>0.92929292929292939</v>
      </c>
      <c r="AS94">
        <f t="shared" si="36"/>
        <v>0.92929292929292939</v>
      </c>
      <c r="AT94">
        <f t="shared" si="36"/>
        <v>0.92929292929292939</v>
      </c>
      <c r="AU94">
        <f t="shared" si="36"/>
        <v>0.92929292929292939</v>
      </c>
      <c r="AV94">
        <f t="shared" si="36"/>
        <v>0.92929292929292939</v>
      </c>
      <c r="AW94">
        <f t="shared" si="36"/>
        <v>0.92929292929292939</v>
      </c>
      <c r="AX94">
        <f t="shared" si="36"/>
        <v>0.92929292929292939</v>
      </c>
      <c r="AY94">
        <f t="shared" si="36"/>
        <v>0.92929292929292939</v>
      </c>
      <c r="AZ94">
        <f t="shared" si="36"/>
        <v>0.92929292929292939</v>
      </c>
      <c r="BA94">
        <f t="shared" si="36"/>
        <v>0.92929292929292939</v>
      </c>
      <c r="BB94">
        <f t="shared" si="36"/>
        <v>0.92929292929292939</v>
      </c>
      <c r="BC94">
        <f t="shared" si="36"/>
        <v>0.92929292929292939</v>
      </c>
      <c r="BD94">
        <f t="shared" si="36"/>
        <v>0.92929292929292939</v>
      </c>
      <c r="BE94">
        <f t="shared" si="36"/>
        <v>0.92929292929292939</v>
      </c>
      <c r="BF94">
        <f t="shared" si="36"/>
        <v>0.92929292929292939</v>
      </c>
      <c r="BG94">
        <f t="shared" si="36"/>
        <v>0.92929292929292939</v>
      </c>
      <c r="BH94">
        <f t="shared" si="36"/>
        <v>0.92929292929292939</v>
      </c>
      <c r="BI94">
        <f t="shared" si="36"/>
        <v>0.92929292929292939</v>
      </c>
      <c r="BJ94">
        <f t="shared" si="36"/>
        <v>0.92929292929292939</v>
      </c>
      <c r="BK94">
        <f t="shared" si="36"/>
        <v>0.92929292929292939</v>
      </c>
    </row>
    <row r="95" spans="1:63" x14ac:dyDescent="0.25">
      <c r="A95">
        <v>95</v>
      </c>
      <c r="B95">
        <v>0.16193999999999997</v>
      </c>
      <c r="C95">
        <f t="shared" si="32"/>
        <v>5.6363636363636367</v>
      </c>
      <c r="D95">
        <f t="shared" si="32"/>
        <v>5.6363636363636367</v>
      </c>
      <c r="E95">
        <f t="shared" si="32"/>
        <v>5.6363636363636367</v>
      </c>
      <c r="F95">
        <f t="shared" si="32"/>
        <v>5.6363636363636367</v>
      </c>
      <c r="G95">
        <f t="shared" si="32"/>
        <v>5.6363636363636367</v>
      </c>
      <c r="H95">
        <f t="shared" si="32"/>
        <v>5.6363636363636367</v>
      </c>
      <c r="I95">
        <f t="shared" si="32"/>
        <v>0.93939393939393945</v>
      </c>
      <c r="J95">
        <f t="shared" si="32"/>
        <v>0.93939393939393945</v>
      </c>
      <c r="K95">
        <f t="shared" si="32"/>
        <v>0.93939393939393945</v>
      </c>
      <c r="L95">
        <f t="shared" si="32"/>
        <v>0.93939393939393945</v>
      </c>
      <c r="M95">
        <f t="shared" si="32"/>
        <v>0.93939393939393945</v>
      </c>
      <c r="N95">
        <f t="shared" si="32"/>
        <v>0.93939393939393945</v>
      </c>
      <c r="O95">
        <f t="shared" si="32"/>
        <v>0.93939393939393945</v>
      </c>
      <c r="P95">
        <f t="shared" si="32"/>
        <v>0.93939393939393945</v>
      </c>
      <c r="Q95">
        <f t="shared" si="32"/>
        <v>0.93939393939393945</v>
      </c>
      <c r="R95">
        <f t="shared" si="31"/>
        <v>0.93939393939393945</v>
      </c>
      <c r="S95">
        <f t="shared" si="31"/>
        <v>0.93939393939393945</v>
      </c>
      <c r="T95">
        <f t="shared" si="31"/>
        <v>0.93939393939393945</v>
      </c>
      <c r="U95">
        <f t="shared" si="31"/>
        <v>0.93939393939393945</v>
      </c>
      <c r="V95">
        <f t="shared" si="31"/>
        <v>0.93939393939393945</v>
      </c>
      <c r="W95">
        <f t="shared" si="31"/>
        <v>0.93939393939393945</v>
      </c>
      <c r="X95">
        <f t="shared" si="31"/>
        <v>0.93939393939393945</v>
      </c>
      <c r="Y95">
        <f t="shared" si="31"/>
        <v>0.93939393939393945</v>
      </c>
      <c r="Z95">
        <f t="shared" si="31"/>
        <v>0.93939393939393945</v>
      </c>
      <c r="AA95">
        <f t="shared" si="31"/>
        <v>0.93939393939393945</v>
      </c>
      <c r="AB95">
        <f t="shared" si="31"/>
        <v>0.93939393939393945</v>
      </c>
      <c r="AC95">
        <f t="shared" si="31"/>
        <v>0.93939393939393945</v>
      </c>
      <c r="AD95">
        <f t="shared" si="31"/>
        <v>0.93939393939393945</v>
      </c>
      <c r="AE95">
        <f t="shared" si="31"/>
        <v>0.93939393939393945</v>
      </c>
      <c r="AF95">
        <f t="shared" si="31"/>
        <v>0.93939393939393945</v>
      </c>
      <c r="AG95">
        <f t="shared" si="31"/>
        <v>0.93939393939393945</v>
      </c>
      <c r="AH95">
        <f t="shared" si="36"/>
        <v>0.93939393939393945</v>
      </c>
      <c r="AI95">
        <f t="shared" si="36"/>
        <v>0.93939393939393945</v>
      </c>
      <c r="AJ95">
        <f t="shared" si="36"/>
        <v>0.93939393939393945</v>
      </c>
      <c r="AK95">
        <f t="shared" si="36"/>
        <v>0.93939393939393945</v>
      </c>
      <c r="AL95">
        <f t="shared" si="36"/>
        <v>0.93939393939393945</v>
      </c>
      <c r="AM95">
        <f t="shared" si="36"/>
        <v>0.93939393939393945</v>
      </c>
      <c r="AN95">
        <f t="shared" si="36"/>
        <v>0.93939393939393945</v>
      </c>
      <c r="AO95">
        <f t="shared" si="36"/>
        <v>0.93939393939393945</v>
      </c>
      <c r="AP95">
        <f t="shared" si="36"/>
        <v>0.93939393939393945</v>
      </c>
      <c r="AQ95">
        <f t="shared" si="36"/>
        <v>0.93939393939393945</v>
      </c>
      <c r="AR95">
        <f t="shared" si="36"/>
        <v>0.93939393939393945</v>
      </c>
      <c r="AS95">
        <f t="shared" si="36"/>
        <v>0.93939393939393945</v>
      </c>
      <c r="AT95">
        <f t="shared" si="36"/>
        <v>0.93939393939393945</v>
      </c>
      <c r="AU95">
        <f t="shared" si="36"/>
        <v>0.93939393939393945</v>
      </c>
      <c r="AV95">
        <f t="shared" si="36"/>
        <v>0.93939393939393945</v>
      </c>
      <c r="AW95">
        <f t="shared" si="36"/>
        <v>0.93939393939393945</v>
      </c>
      <c r="AX95">
        <f t="shared" si="36"/>
        <v>0.93939393939393945</v>
      </c>
      <c r="AY95">
        <f t="shared" si="36"/>
        <v>0.93939393939393945</v>
      </c>
      <c r="AZ95">
        <f t="shared" si="36"/>
        <v>0.93939393939393945</v>
      </c>
      <c r="BA95">
        <f t="shared" si="36"/>
        <v>0.93939393939393945</v>
      </c>
      <c r="BB95">
        <f t="shared" si="36"/>
        <v>0.93939393939393945</v>
      </c>
      <c r="BC95">
        <f t="shared" si="36"/>
        <v>0.93939393939393945</v>
      </c>
      <c r="BD95">
        <f t="shared" si="36"/>
        <v>0.93939393939393945</v>
      </c>
      <c r="BE95">
        <f t="shared" si="36"/>
        <v>0.93939393939393945</v>
      </c>
      <c r="BF95">
        <f t="shared" si="36"/>
        <v>0.93939393939393945</v>
      </c>
      <c r="BG95">
        <f t="shared" si="36"/>
        <v>0.93939393939393945</v>
      </c>
      <c r="BH95">
        <f t="shared" si="36"/>
        <v>0.93939393939393945</v>
      </c>
      <c r="BI95">
        <f t="shared" si="36"/>
        <v>0.93939393939393945</v>
      </c>
      <c r="BJ95">
        <f t="shared" si="36"/>
        <v>0.93939393939393945</v>
      </c>
      <c r="BK95">
        <f t="shared" si="36"/>
        <v>0.93939393939393945</v>
      </c>
    </row>
    <row r="96" spans="1:63" x14ac:dyDescent="0.25">
      <c r="A96">
        <v>96</v>
      </c>
      <c r="B96">
        <v>0.16193999999999997</v>
      </c>
      <c r="C96">
        <f t="shared" si="32"/>
        <v>5.6969696969696972</v>
      </c>
      <c r="D96">
        <f t="shared" si="32"/>
        <v>5.6969696969696972</v>
      </c>
      <c r="E96">
        <f t="shared" si="32"/>
        <v>5.6969696969696972</v>
      </c>
      <c r="F96">
        <f t="shared" si="32"/>
        <v>5.6969696969696972</v>
      </c>
      <c r="G96">
        <f t="shared" si="32"/>
        <v>5.6969696969696972</v>
      </c>
      <c r="H96">
        <f t="shared" si="32"/>
        <v>5.6969696969696972</v>
      </c>
      <c r="I96">
        <f t="shared" si="32"/>
        <v>0.94949494949494961</v>
      </c>
      <c r="J96">
        <f t="shared" si="32"/>
        <v>0.94949494949494961</v>
      </c>
      <c r="K96">
        <f t="shared" si="32"/>
        <v>0.94949494949494961</v>
      </c>
      <c r="L96">
        <f t="shared" si="32"/>
        <v>0.94949494949494961</v>
      </c>
      <c r="M96">
        <f t="shared" si="32"/>
        <v>0.94949494949494961</v>
      </c>
      <c r="N96">
        <f t="shared" si="32"/>
        <v>0.94949494949494961</v>
      </c>
      <c r="O96">
        <f t="shared" si="32"/>
        <v>0.94949494949494961</v>
      </c>
      <c r="P96">
        <f t="shared" si="32"/>
        <v>0.94949494949494961</v>
      </c>
      <c r="Q96">
        <f t="shared" si="32"/>
        <v>0.94949494949494961</v>
      </c>
      <c r="R96">
        <f t="shared" si="31"/>
        <v>0.94949494949494961</v>
      </c>
      <c r="S96">
        <f t="shared" si="31"/>
        <v>0.94949494949494961</v>
      </c>
      <c r="T96">
        <f t="shared" si="31"/>
        <v>0.94949494949494961</v>
      </c>
      <c r="U96">
        <f t="shared" si="31"/>
        <v>0.94949494949494961</v>
      </c>
      <c r="V96">
        <f t="shared" si="31"/>
        <v>0.94949494949494961</v>
      </c>
      <c r="W96">
        <f t="shared" si="31"/>
        <v>0.94949494949494961</v>
      </c>
      <c r="X96">
        <f t="shared" si="31"/>
        <v>0.94949494949494961</v>
      </c>
      <c r="Y96">
        <f t="shared" si="31"/>
        <v>0.94949494949494961</v>
      </c>
      <c r="Z96">
        <f t="shared" si="31"/>
        <v>0.94949494949494961</v>
      </c>
      <c r="AA96">
        <f t="shared" si="31"/>
        <v>0.94949494949494961</v>
      </c>
      <c r="AB96">
        <f t="shared" si="31"/>
        <v>0.94949494949494961</v>
      </c>
      <c r="AC96">
        <f t="shared" si="31"/>
        <v>0.94949494949494961</v>
      </c>
      <c r="AD96">
        <f t="shared" si="31"/>
        <v>0.94949494949494961</v>
      </c>
      <c r="AE96">
        <f t="shared" si="31"/>
        <v>0.94949494949494961</v>
      </c>
      <c r="AF96">
        <f t="shared" si="31"/>
        <v>0.94949494949494961</v>
      </c>
      <c r="AG96">
        <f t="shared" ref="AG96:AG100" si="37">AG$101/($A$101-$A$2) *($A96 -$A$2)</f>
        <v>0.94949494949494961</v>
      </c>
      <c r="AH96">
        <f t="shared" si="36"/>
        <v>0.94949494949494961</v>
      </c>
      <c r="AI96">
        <f t="shared" si="36"/>
        <v>0.94949494949494961</v>
      </c>
      <c r="AJ96">
        <f t="shared" si="36"/>
        <v>0.94949494949494961</v>
      </c>
      <c r="AK96">
        <f t="shared" si="36"/>
        <v>0.94949494949494961</v>
      </c>
      <c r="AL96">
        <f t="shared" si="36"/>
        <v>0.94949494949494961</v>
      </c>
      <c r="AM96">
        <f t="shared" si="36"/>
        <v>0.94949494949494961</v>
      </c>
      <c r="AN96">
        <f t="shared" si="36"/>
        <v>0.94949494949494961</v>
      </c>
      <c r="AO96">
        <f t="shared" si="36"/>
        <v>0.94949494949494961</v>
      </c>
      <c r="AP96">
        <f t="shared" si="36"/>
        <v>0.94949494949494961</v>
      </c>
      <c r="AQ96">
        <f t="shared" si="36"/>
        <v>0.94949494949494961</v>
      </c>
      <c r="AR96">
        <f t="shared" si="36"/>
        <v>0.94949494949494961</v>
      </c>
      <c r="AS96">
        <f t="shared" si="36"/>
        <v>0.94949494949494961</v>
      </c>
      <c r="AT96">
        <f t="shared" si="36"/>
        <v>0.94949494949494961</v>
      </c>
      <c r="AU96">
        <f t="shared" si="36"/>
        <v>0.94949494949494961</v>
      </c>
      <c r="AV96">
        <f t="shared" si="36"/>
        <v>0.94949494949494961</v>
      </c>
      <c r="AW96">
        <f t="shared" si="36"/>
        <v>0.94949494949494961</v>
      </c>
      <c r="AX96">
        <f t="shared" si="36"/>
        <v>0.94949494949494961</v>
      </c>
      <c r="AY96">
        <f t="shared" si="36"/>
        <v>0.94949494949494961</v>
      </c>
      <c r="AZ96">
        <f t="shared" si="36"/>
        <v>0.94949494949494961</v>
      </c>
      <c r="BA96">
        <f t="shared" si="36"/>
        <v>0.94949494949494961</v>
      </c>
      <c r="BB96">
        <f t="shared" si="36"/>
        <v>0.94949494949494961</v>
      </c>
      <c r="BC96">
        <f t="shared" si="36"/>
        <v>0.94949494949494961</v>
      </c>
      <c r="BD96">
        <f t="shared" si="36"/>
        <v>0.94949494949494961</v>
      </c>
      <c r="BE96">
        <f t="shared" si="36"/>
        <v>0.94949494949494961</v>
      </c>
      <c r="BF96">
        <f t="shared" si="36"/>
        <v>0.94949494949494961</v>
      </c>
      <c r="BG96">
        <f t="shared" si="36"/>
        <v>0.94949494949494961</v>
      </c>
      <c r="BH96">
        <f t="shared" si="36"/>
        <v>0.94949494949494961</v>
      </c>
      <c r="BI96">
        <f t="shared" si="36"/>
        <v>0.94949494949494961</v>
      </c>
      <c r="BJ96">
        <f t="shared" si="36"/>
        <v>0.94949494949494961</v>
      </c>
      <c r="BK96">
        <f t="shared" si="36"/>
        <v>0.94949494949494961</v>
      </c>
    </row>
    <row r="97" spans="1:63" x14ac:dyDescent="0.25">
      <c r="A97">
        <v>97</v>
      </c>
      <c r="B97">
        <v>0.16193999999999997</v>
      </c>
      <c r="C97">
        <f t="shared" si="32"/>
        <v>5.7575757575757578</v>
      </c>
      <c r="D97">
        <f t="shared" si="32"/>
        <v>5.7575757575757578</v>
      </c>
      <c r="E97">
        <f t="shared" si="32"/>
        <v>5.7575757575757578</v>
      </c>
      <c r="F97">
        <f t="shared" si="32"/>
        <v>5.7575757575757578</v>
      </c>
      <c r="G97">
        <f t="shared" si="32"/>
        <v>5.7575757575757578</v>
      </c>
      <c r="H97">
        <f t="shared" si="32"/>
        <v>5.7575757575757578</v>
      </c>
      <c r="I97">
        <f t="shared" si="32"/>
        <v>0.95959595959595967</v>
      </c>
      <c r="J97">
        <f t="shared" si="32"/>
        <v>0.95959595959595967</v>
      </c>
      <c r="K97">
        <f t="shared" si="32"/>
        <v>0.95959595959595967</v>
      </c>
      <c r="L97">
        <f t="shared" si="32"/>
        <v>0.95959595959595967</v>
      </c>
      <c r="M97">
        <f t="shared" si="32"/>
        <v>0.95959595959595967</v>
      </c>
      <c r="N97">
        <f t="shared" si="32"/>
        <v>0.95959595959595967</v>
      </c>
      <c r="O97">
        <f t="shared" si="32"/>
        <v>0.95959595959595967</v>
      </c>
      <c r="P97">
        <f t="shared" si="32"/>
        <v>0.95959595959595967</v>
      </c>
      <c r="Q97">
        <f t="shared" si="32"/>
        <v>0.95959595959595967</v>
      </c>
      <c r="R97">
        <f t="shared" si="32"/>
        <v>0.95959595959595967</v>
      </c>
      <c r="S97">
        <f t="shared" ref="S97:AF100" si="38">S$101/($A$101-$A$2) *($A97 -$A$2)</f>
        <v>0.95959595959595967</v>
      </c>
      <c r="T97">
        <f t="shared" si="38"/>
        <v>0.95959595959595967</v>
      </c>
      <c r="U97">
        <f t="shared" si="38"/>
        <v>0.95959595959595967</v>
      </c>
      <c r="V97">
        <f t="shared" si="38"/>
        <v>0.95959595959595967</v>
      </c>
      <c r="W97">
        <f t="shared" si="38"/>
        <v>0.95959595959595967</v>
      </c>
      <c r="X97">
        <f t="shared" si="38"/>
        <v>0.95959595959595967</v>
      </c>
      <c r="Y97">
        <f t="shared" si="38"/>
        <v>0.95959595959595967</v>
      </c>
      <c r="Z97">
        <f t="shared" si="38"/>
        <v>0.95959595959595967</v>
      </c>
      <c r="AA97">
        <f t="shared" si="38"/>
        <v>0.95959595959595967</v>
      </c>
      <c r="AB97">
        <f t="shared" si="38"/>
        <v>0.95959595959595967</v>
      </c>
      <c r="AC97">
        <f t="shared" si="38"/>
        <v>0.95959595959595967</v>
      </c>
      <c r="AD97">
        <f t="shared" si="38"/>
        <v>0.95959595959595967</v>
      </c>
      <c r="AE97">
        <f t="shared" si="38"/>
        <v>0.95959595959595967</v>
      </c>
      <c r="AF97">
        <f t="shared" si="38"/>
        <v>0.95959595959595967</v>
      </c>
      <c r="AG97">
        <f t="shared" si="37"/>
        <v>0.95959595959595967</v>
      </c>
      <c r="AH97">
        <f t="shared" si="36"/>
        <v>0.95959595959595967</v>
      </c>
      <c r="AI97">
        <f t="shared" si="36"/>
        <v>0.95959595959595967</v>
      </c>
      <c r="AJ97">
        <f t="shared" si="36"/>
        <v>0.95959595959595967</v>
      </c>
      <c r="AK97">
        <f t="shared" si="36"/>
        <v>0.95959595959595967</v>
      </c>
      <c r="AL97">
        <f t="shared" si="36"/>
        <v>0.95959595959595967</v>
      </c>
      <c r="AM97">
        <f t="shared" si="36"/>
        <v>0.95959595959595967</v>
      </c>
      <c r="AN97">
        <f t="shared" si="36"/>
        <v>0.95959595959595967</v>
      </c>
      <c r="AO97">
        <f t="shared" si="36"/>
        <v>0.95959595959595967</v>
      </c>
      <c r="AP97">
        <f t="shared" si="36"/>
        <v>0.95959595959595967</v>
      </c>
      <c r="AQ97">
        <f t="shared" si="36"/>
        <v>0.95959595959595967</v>
      </c>
      <c r="AR97">
        <f t="shared" si="36"/>
        <v>0.95959595959595967</v>
      </c>
      <c r="AS97">
        <f t="shared" si="36"/>
        <v>0.95959595959595967</v>
      </c>
      <c r="AT97">
        <f t="shared" si="36"/>
        <v>0.95959595959595967</v>
      </c>
      <c r="AU97">
        <f t="shared" si="36"/>
        <v>0.95959595959595967</v>
      </c>
      <c r="AV97">
        <f t="shared" si="36"/>
        <v>0.95959595959595967</v>
      </c>
      <c r="AW97">
        <f t="shared" si="36"/>
        <v>0.95959595959595967</v>
      </c>
      <c r="AX97">
        <f t="shared" si="36"/>
        <v>0.95959595959595967</v>
      </c>
      <c r="AY97">
        <f t="shared" si="36"/>
        <v>0.95959595959595967</v>
      </c>
      <c r="AZ97">
        <f t="shared" si="36"/>
        <v>0.95959595959595967</v>
      </c>
      <c r="BA97">
        <f t="shared" si="36"/>
        <v>0.95959595959595967</v>
      </c>
      <c r="BB97">
        <f t="shared" si="36"/>
        <v>0.95959595959595967</v>
      </c>
      <c r="BC97">
        <f t="shared" si="36"/>
        <v>0.95959595959595967</v>
      </c>
      <c r="BD97">
        <f t="shared" si="36"/>
        <v>0.95959595959595967</v>
      </c>
      <c r="BE97">
        <f t="shared" si="36"/>
        <v>0.95959595959595967</v>
      </c>
      <c r="BF97">
        <f t="shared" si="36"/>
        <v>0.95959595959595967</v>
      </c>
      <c r="BG97">
        <f t="shared" si="36"/>
        <v>0.95959595959595967</v>
      </c>
      <c r="BH97">
        <f t="shared" si="36"/>
        <v>0.95959595959595967</v>
      </c>
      <c r="BI97">
        <f t="shared" si="36"/>
        <v>0.95959595959595967</v>
      </c>
      <c r="BJ97">
        <f t="shared" si="36"/>
        <v>0.95959595959595967</v>
      </c>
      <c r="BK97">
        <f t="shared" si="36"/>
        <v>0.95959595959595967</v>
      </c>
    </row>
    <row r="98" spans="1:63" x14ac:dyDescent="0.25">
      <c r="A98">
        <v>98</v>
      </c>
      <c r="B98">
        <v>0.16193999999999997</v>
      </c>
      <c r="C98">
        <f t="shared" ref="C98:R100" si="39">C$101/($A$101-$A$2) *($A98 -$A$2)</f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8"/>
        <v>0.96969696969696972</v>
      </c>
      <c r="T98">
        <f t="shared" si="38"/>
        <v>0.96969696969696972</v>
      </c>
      <c r="U98">
        <f t="shared" si="38"/>
        <v>0.96969696969696972</v>
      </c>
      <c r="V98">
        <f t="shared" si="38"/>
        <v>0.96969696969696972</v>
      </c>
      <c r="W98">
        <f t="shared" si="38"/>
        <v>0.96969696969696972</v>
      </c>
      <c r="X98">
        <f t="shared" si="38"/>
        <v>0.96969696969696972</v>
      </c>
      <c r="Y98">
        <f t="shared" si="38"/>
        <v>0.96969696969696972</v>
      </c>
      <c r="Z98">
        <f t="shared" si="38"/>
        <v>0.96969696969696972</v>
      </c>
      <c r="AA98">
        <f t="shared" si="38"/>
        <v>0.96969696969696972</v>
      </c>
      <c r="AB98">
        <f t="shared" si="38"/>
        <v>0.96969696969696972</v>
      </c>
      <c r="AC98">
        <f t="shared" si="38"/>
        <v>0.96969696969696972</v>
      </c>
      <c r="AD98">
        <f t="shared" si="38"/>
        <v>0.96969696969696972</v>
      </c>
      <c r="AE98">
        <f t="shared" si="38"/>
        <v>0.96969696969696972</v>
      </c>
      <c r="AF98">
        <f t="shared" si="38"/>
        <v>0.96969696969696972</v>
      </c>
      <c r="AG98">
        <f t="shared" si="37"/>
        <v>0.96969696969696972</v>
      </c>
      <c r="AH98">
        <f t="shared" si="36"/>
        <v>0.96969696969696972</v>
      </c>
      <c r="AI98">
        <f t="shared" si="36"/>
        <v>0.96969696969696972</v>
      </c>
      <c r="AJ98">
        <f t="shared" si="36"/>
        <v>0.96969696969696972</v>
      </c>
      <c r="AK98">
        <f t="shared" si="36"/>
        <v>0.96969696969696972</v>
      </c>
      <c r="AL98">
        <f t="shared" si="36"/>
        <v>0.96969696969696972</v>
      </c>
      <c r="AM98">
        <f t="shared" si="36"/>
        <v>0.96969696969696972</v>
      </c>
      <c r="AN98">
        <f t="shared" si="36"/>
        <v>0.96969696969696972</v>
      </c>
      <c r="AO98">
        <f t="shared" si="36"/>
        <v>0.96969696969696972</v>
      </c>
      <c r="AP98">
        <f t="shared" si="36"/>
        <v>0.96969696969696972</v>
      </c>
      <c r="AQ98">
        <f t="shared" si="36"/>
        <v>0.96969696969696972</v>
      </c>
      <c r="AR98">
        <f t="shared" si="36"/>
        <v>0.96969696969696972</v>
      </c>
      <c r="AS98">
        <f t="shared" si="36"/>
        <v>0.96969696969696972</v>
      </c>
      <c r="AT98">
        <f t="shared" si="36"/>
        <v>0.96969696969696972</v>
      </c>
      <c r="AU98">
        <f t="shared" si="36"/>
        <v>0.96969696969696972</v>
      </c>
      <c r="AV98">
        <f t="shared" si="36"/>
        <v>0.96969696969696972</v>
      </c>
      <c r="AW98">
        <f t="shared" si="36"/>
        <v>0.96969696969696972</v>
      </c>
      <c r="AX98">
        <f t="shared" si="36"/>
        <v>0.96969696969696972</v>
      </c>
      <c r="AY98">
        <f t="shared" si="36"/>
        <v>0.96969696969696972</v>
      </c>
      <c r="AZ98">
        <f t="shared" si="36"/>
        <v>0.96969696969696972</v>
      </c>
      <c r="BA98">
        <f t="shared" si="36"/>
        <v>0.96969696969696972</v>
      </c>
      <c r="BB98">
        <f t="shared" si="36"/>
        <v>0.96969696969696972</v>
      </c>
      <c r="BC98">
        <f t="shared" si="36"/>
        <v>0.96969696969696972</v>
      </c>
      <c r="BD98">
        <f t="shared" si="36"/>
        <v>0.96969696969696972</v>
      </c>
      <c r="BE98">
        <f t="shared" si="36"/>
        <v>0.96969696969696972</v>
      </c>
      <c r="BF98">
        <f t="shared" si="36"/>
        <v>0.96969696969696972</v>
      </c>
      <c r="BG98">
        <f t="shared" si="36"/>
        <v>0.96969696969696972</v>
      </c>
      <c r="BH98">
        <f t="shared" si="36"/>
        <v>0.96969696969696972</v>
      </c>
      <c r="BI98">
        <f t="shared" si="36"/>
        <v>0.96969696969696972</v>
      </c>
      <c r="BJ98">
        <f t="shared" si="36"/>
        <v>0.96969696969696972</v>
      </c>
      <c r="BK98">
        <f t="shared" si="36"/>
        <v>0.96969696969696972</v>
      </c>
    </row>
    <row r="99" spans="1:63" x14ac:dyDescent="0.25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8"/>
        <v>0.97979797979797989</v>
      </c>
      <c r="T99">
        <f t="shared" si="38"/>
        <v>0.97979797979797989</v>
      </c>
      <c r="U99">
        <f t="shared" si="38"/>
        <v>0.97979797979797989</v>
      </c>
      <c r="V99">
        <f t="shared" si="38"/>
        <v>0.97979797979797989</v>
      </c>
      <c r="W99">
        <f t="shared" si="38"/>
        <v>0.97979797979797989</v>
      </c>
      <c r="X99">
        <f t="shared" si="38"/>
        <v>0.97979797979797989</v>
      </c>
      <c r="Y99">
        <f t="shared" si="38"/>
        <v>0.97979797979797989</v>
      </c>
      <c r="Z99">
        <f t="shared" si="38"/>
        <v>0.97979797979797989</v>
      </c>
      <c r="AA99">
        <f t="shared" si="38"/>
        <v>0.97979797979797989</v>
      </c>
      <c r="AB99">
        <f t="shared" si="38"/>
        <v>0.97979797979797989</v>
      </c>
      <c r="AC99">
        <f t="shared" si="38"/>
        <v>0.97979797979797989</v>
      </c>
      <c r="AD99">
        <f t="shared" si="38"/>
        <v>0.97979797979797989</v>
      </c>
      <c r="AE99">
        <f t="shared" si="38"/>
        <v>0.97979797979797989</v>
      </c>
      <c r="AF99">
        <f t="shared" si="38"/>
        <v>0.97979797979797989</v>
      </c>
      <c r="AG99">
        <f t="shared" si="37"/>
        <v>0.97979797979797989</v>
      </c>
      <c r="AH99">
        <f t="shared" si="36"/>
        <v>0.97979797979797989</v>
      </c>
      <c r="AI99">
        <f t="shared" si="36"/>
        <v>0.97979797979797989</v>
      </c>
      <c r="AJ99">
        <f t="shared" si="36"/>
        <v>0.97979797979797989</v>
      </c>
      <c r="AK99">
        <f t="shared" si="36"/>
        <v>0.97979797979797989</v>
      </c>
      <c r="AL99">
        <f t="shared" si="36"/>
        <v>0.97979797979797989</v>
      </c>
      <c r="AM99">
        <f t="shared" si="36"/>
        <v>0.97979797979797989</v>
      </c>
      <c r="AN99">
        <f t="shared" si="36"/>
        <v>0.97979797979797989</v>
      </c>
      <c r="AO99">
        <f t="shared" si="36"/>
        <v>0.97979797979797989</v>
      </c>
      <c r="AP99">
        <f t="shared" si="36"/>
        <v>0.97979797979797989</v>
      </c>
      <c r="AQ99">
        <f t="shared" si="36"/>
        <v>0.97979797979797989</v>
      </c>
      <c r="AR99">
        <f t="shared" si="36"/>
        <v>0.97979797979797989</v>
      </c>
      <c r="AS99">
        <f t="shared" si="36"/>
        <v>0.97979797979797989</v>
      </c>
      <c r="AT99">
        <f t="shared" si="36"/>
        <v>0.97979797979797989</v>
      </c>
      <c r="AU99">
        <f t="shared" si="36"/>
        <v>0.97979797979797989</v>
      </c>
      <c r="AV99">
        <f t="shared" si="36"/>
        <v>0.97979797979797989</v>
      </c>
      <c r="AW99">
        <f t="shared" si="36"/>
        <v>0.97979797979797989</v>
      </c>
      <c r="AX99">
        <f t="shared" si="36"/>
        <v>0.97979797979797989</v>
      </c>
      <c r="AY99">
        <f t="shared" si="36"/>
        <v>0.97979797979797989</v>
      </c>
      <c r="AZ99">
        <f t="shared" si="36"/>
        <v>0.97979797979797989</v>
      </c>
      <c r="BA99">
        <f t="shared" si="36"/>
        <v>0.97979797979797989</v>
      </c>
      <c r="BB99">
        <f t="shared" si="36"/>
        <v>0.97979797979797989</v>
      </c>
      <c r="BC99">
        <f t="shared" si="36"/>
        <v>0.97979797979797989</v>
      </c>
      <c r="BD99">
        <f t="shared" si="36"/>
        <v>0.97979797979797989</v>
      </c>
      <c r="BE99">
        <f t="shared" si="36"/>
        <v>0.97979797979797989</v>
      </c>
      <c r="BF99">
        <f t="shared" si="36"/>
        <v>0.97979797979797989</v>
      </c>
      <c r="BG99">
        <f t="shared" si="36"/>
        <v>0.97979797979797989</v>
      </c>
      <c r="BH99">
        <f t="shared" si="36"/>
        <v>0.97979797979797989</v>
      </c>
      <c r="BI99">
        <f t="shared" si="36"/>
        <v>0.97979797979797989</v>
      </c>
      <c r="BJ99">
        <f t="shared" si="36"/>
        <v>0.97979797979797989</v>
      </c>
      <c r="BK99">
        <f t="shared" si="36"/>
        <v>0.97979797979797989</v>
      </c>
    </row>
    <row r="100" spans="1:63" x14ac:dyDescent="0.25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8"/>
        <v>0.98989898989898994</v>
      </c>
      <c r="T100">
        <f t="shared" si="38"/>
        <v>0.98989898989898994</v>
      </c>
      <c r="U100">
        <f t="shared" si="38"/>
        <v>0.98989898989898994</v>
      </c>
      <c r="V100">
        <f t="shared" si="38"/>
        <v>0.98989898989898994</v>
      </c>
      <c r="W100">
        <f t="shared" si="38"/>
        <v>0.98989898989898994</v>
      </c>
      <c r="X100">
        <f t="shared" si="38"/>
        <v>0.98989898989898994</v>
      </c>
      <c r="Y100">
        <f t="shared" si="38"/>
        <v>0.98989898989898994</v>
      </c>
      <c r="Z100">
        <f t="shared" si="38"/>
        <v>0.98989898989898994</v>
      </c>
      <c r="AA100">
        <f t="shared" si="38"/>
        <v>0.98989898989898994</v>
      </c>
      <c r="AB100">
        <f t="shared" si="38"/>
        <v>0.98989898989898994</v>
      </c>
      <c r="AC100">
        <f t="shared" si="38"/>
        <v>0.98989898989898994</v>
      </c>
      <c r="AD100">
        <f t="shared" si="38"/>
        <v>0.98989898989898994</v>
      </c>
      <c r="AE100">
        <f t="shared" si="38"/>
        <v>0.98989898989898994</v>
      </c>
      <c r="AF100">
        <f t="shared" si="38"/>
        <v>0.98989898989898994</v>
      </c>
      <c r="AG100">
        <f t="shared" si="37"/>
        <v>0.98989898989898994</v>
      </c>
      <c r="AH100">
        <f t="shared" si="36"/>
        <v>0.98989898989898994</v>
      </c>
      <c r="AI100">
        <f t="shared" si="36"/>
        <v>0.98989898989898994</v>
      </c>
      <c r="AJ100">
        <f t="shared" si="36"/>
        <v>0.98989898989898994</v>
      </c>
      <c r="AK100">
        <f t="shared" si="36"/>
        <v>0.98989898989898994</v>
      </c>
      <c r="AL100">
        <f t="shared" si="36"/>
        <v>0.98989898989898994</v>
      </c>
      <c r="AM100">
        <f t="shared" si="36"/>
        <v>0.98989898989898994</v>
      </c>
      <c r="AN100">
        <f t="shared" si="36"/>
        <v>0.98989898989898994</v>
      </c>
      <c r="AO100">
        <f t="shared" si="36"/>
        <v>0.98989898989898994</v>
      </c>
      <c r="AP100">
        <f t="shared" si="36"/>
        <v>0.98989898989898994</v>
      </c>
      <c r="AQ100">
        <f t="shared" si="36"/>
        <v>0.98989898989898994</v>
      </c>
      <c r="AR100">
        <f t="shared" si="36"/>
        <v>0.98989898989898994</v>
      </c>
      <c r="AS100">
        <f t="shared" si="36"/>
        <v>0.98989898989898994</v>
      </c>
      <c r="AT100">
        <f t="shared" si="36"/>
        <v>0.98989898989898994</v>
      </c>
      <c r="AU100">
        <f t="shared" si="36"/>
        <v>0.98989898989898994</v>
      </c>
      <c r="AV100">
        <f t="shared" si="36"/>
        <v>0.98989898989898994</v>
      </c>
      <c r="AW100">
        <f t="shared" si="36"/>
        <v>0.98989898989898994</v>
      </c>
      <c r="AX100">
        <f t="shared" si="36"/>
        <v>0.98989898989898994</v>
      </c>
      <c r="AY100">
        <f t="shared" si="36"/>
        <v>0.98989898989898994</v>
      </c>
      <c r="AZ100">
        <f t="shared" si="36"/>
        <v>0.98989898989898994</v>
      </c>
      <c r="BA100">
        <f t="shared" si="36"/>
        <v>0.98989898989898994</v>
      </c>
      <c r="BB100">
        <f t="shared" si="36"/>
        <v>0.98989898989898994</v>
      </c>
      <c r="BC100">
        <f t="shared" si="36"/>
        <v>0.98989898989898994</v>
      </c>
      <c r="BD100">
        <f t="shared" si="36"/>
        <v>0.98989898989898994</v>
      </c>
      <c r="BE100">
        <f t="shared" si="36"/>
        <v>0.98989898989898994</v>
      </c>
      <c r="BF100">
        <f t="shared" si="36"/>
        <v>0.98989898989898994</v>
      </c>
      <c r="BG100">
        <f t="shared" si="36"/>
        <v>0.98989898989898994</v>
      </c>
      <c r="BH100">
        <f t="shared" si="36"/>
        <v>0.98989898989898994</v>
      </c>
      <c r="BI100">
        <f t="shared" si="36"/>
        <v>0.98989898989898994</v>
      </c>
      <c r="BJ100">
        <f t="shared" si="36"/>
        <v>0.98989898989898994</v>
      </c>
      <c r="BK100">
        <f t="shared" si="36"/>
        <v>0.98989898989898994</v>
      </c>
    </row>
    <row r="101" spans="1:63" x14ac:dyDescent="0.25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"/>
  <sheetViews>
    <sheetView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5" x14ac:dyDescent="0.25"/>
  <sheetData>
    <row r="1" spans="1:75" x14ac:dyDescent="0.25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472</v>
      </c>
      <c r="BM1" t="s">
        <v>473</v>
      </c>
      <c r="BN1" t="s">
        <v>474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</row>
    <row r="2" spans="1:75" x14ac:dyDescent="0.25">
      <c r="A2">
        <v>2</v>
      </c>
      <c r="B2">
        <v>0</v>
      </c>
      <c r="C2">
        <f t="shared" ref="C2:BK6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>
        <v>3</v>
      </c>
      <c r="B3">
        <v>9.360000000000035E-3</v>
      </c>
      <c r="C3">
        <f t="shared" ref="C3" si="1">C$101/($A$101-$A$2) *($A3 -$A$2)</f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0"/>
        <v>1.0101010101010102E-2</v>
      </c>
      <c r="T3">
        <f t="shared" si="0"/>
        <v>1.0101010101010102E-2</v>
      </c>
      <c r="U3">
        <f t="shared" si="0"/>
        <v>1.0101010101010102E-2</v>
      </c>
      <c r="V3">
        <f t="shared" si="0"/>
        <v>1.0101010101010102E-2</v>
      </c>
      <c r="W3">
        <f t="shared" si="0"/>
        <v>1.0101010101010102E-2</v>
      </c>
      <c r="X3">
        <f t="shared" si="0"/>
        <v>1.0101010101010102E-2</v>
      </c>
      <c r="Y3">
        <f t="shared" si="0"/>
        <v>1.0101010101010102E-2</v>
      </c>
      <c r="Z3">
        <f t="shared" si="0"/>
        <v>1.0101010101010102E-2</v>
      </c>
      <c r="AA3">
        <f t="shared" si="0"/>
        <v>1.0101010101010102E-2</v>
      </c>
      <c r="AB3">
        <f t="shared" si="0"/>
        <v>1.0101010101010102E-2</v>
      </c>
      <c r="AC3">
        <f t="shared" si="0"/>
        <v>1.0101010101010102E-2</v>
      </c>
      <c r="AD3">
        <f t="shared" si="0"/>
        <v>1.0101010101010102E-2</v>
      </c>
      <c r="AE3">
        <f t="shared" si="0"/>
        <v>1.0101010101010102E-2</v>
      </c>
      <c r="AF3">
        <f t="shared" si="0"/>
        <v>1.0101010101010102E-2</v>
      </c>
      <c r="AG3">
        <f t="shared" si="0"/>
        <v>1.0101010101010102E-2</v>
      </c>
      <c r="AH3">
        <f t="shared" si="0"/>
        <v>1.0101010101010102E-2</v>
      </c>
      <c r="AI3">
        <f t="shared" si="0"/>
        <v>1.0101010101010102E-2</v>
      </c>
      <c r="AJ3">
        <f t="shared" si="0"/>
        <v>1.0101010101010102E-2</v>
      </c>
      <c r="AK3">
        <f t="shared" si="0"/>
        <v>1.0101010101010102E-2</v>
      </c>
      <c r="AL3">
        <f t="shared" si="0"/>
        <v>1.0101010101010102E-2</v>
      </c>
      <c r="AM3">
        <f t="shared" si="0"/>
        <v>1.0101010101010102E-2</v>
      </c>
      <c r="AN3">
        <f t="shared" si="0"/>
        <v>1.0101010101010102E-2</v>
      </c>
      <c r="AO3">
        <f t="shared" si="0"/>
        <v>1.0101010101010102E-2</v>
      </c>
      <c r="AP3">
        <f t="shared" si="0"/>
        <v>1.0101010101010102E-2</v>
      </c>
      <c r="AQ3">
        <f t="shared" si="0"/>
        <v>1.0101010101010102E-2</v>
      </c>
      <c r="AR3">
        <f t="shared" si="0"/>
        <v>1.0101010101010102E-2</v>
      </c>
      <c r="AS3">
        <f t="shared" si="0"/>
        <v>1.0101010101010102E-2</v>
      </c>
      <c r="AT3">
        <f t="shared" si="0"/>
        <v>1.0101010101010102E-2</v>
      </c>
      <c r="AU3">
        <f t="shared" si="0"/>
        <v>1.0101010101010102E-2</v>
      </c>
      <c r="AV3">
        <f t="shared" si="0"/>
        <v>1.0101010101010102E-2</v>
      </c>
      <c r="AW3">
        <f t="shared" si="0"/>
        <v>1.0101010101010102E-2</v>
      </c>
      <c r="AX3">
        <f t="shared" si="0"/>
        <v>1.0101010101010102E-2</v>
      </c>
      <c r="AY3">
        <f t="shared" si="0"/>
        <v>1.0101010101010102E-2</v>
      </c>
      <c r="AZ3">
        <f t="shared" si="0"/>
        <v>1.0101010101010102E-2</v>
      </c>
      <c r="BA3">
        <f t="shared" si="0"/>
        <v>1.0101010101010102E-2</v>
      </c>
      <c r="BB3">
        <f t="shared" si="0"/>
        <v>1.0101010101010102E-2</v>
      </c>
      <c r="BC3">
        <f t="shared" si="0"/>
        <v>1.0101010101010102E-2</v>
      </c>
      <c r="BD3">
        <f t="shared" si="0"/>
        <v>1.0101010101010102E-2</v>
      </c>
      <c r="BE3">
        <f t="shared" si="0"/>
        <v>1.0101010101010102E-2</v>
      </c>
      <c r="BF3">
        <f t="shared" si="0"/>
        <v>1.0101010101010102E-2</v>
      </c>
      <c r="BG3">
        <f t="shared" si="0"/>
        <v>1.0101010101010102E-2</v>
      </c>
      <c r="BH3">
        <f t="shared" si="0"/>
        <v>1.0101010101010102E-2</v>
      </c>
      <c r="BI3">
        <f t="shared" si="0"/>
        <v>1.0101010101010102E-2</v>
      </c>
      <c r="BJ3">
        <f t="shared" si="0"/>
        <v>1.0101010101010102E-2</v>
      </c>
      <c r="BK3">
        <f t="shared" si="0"/>
        <v>1.0101010101010102E-2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0"/>
        <v>2.0202020202020204E-2</v>
      </c>
      <c r="T4">
        <f t="shared" si="0"/>
        <v>2.0202020202020204E-2</v>
      </c>
      <c r="U4">
        <f t="shared" si="0"/>
        <v>2.0202020202020204E-2</v>
      </c>
      <c r="V4">
        <f t="shared" si="0"/>
        <v>2.0202020202020204E-2</v>
      </c>
      <c r="W4">
        <f t="shared" si="0"/>
        <v>2.0202020202020204E-2</v>
      </c>
      <c r="X4">
        <f t="shared" si="0"/>
        <v>2.0202020202020204E-2</v>
      </c>
      <c r="Y4">
        <f t="shared" si="0"/>
        <v>2.0202020202020204E-2</v>
      </c>
      <c r="Z4">
        <f t="shared" si="0"/>
        <v>2.0202020202020204E-2</v>
      </c>
      <c r="AA4">
        <f t="shared" si="0"/>
        <v>2.0202020202020204E-2</v>
      </c>
      <c r="AB4">
        <f t="shared" si="0"/>
        <v>2.0202020202020204E-2</v>
      </c>
      <c r="AC4">
        <f t="shared" si="0"/>
        <v>2.0202020202020204E-2</v>
      </c>
      <c r="AD4">
        <f t="shared" si="0"/>
        <v>2.0202020202020204E-2</v>
      </c>
      <c r="AE4">
        <f t="shared" si="0"/>
        <v>2.0202020202020204E-2</v>
      </c>
      <c r="AF4">
        <f t="shared" si="0"/>
        <v>2.0202020202020204E-2</v>
      </c>
      <c r="AG4">
        <f t="shared" si="0"/>
        <v>2.0202020202020204E-2</v>
      </c>
      <c r="AH4">
        <f t="shared" si="0"/>
        <v>2.0202020202020204E-2</v>
      </c>
      <c r="AI4">
        <f t="shared" si="0"/>
        <v>2.0202020202020204E-2</v>
      </c>
      <c r="AJ4">
        <f t="shared" si="0"/>
        <v>2.0202020202020204E-2</v>
      </c>
      <c r="AK4">
        <f t="shared" si="0"/>
        <v>2.0202020202020204E-2</v>
      </c>
      <c r="AL4">
        <f t="shared" si="0"/>
        <v>2.0202020202020204E-2</v>
      </c>
      <c r="AM4">
        <f t="shared" si="0"/>
        <v>2.0202020202020204E-2</v>
      </c>
      <c r="AN4">
        <f t="shared" si="0"/>
        <v>2.0202020202020204E-2</v>
      </c>
      <c r="AO4">
        <f t="shared" si="0"/>
        <v>2.0202020202020204E-2</v>
      </c>
      <c r="AP4">
        <f t="shared" si="0"/>
        <v>2.0202020202020204E-2</v>
      </c>
      <c r="AQ4">
        <f t="shared" si="0"/>
        <v>2.0202020202020204E-2</v>
      </c>
      <c r="AR4">
        <f t="shared" si="0"/>
        <v>2.0202020202020204E-2</v>
      </c>
      <c r="AS4">
        <f t="shared" si="0"/>
        <v>2.0202020202020204E-2</v>
      </c>
      <c r="AT4">
        <f t="shared" si="0"/>
        <v>2.0202020202020204E-2</v>
      </c>
      <c r="AU4">
        <f t="shared" si="0"/>
        <v>2.0202020202020204E-2</v>
      </c>
      <c r="AV4">
        <f t="shared" si="0"/>
        <v>2.0202020202020204E-2</v>
      </c>
      <c r="AW4">
        <f t="shared" si="0"/>
        <v>2.0202020202020204E-2</v>
      </c>
      <c r="AX4">
        <f t="shared" si="0"/>
        <v>2.0202020202020204E-2</v>
      </c>
      <c r="AY4">
        <f t="shared" si="0"/>
        <v>2.0202020202020204E-2</v>
      </c>
      <c r="AZ4">
        <f t="shared" si="0"/>
        <v>2.0202020202020204E-2</v>
      </c>
      <c r="BA4">
        <f t="shared" si="0"/>
        <v>2.0202020202020204E-2</v>
      </c>
      <c r="BB4">
        <f t="shared" si="0"/>
        <v>2.0202020202020204E-2</v>
      </c>
      <c r="BC4">
        <f t="shared" si="0"/>
        <v>2.0202020202020204E-2</v>
      </c>
      <c r="BD4">
        <f t="shared" si="0"/>
        <v>2.0202020202020204E-2</v>
      </c>
      <c r="BE4">
        <f t="shared" si="0"/>
        <v>2.0202020202020204E-2</v>
      </c>
      <c r="BF4">
        <f t="shared" si="0"/>
        <v>2.0202020202020204E-2</v>
      </c>
      <c r="BG4">
        <f t="shared" si="0"/>
        <v>2.0202020202020204E-2</v>
      </c>
      <c r="BH4">
        <f t="shared" si="0"/>
        <v>2.0202020202020204E-2</v>
      </c>
      <c r="BI4">
        <f t="shared" si="0"/>
        <v>2.0202020202020204E-2</v>
      </c>
      <c r="BJ4">
        <f t="shared" si="0"/>
        <v>2.0202020202020204E-2</v>
      </c>
      <c r="BK4">
        <f t="shared" si="0"/>
        <v>2.0202020202020204E-2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0"/>
        <v>3.0303030303030304E-2</v>
      </c>
      <c r="T5">
        <f t="shared" si="0"/>
        <v>3.0303030303030304E-2</v>
      </c>
      <c r="U5">
        <f t="shared" si="0"/>
        <v>3.0303030303030304E-2</v>
      </c>
      <c r="V5">
        <f t="shared" si="0"/>
        <v>3.0303030303030304E-2</v>
      </c>
      <c r="W5">
        <f t="shared" si="0"/>
        <v>3.0303030303030304E-2</v>
      </c>
      <c r="X5">
        <f t="shared" si="0"/>
        <v>3.0303030303030304E-2</v>
      </c>
      <c r="Y5">
        <f t="shared" si="0"/>
        <v>3.0303030303030304E-2</v>
      </c>
      <c r="Z5">
        <f t="shared" si="0"/>
        <v>3.0303030303030304E-2</v>
      </c>
      <c r="AA5">
        <f t="shared" si="0"/>
        <v>3.0303030303030304E-2</v>
      </c>
      <c r="AB5">
        <f t="shared" si="0"/>
        <v>3.0303030303030304E-2</v>
      </c>
      <c r="AC5">
        <f t="shared" si="0"/>
        <v>3.0303030303030304E-2</v>
      </c>
      <c r="AD5">
        <f t="shared" si="0"/>
        <v>3.0303030303030304E-2</v>
      </c>
      <c r="AE5">
        <f t="shared" si="0"/>
        <v>3.0303030303030304E-2</v>
      </c>
      <c r="AF5">
        <f t="shared" si="0"/>
        <v>3.0303030303030304E-2</v>
      </c>
      <c r="AG5">
        <f t="shared" si="0"/>
        <v>3.0303030303030304E-2</v>
      </c>
      <c r="AH5">
        <f t="shared" si="0"/>
        <v>3.0303030303030304E-2</v>
      </c>
      <c r="AI5">
        <f t="shared" si="0"/>
        <v>3.0303030303030304E-2</v>
      </c>
      <c r="AJ5">
        <f t="shared" si="0"/>
        <v>3.0303030303030304E-2</v>
      </c>
      <c r="AK5">
        <f t="shared" si="0"/>
        <v>3.0303030303030304E-2</v>
      </c>
      <c r="AL5">
        <f t="shared" si="0"/>
        <v>3.0303030303030304E-2</v>
      </c>
      <c r="AM5">
        <f t="shared" si="0"/>
        <v>3.0303030303030304E-2</v>
      </c>
      <c r="AN5">
        <f t="shared" si="0"/>
        <v>3.0303030303030304E-2</v>
      </c>
      <c r="AO5">
        <f t="shared" si="0"/>
        <v>3.0303030303030304E-2</v>
      </c>
      <c r="AP5">
        <f t="shared" si="0"/>
        <v>3.0303030303030304E-2</v>
      </c>
      <c r="AQ5">
        <f t="shared" si="0"/>
        <v>3.0303030303030304E-2</v>
      </c>
      <c r="AR5">
        <f t="shared" si="0"/>
        <v>3.0303030303030304E-2</v>
      </c>
      <c r="AS5">
        <f t="shared" si="0"/>
        <v>3.0303030303030304E-2</v>
      </c>
      <c r="AT5">
        <f t="shared" si="0"/>
        <v>3.0303030303030304E-2</v>
      </c>
      <c r="AU5">
        <f t="shared" si="0"/>
        <v>3.0303030303030304E-2</v>
      </c>
      <c r="AV5">
        <f t="shared" si="0"/>
        <v>3.0303030303030304E-2</v>
      </c>
      <c r="AW5">
        <f t="shared" si="0"/>
        <v>3.0303030303030304E-2</v>
      </c>
      <c r="AX5">
        <f t="shared" si="0"/>
        <v>3.0303030303030304E-2</v>
      </c>
      <c r="AY5">
        <f t="shared" si="0"/>
        <v>3.0303030303030304E-2</v>
      </c>
      <c r="AZ5">
        <f t="shared" si="0"/>
        <v>3.0303030303030304E-2</v>
      </c>
      <c r="BA5">
        <f t="shared" si="0"/>
        <v>3.0303030303030304E-2</v>
      </c>
      <c r="BB5">
        <f t="shared" si="0"/>
        <v>3.0303030303030304E-2</v>
      </c>
      <c r="BC5">
        <f t="shared" si="0"/>
        <v>3.0303030303030304E-2</v>
      </c>
      <c r="BD5">
        <f t="shared" si="0"/>
        <v>3.0303030303030304E-2</v>
      </c>
      <c r="BE5">
        <f t="shared" si="0"/>
        <v>3.0303030303030304E-2</v>
      </c>
      <c r="BF5">
        <f t="shared" si="0"/>
        <v>3.0303030303030304E-2</v>
      </c>
      <c r="BG5">
        <f t="shared" si="0"/>
        <v>3.0303030303030304E-2</v>
      </c>
      <c r="BH5">
        <f t="shared" si="0"/>
        <v>3.0303030303030304E-2</v>
      </c>
      <c r="BI5">
        <f t="shared" si="0"/>
        <v>3.0303030303030304E-2</v>
      </c>
      <c r="BJ5">
        <f t="shared" si="0"/>
        <v>3.0303030303030304E-2</v>
      </c>
      <c r="BK5">
        <f t="shared" si="0"/>
        <v>3.0303030303030304E-2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ref="O6:BK6" si="2">O$101/($A$101-$A$2) *($A6 -$A$2)</f>
        <v>4.0404040404040407E-2</v>
      </c>
      <c r="P6">
        <f t="shared" si="2"/>
        <v>4.0404040404040407E-2</v>
      </c>
      <c r="Q6">
        <f t="shared" si="2"/>
        <v>4.0404040404040407E-2</v>
      </c>
      <c r="R6">
        <f t="shared" si="2"/>
        <v>4.0404040404040407E-2</v>
      </c>
      <c r="S6">
        <f t="shared" si="2"/>
        <v>4.0404040404040407E-2</v>
      </c>
      <c r="T6">
        <f t="shared" si="2"/>
        <v>4.0404040404040407E-2</v>
      </c>
      <c r="U6">
        <f t="shared" si="2"/>
        <v>4.0404040404040407E-2</v>
      </c>
      <c r="V6">
        <f t="shared" si="2"/>
        <v>4.0404040404040407E-2</v>
      </c>
      <c r="W6">
        <f t="shared" si="2"/>
        <v>4.0404040404040407E-2</v>
      </c>
      <c r="X6">
        <f t="shared" si="2"/>
        <v>4.0404040404040407E-2</v>
      </c>
      <c r="Y6">
        <f t="shared" si="2"/>
        <v>4.0404040404040407E-2</v>
      </c>
      <c r="Z6">
        <f t="shared" si="2"/>
        <v>4.0404040404040407E-2</v>
      </c>
      <c r="AA6">
        <f t="shared" si="2"/>
        <v>4.0404040404040407E-2</v>
      </c>
      <c r="AB6">
        <f t="shared" si="2"/>
        <v>4.0404040404040407E-2</v>
      </c>
      <c r="AC6">
        <f t="shared" si="2"/>
        <v>4.0404040404040407E-2</v>
      </c>
      <c r="AD6">
        <f t="shared" si="2"/>
        <v>4.0404040404040407E-2</v>
      </c>
      <c r="AE6">
        <f t="shared" si="2"/>
        <v>4.0404040404040407E-2</v>
      </c>
      <c r="AF6">
        <f t="shared" si="2"/>
        <v>4.0404040404040407E-2</v>
      </c>
      <c r="AG6">
        <f t="shared" si="2"/>
        <v>4.0404040404040407E-2</v>
      </c>
      <c r="AH6">
        <f t="shared" si="2"/>
        <v>4.0404040404040407E-2</v>
      </c>
      <c r="AI6">
        <f t="shared" si="2"/>
        <v>4.0404040404040407E-2</v>
      </c>
      <c r="AJ6">
        <f t="shared" si="2"/>
        <v>4.0404040404040407E-2</v>
      </c>
      <c r="AK6">
        <f t="shared" si="2"/>
        <v>4.0404040404040407E-2</v>
      </c>
      <c r="AL6">
        <f t="shared" si="2"/>
        <v>4.0404040404040407E-2</v>
      </c>
      <c r="AM6">
        <f t="shared" si="2"/>
        <v>4.0404040404040407E-2</v>
      </c>
      <c r="AN6">
        <f t="shared" si="2"/>
        <v>4.0404040404040407E-2</v>
      </c>
      <c r="AO6">
        <f t="shared" si="2"/>
        <v>4.0404040404040407E-2</v>
      </c>
      <c r="AP6">
        <f t="shared" si="2"/>
        <v>4.0404040404040407E-2</v>
      </c>
      <c r="AQ6">
        <f t="shared" si="2"/>
        <v>4.0404040404040407E-2</v>
      </c>
      <c r="AR6">
        <f t="shared" si="2"/>
        <v>4.0404040404040407E-2</v>
      </c>
      <c r="AS6">
        <f t="shared" si="2"/>
        <v>4.0404040404040407E-2</v>
      </c>
      <c r="AT6">
        <f t="shared" si="2"/>
        <v>4.0404040404040407E-2</v>
      </c>
      <c r="AU6">
        <f t="shared" si="2"/>
        <v>4.0404040404040407E-2</v>
      </c>
      <c r="AV6">
        <f t="shared" si="2"/>
        <v>4.0404040404040407E-2</v>
      </c>
      <c r="AW6">
        <f t="shared" si="2"/>
        <v>4.0404040404040407E-2</v>
      </c>
      <c r="AX6">
        <f t="shared" si="2"/>
        <v>4.0404040404040407E-2</v>
      </c>
      <c r="AY6">
        <f t="shared" si="2"/>
        <v>4.0404040404040407E-2</v>
      </c>
      <c r="AZ6">
        <f t="shared" si="2"/>
        <v>4.0404040404040407E-2</v>
      </c>
      <c r="BA6">
        <f t="shared" si="2"/>
        <v>4.0404040404040407E-2</v>
      </c>
      <c r="BB6">
        <f t="shared" si="2"/>
        <v>4.0404040404040407E-2</v>
      </c>
      <c r="BC6">
        <f t="shared" si="2"/>
        <v>4.0404040404040407E-2</v>
      </c>
      <c r="BD6">
        <f t="shared" si="2"/>
        <v>4.0404040404040407E-2</v>
      </c>
      <c r="BE6">
        <f t="shared" si="2"/>
        <v>4.0404040404040407E-2</v>
      </c>
      <c r="BF6">
        <f t="shared" si="2"/>
        <v>4.0404040404040407E-2</v>
      </c>
      <c r="BG6">
        <f t="shared" si="2"/>
        <v>4.0404040404040407E-2</v>
      </c>
      <c r="BH6">
        <f t="shared" si="2"/>
        <v>4.0404040404040407E-2</v>
      </c>
      <c r="BI6">
        <f t="shared" si="2"/>
        <v>4.0404040404040407E-2</v>
      </c>
      <c r="BJ6">
        <f t="shared" si="2"/>
        <v>4.0404040404040407E-2</v>
      </c>
      <c r="BK6">
        <f t="shared" si="2"/>
        <v>4.0404040404040407E-2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>
        <v>7</v>
      </c>
      <c r="B7">
        <v>4.4869999999999965E-2</v>
      </c>
      <c r="C7">
        <f t="shared" ref="C7:BK11" si="3">C$101/($A$101-$A$2) *($A7 -$A$2)</f>
        <v>0.30303030303030304</v>
      </c>
      <c r="D7">
        <f t="shared" si="3"/>
        <v>0.30303030303030304</v>
      </c>
      <c r="E7">
        <f t="shared" si="3"/>
        <v>0.30303030303030304</v>
      </c>
      <c r="F7">
        <f t="shared" si="3"/>
        <v>0.30303030303030304</v>
      </c>
      <c r="G7">
        <f t="shared" si="3"/>
        <v>0.30303030303030304</v>
      </c>
      <c r="H7">
        <f t="shared" si="3"/>
        <v>0.30303030303030304</v>
      </c>
      <c r="I7">
        <f t="shared" si="3"/>
        <v>5.0505050505050511E-2</v>
      </c>
      <c r="J7">
        <f t="shared" si="3"/>
        <v>5.0505050505050511E-2</v>
      </c>
      <c r="K7">
        <f t="shared" si="3"/>
        <v>5.0505050505050511E-2</v>
      </c>
      <c r="L7">
        <f t="shared" si="3"/>
        <v>5.0505050505050511E-2</v>
      </c>
      <c r="M7">
        <f t="shared" si="3"/>
        <v>5.0505050505050511E-2</v>
      </c>
      <c r="N7">
        <f t="shared" si="3"/>
        <v>5.0505050505050511E-2</v>
      </c>
      <c r="O7">
        <f t="shared" si="3"/>
        <v>5.0505050505050511E-2</v>
      </c>
      <c r="P7">
        <f t="shared" si="3"/>
        <v>5.0505050505050511E-2</v>
      </c>
      <c r="Q7">
        <f t="shared" si="3"/>
        <v>5.0505050505050511E-2</v>
      </c>
      <c r="R7">
        <f t="shared" si="3"/>
        <v>5.0505050505050511E-2</v>
      </c>
      <c r="S7">
        <f t="shared" si="3"/>
        <v>5.0505050505050511E-2</v>
      </c>
      <c r="T7">
        <f t="shared" si="3"/>
        <v>5.0505050505050511E-2</v>
      </c>
      <c r="U7">
        <f t="shared" si="3"/>
        <v>5.0505050505050511E-2</v>
      </c>
      <c r="V7">
        <f t="shared" si="3"/>
        <v>5.0505050505050511E-2</v>
      </c>
      <c r="W7">
        <f t="shared" si="3"/>
        <v>5.0505050505050511E-2</v>
      </c>
      <c r="X7">
        <f t="shared" si="3"/>
        <v>5.0505050505050511E-2</v>
      </c>
      <c r="Y7">
        <f t="shared" si="3"/>
        <v>5.0505050505050511E-2</v>
      </c>
      <c r="Z7">
        <f t="shared" si="3"/>
        <v>5.0505050505050511E-2</v>
      </c>
      <c r="AA7">
        <f t="shared" si="3"/>
        <v>5.0505050505050511E-2</v>
      </c>
      <c r="AB7">
        <f t="shared" si="3"/>
        <v>5.0505050505050511E-2</v>
      </c>
      <c r="AC7">
        <f t="shared" si="3"/>
        <v>5.0505050505050511E-2</v>
      </c>
      <c r="AD7">
        <f t="shared" si="3"/>
        <v>5.0505050505050511E-2</v>
      </c>
      <c r="AE7">
        <f t="shared" si="3"/>
        <v>5.0505050505050511E-2</v>
      </c>
      <c r="AF7">
        <f t="shared" si="3"/>
        <v>5.0505050505050511E-2</v>
      </c>
      <c r="AG7">
        <f t="shared" si="3"/>
        <v>5.0505050505050511E-2</v>
      </c>
      <c r="AH7">
        <f t="shared" si="3"/>
        <v>5.0505050505050511E-2</v>
      </c>
      <c r="AI7">
        <f t="shared" si="3"/>
        <v>5.0505050505050511E-2</v>
      </c>
      <c r="AJ7">
        <f t="shared" si="3"/>
        <v>5.0505050505050511E-2</v>
      </c>
      <c r="AK7">
        <f t="shared" si="3"/>
        <v>5.0505050505050511E-2</v>
      </c>
      <c r="AL7">
        <f t="shared" si="3"/>
        <v>5.0505050505050511E-2</v>
      </c>
      <c r="AM7">
        <f t="shared" si="3"/>
        <v>5.0505050505050511E-2</v>
      </c>
      <c r="AN7">
        <f t="shared" si="3"/>
        <v>5.0505050505050511E-2</v>
      </c>
      <c r="AO7">
        <f t="shared" si="3"/>
        <v>5.0505050505050511E-2</v>
      </c>
      <c r="AP7">
        <f t="shared" si="3"/>
        <v>5.0505050505050511E-2</v>
      </c>
      <c r="AQ7">
        <f t="shared" si="3"/>
        <v>5.0505050505050511E-2</v>
      </c>
      <c r="AR7">
        <f t="shared" si="3"/>
        <v>5.0505050505050511E-2</v>
      </c>
      <c r="AS7">
        <f t="shared" si="3"/>
        <v>5.0505050505050511E-2</v>
      </c>
      <c r="AT7">
        <f t="shared" si="3"/>
        <v>5.0505050505050511E-2</v>
      </c>
      <c r="AU7">
        <f t="shared" si="3"/>
        <v>5.0505050505050511E-2</v>
      </c>
      <c r="AV7">
        <f t="shared" si="3"/>
        <v>5.0505050505050511E-2</v>
      </c>
      <c r="AW7">
        <f t="shared" si="3"/>
        <v>5.0505050505050511E-2</v>
      </c>
      <c r="AX7">
        <f t="shared" si="3"/>
        <v>5.0505050505050511E-2</v>
      </c>
      <c r="AY7">
        <f t="shared" si="3"/>
        <v>5.0505050505050511E-2</v>
      </c>
      <c r="AZ7">
        <f t="shared" si="3"/>
        <v>5.0505050505050511E-2</v>
      </c>
      <c r="BA7">
        <f t="shared" si="3"/>
        <v>5.0505050505050511E-2</v>
      </c>
      <c r="BB7">
        <f t="shared" si="3"/>
        <v>5.0505050505050511E-2</v>
      </c>
      <c r="BC7">
        <f t="shared" si="3"/>
        <v>5.0505050505050511E-2</v>
      </c>
      <c r="BD7">
        <f t="shared" si="3"/>
        <v>5.0505050505050511E-2</v>
      </c>
      <c r="BE7">
        <f t="shared" si="3"/>
        <v>5.0505050505050511E-2</v>
      </c>
      <c r="BF7">
        <f t="shared" si="3"/>
        <v>5.0505050505050511E-2</v>
      </c>
      <c r="BG7">
        <f t="shared" si="3"/>
        <v>5.0505050505050511E-2</v>
      </c>
      <c r="BH7">
        <f t="shared" si="3"/>
        <v>5.0505050505050511E-2</v>
      </c>
      <c r="BI7">
        <f t="shared" si="3"/>
        <v>5.0505050505050511E-2</v>
      </c>
      <c r="BJ7">
        <f t="shared" si="3"/>
        <v>5.0505050505050511E-2</v>
      </c>
      <c r="BK7">
        <f t="shared" si="3"/>
        <v>5.0505050505050511E-2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>
        <v>8</v>
      </c>
      <c r="B8">
        <v>5.3059999999999996E-2</v>
      </c>
      <c r="C8">
        <f t="shared" si="3"/>
        <v>0.36363636363636365</v>
      </c>
      <c r="D8">
        <f t="shared" si="3"/>
        <v>0.36363636363636365</v>
      </c>
      <c r="E8">
        <f t="shared" si="3"/>
        <v>0.36363636363636365</v>
      </c>
      <c r="F8">
        <f t="shared" si="3"/>
        <v>0.36363636363636365</v>
      </c>
      <c r="G8">
        <f t="shared" si="3"/>
        <v>0.36363636363636365</v>
      </c>
      <c r="H8">
        <f t="shared" si="3"/>
        <v>0.36363636363636365</v>
      </c>
      <c r="I8">
        <f t="shared" si="3"/>
        <v>6.0606060606060608E-2</v>
      </c>
      <c r="J8">
        <f t="shared" si="3"/>
        <v>6.0606060606060608E-2</v>
      </c>
      <c r="K8">
        <f t="shared" si="3"/>
        <v>6.0606060606060608E-2</v>
      </c>
      <c r="L8">
        <f t="shared" si="3"/>
        <v>6.0606060606060608E-2</v>
      </c>
      <c r="M8">
        <f t="shared" si="3"/>
        <v>6.0606060606060608E-2</v>
      </c>
      <c r="N8">
        <f t="shared" si="3"/>
        <v>6.0606060606060608E-2</v>
      </c>
      <c r="O8">
        <f t="shared" si="3"/>
        <v>6.0606060606060608E-2</v>
      </c>
      <c r="P8">
        <f t="shared" si="3"/>
        <v>6.0606060606060608E-2</v>
      </c>
      <c r="Q8">
        <f t="shared" si="3"/>
        <v>6.0606060606060608E-2</v>
      </c>
      <c r="R8">
        <f t="shared" si="3"/>
        <v>6.0606060606060608E-2</v>
      </c>
      <c r="S8">
        <f t="shared" si="3"/>
        <v>6.0606060606060608E-2</v>
      </c>
      <c r="T8">
        <f t="shared" si="3"/>
        <v>6.0606060606060608E-2</v>
      </c>
      <c r="U8">
        <f t="shared" si="3"/>
        <v>6.0606060606060608E-2</v>
      </c>
      <c r="V8">
        <f t="shared" si="3"/>
        <v>6.0606060606060608E-2</v>
      </c>
      <c r="W8">
        <f t="shared" si="3"/>
        <v>6.0606060606060608E-2</v>
      </c>
      <c r="X8">
        <f t="shared" si="3"/>
        <v>6.0606060606060608E-2</v>
      </c>
      <c r="Y8">
        <f t="shared" si="3"/>
        <v>6.0606060606060608E-2</v>
      </c>
      <c r="Z8">
        <f t="shared" si="3"/>
        <v>6.0606060606060608E-2</v>
      </c>
      <c r="AA8">
        <f t="shared" si="3"/>
        <v>6.0606060606060608E-2</v>
      </c>
      <c r="AB8">
        <f t="shared" si="3"/>
        <v>6.0606060606060608E-2</v>
      </c>
      <c r="AC8">
        <f t="shared" si="3"/>
        <v>6.0606060606060608E-2</v>
      </c>
      <c r="AD8">
        <f t="shared" si="3"/>
        <v>6.0606060606060608E-2</v>
      </c>
      <c r="AE8">
        <f t="shared" si="3"/>
        <v>6.0606060606060608E-2</v>
      </c>
      <c r="AF8">
        <f t="shared" si="3"/>
        <v>6.0606060606060608E-2</v>
      </c>
      <c r="AG8">
        <f t="shared" si="3"/>
        <v>6.0606060606060608E-2</v>
      </c>
      <c r="AH8">
        <f t="shared" si="3"/>
        <v>6.0606060606060608E-2</v>
      </c>
      <c r="AI8">
        <f t="shared" si="3"/>
        <v>6.0606060606060608E-2</v>
      </c>
      <c r="AJ8">
        <f t="shared" si="3"/>
        <v>6.0606060606060608E-2</v>
      </c>
      <c r="AK8">
        <f t="shared" si="3"/>
        <v>6.0606060606060608E-2</v>
      </c>
      <c r="AL8">
        <f t="shared" si="3"/>
        <v>6.0606060606060608E-2</v>
      </c>
      <c r="AM8">
        <f t="shared" si="3"/>
        <v>6.0606060606060608E-2</v>
      </c>
      <c r="AN8">
        <f t="shared" si="3"/>
        <v>6.0606060606060608E-2</v>
      </c>
      <c r="AO8">
        <f t="shared" si="3"/>
        <v>6.0606060606060608E-2</v>
      </c>
      <c r="AP8">
        <f t="shared" si="3"/>
        <v>6.0606060606060608E-2</v>
      </c>
      <c r="AQ8">
        <f t="shared" si="3"/>
        <v>6.0606060606060608E-2</v>
      </c>
      <c r="AR8">
        <f t="shared" si="3"/>
        <v>6.0606060606060608E-2</v>
      </c>
      <c r="AS8">
        <f t="shared" si="3"/>
        <v>6.0606060606060608E-2</v>
      </c>
      <c r="AT8">
        <f t="shared" si="3"/>
        <v>6.0606060606060608E-2</v>
      </c>
      <c r="AU8">
        <f t="shared" si="3"/>
        <v>6.0606060606060608E-2</v>
      </c>
      <c r="AV8">
        <f t="shared" si="3"/>
        <v>6.0606060606060608E-2</v>
      </c>
      <c r="AW8">
        <f t="shared" si="3"/>
        <v>6.0606060606060608E-2</v>
      </c>
      <c r="AX8">
        <f t="shared" si="3"/>
        <v>6.0606060606060608E-2</v>
      </c>
      <c r="AY8">
        <f t="shared" si="3"/>
        <v>6.0606060606060608E-2</v>
      </c>
      <c r="AZ8">
        <f t="shared" si="3"/>
        <v>6.0606060606060608E-2</v>
      </c>
      <c r="BA8">
        <f t="shared" si="3"/>
        <v>6.0606060606060608E-2</v>
      </c>
      <c r="BB8">
        <f t="shared" si="3"/>
        <v>6.0606060606060608E-2</v>
      </c>
      <c r="BC8">
        <f t="shared" si="3"/>
        <v>6.0606060606060608E-2</v>
      </c>
      <c r="BD8">
        <f t="shared" si="3"/>
        <v>6.0606060606060608E-2</v>
      </c>
      <c r="BE8">
        <f t="shared" si="3"/>
        <v>6.0606060606060608E-2</v>
      </c>
      <c r="BF8">
        <f t="shared" si="3"/>
        <v>6.0606060606060608E-2</v>
      </c>
      <c r="BG8">
        <f t="shared" si="3"/>
        <v>6.0606060606060608E-2</v>
      </c>
      <c r="BH8">
        <f t="shared" si="3"/>
        <v>6.0606060606060608E-2</v>
      </c>
      <c r="BI8">
        <f t="shared" si="3"/>
        <v>6.0606060606060608E-2</v>
      </c>
      <c r="BJ8">
        <f t="shared" si="3"/>
        <v>6.0606060606060608E-2</v>
      </c>
      <c r="BK8">
        <f t="shared" si="3"/>
        <v>6.0606060606060608E-2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>
        <v>9</v>
      </c>
      <c r="B9">
        <v>6.1270000000000047E-2</v>
      </c>
      <c r="C9">
        <f t="shared" si="3"/>
        <v>0.42424242424242425</v>
      </c>
      <c r="D9">
        <f t="shared" si="3"/>
        <v>0.42424242424242425</v>
      </c>
      <c r="E9">
        <f t="shared" si="3"/>
        <v>0.42424242424242425</v>
      </c>
      <c r="F9">
        <f t="shared" si="3"/>
        <v>0.42424242424242425</v>
      </c>
      <c r="G9">
        <f t="shared" si="3"/>
        <v>0.42424242424242425</v>
      </c>
      <c r="H9">
        <f t="shared" si="3"/>
        <v>0.42424242424242425</v>
      </c>
      <c r="I9">
        <f t="shared" si="3"/>
        <v>7.0707070707070718E-2</v>
      </c>
      <c r="J9">
        <f t="shared" si="3"/>
        <v>7.0707070707070718E-2</v>
      </c>
      <c r="K9">
        <f t="shared" si="3"/>
        <v>7.0707070707070718E-2</v>
      </c>
      <c r="L9">
        <f t="shared" si="3"/>
        <v>7.0707070707070718E-2</v>
      </c>
      <c r="M9">
        <f t="shared" si="3"/>
        <v>7.0707070707070718E-2</v>
      </c>
      <c r="N9">
        <f t="shared" si="3"/>
        <v>7.0707070707070718E-2</v>
      </c>
      <c r="O9">
        <f t="shared" si="3"/>
        <v>7.0707070707070718E-2</v>
      </c>
      <c r="P9">
        <f t="shared" si="3"/>
        <v>7.0707070707070718E-2</v>
      </c>
      <c r="Q9">
        <f t="shared" si="3"/>
        <v>7.0707070707070718E-2</v>
      </c>
      <c r="R9">
        <f t="shared" si="3"/>
        <v>7.0707070707070718E-2</v>
      </c>
      <c r="S9">
        <f t="shared" si="3"/>
        <v>7.0707070707070718E-2</v>
      </c>
      <c r="T9">
        <f t="shared" si="3"/>
        <v>7.0707070707070718E-2</v>
      </c>
      <c r="U9">
        <f t="shared" si="3"/>
        <v>7.0707070707070718E-2</v>
      </c>
      <c r="V9">
        <f t="shared" si="3"/>
        <v>7.0707070707070718E-2</v>
      </c>
      <c r="W9">
        <f t="shared" si="3"/>
        <v>7.0707070707070718E-2</v>
      </c>
      <c r="X9">
        <f t="shared" si="3"/>
        <v>7.0707070707070718E-2</v>
      </c>
      <c r="Y9">
        <f t="shared" si="3"/>
        <v>7.0707070707070718E-2</v>
      </c>
      <c r="Z9">
        <f t="shared" si="3"/>
        <v>7.0707070707070718E-2</v>
      </c>
      <c r="AA9">
        <f t="shared" si="3"/>
        <v>7.0707070707070718E-2</v>
      </c>
      <c r="AB9">
        <f t="shared" si="3"/>
        <v>7.0707070707070718E-2</v>
      </c>
      <c r="AC9">
        <f t="shared" si="3"/>
        <v>7.0707070707070718E-2</v>
      </c>
      <c r="AD9">
        <f t="shared" si="3"/>
        <v>7.0707070707070718E-2</v>
      </c>
      <c r="AE9">
        <f t="shared" si="3"/>
        <v>7.0707070707070718E-2</v>
      </c>
      <c r="AF9">
        <f t="shared" si="3"/>
        <v>7.0707070707070718E-2</v>
      </c>
      <c r="AG9">
        <f t="shared" si="3"/>
        <v>7.0707070707070718E-2</v>
      </c>
      <c r="AH9">
        <f t="shared" si="3"/>
        <v>7.0707070707070718E-2</v>
      </c>
      <c r="AI9">
        <f t="shared" si="3"/>
        <v>7.0707070707070718E-2</v>
      </c>
      <c r="AJ9">
        <f t="shared" si="3"/>
        <v>7.0707070707070718E-2</v>
      </c>
      <c r="AK9">
        <f t="shared" si="3"/>
        <v>7.0707070707070718E-2</v>
      </c>
      <c r="AL9">
        <f t="shared" si="3"/>
        <v>7.0707070707070718E-2</v>
      </c>
      <c r="AM9">
        <f t="shared" si="3"/>
        <v>7.0707070707070718E-2</v>
      </c>
      <c r="AN9">
        <f t="shared" si="3"/>
        <v>7.0707070707070718E-2</v>
      </c>
      <c r="AO9">
        <f t="shared" si="3"/>
        <v>7.0707070707070718E-2</v>
      </c>
      <c r="AP9">
        <f t="shared" si="3"/>
        <v>7.0707070707070718E-2</v>
      </c>
      <c r="AQ9">
        <f t="shared" si="3"/>
        <v>7.0707070707070718E-2</v>
      </c>
      <c r="AR9">
        <f t="shared" si="3"/>
        <v>7.0707070707070718E-2</v>
      </c>
      <c r="AS9">
        <f t="shared" si="3"/>
        <v>7.0707070707070718E-2</v>
      </c>
      <c r="AT9">
        <f t="shared" si="3"/>
        <v>7.0707070707070718E-2</v>
      </c>
      <c r="AU9">
        <f t="shared" si="3"/>
        <v>7.0707070707070718E-2</v>
      </c>
      <c r="AV9">
        <f t="shared" si="3"/>
        <v>7.0707070707070718E-2</v>
      </c>
      <c r="AW9">
        <f t="shared" si="3"/>
        <v>7.0707070707070718E-2</v>
      </c>
      <c r="AX9">
        <f t="shared" si="3"/>
        <v>7.0707070707070718E-2</v>
      </c>
      <c r="AY9">
        <f t="shared" si="3"/>
        <v>7.0707070707070718E-2</v>
      </c>
      <c r="AZ9">
        <f t="shared" si="3"/>
        <v>7.0707070707070718E-2</v>
      </c>
      <c r="BA9">
        <f t="shared" si="3"/>
        <v>7.0707070707070718E-2</v>
      </c>
      <c r="BB9">
        <f t="shared" si="3"/>
        <v>7.0707070707070718E-2</v>
      </c>
      <c r="BC9">
        <f t="shared" si="3"/>
        <v>7.0707070707070718E-2</v>
      </c>
      <c r="BD9">
        <f t="shared" si="3"/>
        <v>7.0707070707070718E-2</v>
      </c>
      <c r="BE9">
        <f t="shared" si="3"/>
        <v>7.0707070707070718E-2</v>
      </c>
      <c r="BF9">
        <f t="shared" si="3"/>
        <v>7.0707070707070718E-2</v>
      </c>
      <c r="BG9">
        <f t="shared" si="3"/>
        <v>7.0707070707070718E-2</v>
      </c>
      <c r="BH9">
        <f t="shared" si="3"/>
        <v>7.0707070707070718E-2</v>
      </c>
      <c r="BI9">
        <f t="shared" si="3"/>
        <v>7.0707070707070718E-2</v>
      </c>
      <c r="BJ9">
        <f t="shared" si="3"/>
        <v>7.0707070707070718E-2</v>
      </c>
      <c r="BK9">
        <f t="shared" si="3"/>
        <v>7.0707070707070718E-2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>
        <v>10</v>
      </c>
      <c r="B10">
        <v>6.9529999999999981E-2</v>
      </c>
      <c r="C10">
        <f t="shared" si="3"/>
        <v>0.48484848484848486</v>
      </c>
      <c r="D10">
        <f t="shared" si="3"/>
        <v>0.48484848484848486</v>
      </c>
      <c r="E10">
        <f t="shared" si="3"/>
        <v>0.48484848484848486</v>
      </c>
      <c r="F10">
        <f t="shared" si="3"/>
        <v>0.48484848484848486</v>
      </c>
      <c r="G10">
        <f t="shared" si="3"/>
        <v>0.48484848484848486</v>
      </c>
      <c r="H10">
        <f t="shared" si="3"/>
        <v>0.48484848484848486</v>
      </c>
      <c r="I10">
        <f t="shared" si="3"/>
        <v>8.0808080808080815E-2</v>
      </c>
      <c r="J10">
        <f t="shared" si="3"/>
        <v>8.0808080808080815E-2</v>
      </c>
      <c r="K10">
        <f t="shared" si="3"/>
        <v>8.0808080808080815E-2</v>
      </c>
      <c r="L10">
        <f t="shared" si="3"/>
        <v>8.0808080808080815E-2</v>
      </c>
      <c r="M10">
        <f t="shared" si="3"/>
        <v>8.0808080808080815E-2</v>
      </c>
      <c r="N10">
        <f t="shared" si="3"/>
        <v>8.0808080808080815E-2</v>
      </c>
      <c r="O10">
        <f t="shared" si="3"/>
        <v>8.0808080808080815E-2</v>
      </c>
      <c r="P10">
        <f t="shared" si="3"/>
        <v>8.0808080808080815E-2</v>
      </c>
      <c r="Q10">
        <f t="shared" si="3"/>
        <v>8.0808080808080815E-2</v>
      </c>
      <c r="R10">
        <f t="shared" si="3"/>
        <v>8.0808080808080815E-2</v>
      </c>
      <c r="S10">
        <f t="shared" si="3"/>
        <v>8.0808080808080815E-2</v>
      </c>
      <c r="T10">
        <f t="shared" si="3"/>
        <v>8.0808080808080815E-2</v>
      </c>
      <c r="U10">
        <f t="shared" si="3"/>
        <v>8.0808080808080815E-2</v>
      </c>
      <c r="V10">
        <f t="shared" si="3"/>
        <v>8.0808080808080815E-2</v>
      </c>
      <c r="W10">
        <f t="shared" si="3"/>
        <v>8.0808080808080815E-2</v>
      </c>
      <c r="X10">
        <f t="shared" si="3"/>
        <v>8.0808080808080815E-2</v>
      </c>
      <c r="Y10">
        <f t="shared" si="3"/>
        <v>8.0808080808080815E-2</v>
      </c>
      <c r="Z10">
        <f t="shared" si="3"/>
        <v>8.0808080808080815E-2</v>
      </c>
      <c r="AA10">
        <f t="shared" si="3"/>
        <v>8.0808080808080815E-2</v>
      </c>
      <c r="AB10">
        <f t="shared" si="3"/>
        <v>8.0808080808080815E-2</v>
      </c>
      <c r="AC10">
        <f t="shared" si="3"/>
        <v>8.0808080808080815E-2</v>
      </c>
      <c r="AD10">
        <f t="shared" si="3"/>
        <v>8.0808080808080815E-2</v>
      </c>
      <c r="AE10">
        <f t="shared" si="3"/>
        <v>8.0808080808080815E-2</v>
      </c>
      <c r="AF10">
        <f t="shared" si="3"/>
        <v>8.0808080808080815E-2</v>
      </c>
      <c r="AG10">
        <f t="shared" si="3"/>
        <v>8.0808080808080815E-2</v>
      </c>
      <c r="AH10">
        <f t="shared" si="3"/>
        <v>8.0808080808080815E-2</v>
      </c>
      <c r="AI10">
        <f t="shared" si="3"/>
        <v>8.0808080808080815E-2</v>
      </c>
      <c r="AJ10">
        <f t="shared" si="3"/>
        <v>8.0808080808080815E-2</v>
      </c>
      <c r="AK10">
        <f t="shared" si="3"/>
        <v>8.0808080808080815E-2</v>
      </c>
      <c r="AL10">
        <f t="shared" si="3"/>
        <v>8.0808080808080815E-2</v>
      </c>
      <c r="AM10">
        <f t="shared" si="3"/>
        <v>8.0808080808080815E-2</v>
      </c>
      <c r="AN10">
        <f t="shared" si="3"/>
        <v>8.0808080808080815E-2</v>
      </c>
      <c r="AO10">
        <f t="shared" si="3"/>
        <v>8.0808080808080815E-2</v>
      </c>
      <c r="AP10">
        <f t="shared" si="3"/>
        <v>8.0808080808080815E-2</v>
      </c>
      <c r="AQ10">
        <f t="shared" si="3"/>
        <v>8.0808080808080815E-2</v>
      </c>
      <c r="AR10">
        <f t="shared" si="3"/>
        <v>8.0808080808080815E-2</v>
      </c>
      <c r="AS10">
        <f t="shared" si="3"/>
        <v>8.0808080808080815E-2</v>
      </c>
      <c r="AT10">
        <f t="shared" si="3"/>
        <v>8.0808080808080815E-2</v>
      </c>
      <c r="AU10">
        <f t="shared" si="3"/>
        <v>8.0808080808080815E-2</v>
      </c>
      <c r="AV10">
        <f t="shared" si="3"/>
        <v>8.0808080808080815E-2</v>
      </c>
      <c r="AW10">
        <f t="shared" si="3"/>
        <v>8.0808080808080815E-2</v>
      </c>
      <c r="AX10">
        <f t="shared" si="3"/>
        <v>8.0808080808080815E-2</v>
      </c>
      <c r="AY10">
        <f t="shared" si="3"/>
        <v>8.0808080808080815E-2</v>
      </c>
      <c r="AZ10">
        <f t="shared" si="3"/>
        <v>8.0808080808080815E-2</v>
      </c>
      <c r="BA10">
        <f t="shared" si="3"/>
        <v>8.0808080808080815E-2</v>
      </c>
      <c r="BB10">
        <f t="shared" si="3"/>
        <v>8.0808080808080815E-2</v>
      </c>
      <c r="BC10">
        <f t="shared" si="3"/>
        <v>8.0808080808080815E-2</v>
      </c>
      <c r="BD10">
        <f t="shared" si="3"/>
        <v>8.0808080808080815E-2</v>
      </c>
      <c r="BE10">
        <f t="shared" si="3"/>
        <v>8.0808080808080815E-2</v>
      </c>
      <c r="BF10">
        <f t="shared" si="3"/>
        <v>8.0808080808080815E-2</v>
      </c>
      <c r="BG10">
        <f t="shared" si="3"/>
        <v>8.0808080808080815E-2</v>
      </c>
      <c r="BH10">
        <f t="shared" si="3"/>
        <v>8.0808080808080815E-2</v>
      </c>
      <c r="BI10">
        <f t="shared" si="3"/>
        <v>8.0808080808080815E-2</v>
      </c>
      <c r="BJ10">
        <f t="shared" si="3"/>
        <v>8.0808080808080815E-2</v>
      </c>
      <c r="BK10">
        <f t="shared" si="3"/>
        <v>8.0808080808080815E-2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25">
      <c r="A11">
        <v>11</v>
      </c>
      <c r="B11">
        <v>7.6160000000000005E-2</v>
      </c>
      <c r="C11">
        <f t="shared" si="3"/>
        <v>0.54545454545454541</v>
      </c>
      <c r="D11">
        <f t="shared" si="3"/>
        <v>0.54545454545454541</v>
      </c>
      <c r="E11">
        <f t="shared" si="3"/>
        <v>0.54545454545454541</v>
      </c>
      <c r="F11">
        <f t="shared" si="3"/>
        <v>0.54545454545454541</v>
      </c>
      <c r="G11">
        <f t="shared" si="3"/>
        <v>0.54545454545454541</v>
      </c>
      <c r="H11">
        <f t="shared" si="3"/>
        <v>0.54545454545454541</v>
      </c>
      <c r="I11">
        <f t="shared" si="3"/>
        <v>9.0909090909090912E-2</v>
      </c>
      <c r="J11">
        <f t="shared" si="3"/>
        <v>9.0909090909090912E-2</v>
      </c>
      <c r="K11">
        <f t="shared" si="3"/>
        <v>9.0909090909090912E-2</v>
      </c>
      <c r="L11">
        <f t="shared" si="3"/>
        <v>9.0909090909090912E-2</v>
      </c>
      <c r="M11">
        <f t="shared" si="3"/>
        <v>9.0909090909090912E-2</v>
      </c>
      <c r="N11">
        <f t="shared" ref="N11:BK11" si="4">N$101/($A$101-$A$2) *($A11 -$A$2)</f>
        <v>9.0909090909090912E-2</v>
      </c>
      <c r="O11">
        <f t="shared" si="4"/>
        <v>9.0909090909090912E-2</v>
      </c>
      <c r="P11">
        <f t="shared" si="4"/>
        <v>9.0909090909090912E-2</v>
      </c>
      <c r="Q11">
        <f t="shared" si="4"/>
        <v>9.0909090909090912E-2</v>
      </c>
      <c r="R11">
        <f t="shared" si="4"/>
        <v>9.0909090909090912E-2</v>
      </c>
      <c r="S11">
        <f t="shared" si="4"/>
        <v>9.0909090909090912E-2</v>
      </c>
      <c r="T11">
        <f t="shared" si="4"/>
        <v>9.0909090909090912E-2</v>
      </c>
      <c r="U11">
        <f t="shared" si="4"/>
        <v>9.0909090909090912E-2</v>
      </c>
      <c r="V11">
        <f t="shared" si="4"/>
        <v>9.0909090909090912E-2</v>
      </c>
      <c r="W11">
        <f t="shared" si="4"/>
        <v>9.0909090909090912E-2</v>
      </c>
      <c r="X11">
        <f t="shared" si="4"/>
        <v>9.0909090909090912E-2</v>
      </c>
      <c r="Y11">
        <f t="shared" si="4"/>
        <v>9.0909090909090912E-2</v>
      </c>
      <c r="Z11">
        <f t="shared" si="4"/>
        <v>9.0909090909090912E-2</v>
      </c>
      <c r="AA11">
        <f t="shared" si="4"/>
        <v>9.0909090909090912E-2</v>
      </c>
      <c r="AB11">
        <f t="shared" si="4"/>
        <v>9.0909090909090912E-2</v>
      </c>
      <c r="AC11">
        <f t="shared" si="4"/>
        <v>9.0909090909090912E-2</v>
      </c>
      <c r="AD11">
        <f t="shared" si="4"/>
        <v>9.0909090909090912E-2</v>
      </c>
      <c r="AE11">
        <f t="shared" si="4"/>
        <v>9.0909090909090912E-2</v>
      </c>
      <c r="AF11">
        <f t="shared" si="4"/>
        <v>9.0909090909090912E-2</v>
      </c>
      <c r="AG11">
        <f t="shared" si="4"/>
        <v>9.0909090909090912E-2</v>
      </c>
      <c r="AH11">
        <f t="shared" si="4"/>
        <v>9.0909090909090912E-2</v>
      </c>
      <c r="AI11">
        <f t="shared" si="4"/>
        <v>9.0909090909090912E-2</v>
      </c>
      <c r="AJ11">
        <f t="shared" si="4"/>
        <v>9.0909090909090912E-2</v>
      </c>
      <c r="AK11">
        <f t="shared" si="4"/>
        <v>9.0909090909090912E-2</v>
      </c>
      <c r="AL11">
        <f t="shared" si="4"/>
        <v>9.0909090909090912E-2</v>
      </c>
      <c r="AM11">
        <f t="shared" si="4"/>
        <v>9.0909090909090912E-2</v>
      </c>
      <c r="AN11">
        <f t="shared" si="4"/>
        <v>9.0909090909090912E-2</v>
      </c>
      <c r="AO11">
        <f t="shared" si="4"/>
        <v>9.0909090909090912E-2</v>
      </c>
      <c r="AP11">
        <f t="shared" si="4"/>
        <v>9.0909090909090912E-2</v>
      </c>
      <c r="AQ11">
        <f t="shared" si="4"/>
        <v>9.0909090909090912E-2</v>
      </c>
      <c r="AR11">
        <f t="shared" si="4"/>
        <v>9.0909090909090912E-2</v>
      </c>
      <c r="AS11">
        <f t="shared" si="4"/>
        <v>9.0909090909090912E-2</v>
      </c>
      <c r="AT11">
        <f t="shared" si="4"/>
        <v>9.0909090909090912E-2</v>
      </c>
      <c r="AU11">
        <f t="shared" si="4"/>
        <v>9.0909090909090912E-2</v>
      </c>
      <c r="AV11">
        <f t="shared" si="4"/>
        <v>9.0909090909090912E-2</v>
      </c>
      <c r="AW11">
        <f t="shared" si="4"/>
        <v>9.0909090909090912E-2</v>
      </c>
      <c r="AX11">
        <f t="shared" si="4"/>
        <v>9.0909090909090912E-2</v>
      </c>
      <c r="AY11">
        <f t="shared" si="4"/>
        <v>9.0909090909090912E-2</v>
      </c>
      <c r="AZ11">
        <f t="shared" si="4"/>
        <v>9.0909090909090912E-2</v>
      </c>
      <c r="BA11">
        <f t="shared" si="4"/>
        <v>9.0909090909090912E-2</v>
      </c>
      <c r="BB11">
        <f t="shared" si="4"/>
        <v>9.0909090909090912E-2</v>
      </c>
      <c r="BC11">
        <f t="shared" si="4"/>
        <v>9.0909090909090912E-2</v>
      </c>
      <c r="BD11">
        <f t="shared" si="4"/>
        <v>9.0909090909090912E-2</v>
      </c>
      <c r="BE11">
        <f t="shared" si="4"/>
        <v>9.0909090909090912E-2</v>
      </c>
      <c r="BF11">
        <f t="shared" si="4"/>
        <v>9.0909090909090912E-2</v>
      </c>
      <c r="BG11">
        <f t="shared" si="4"/>
        <v>9.0909090909090912E-2</v>
      </c>
      <c r="BH11">
        <f t="shared" si="4"/>
        <v>9.0909090909090912E-2</v>
      </c>
      <c r="BI11">
        <f t="shared" si="4"/>
        <v>9.0909090909090912E-2</v>
      </c>
      <c r="BJ11">
        <f t="shared" si="4"/>
        <v>9.0909090909090912E-2</v>
      </c>
      <c r="BK11">
        <f t="shared" si="4"/>
        <v>9.0909090909090912E-2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>
        <v>12</v>
      </c>
      <c r="B12">
        <v>8.268999999999993E-2</v>
      </c>
      <c r="C12">
        <f t="shared" ref="C12:BK16" si="5">C$101/($A$101-$A$2) *($A12 -$A$2)</f>
        <v>0.60606060606060608</v>
      </c>
      <c r="D12">
        <f t="shared" si="5"/>
        <v>0.60606060606060608</v>
      </c>
      <c r="E12">
        <f t="shared" si="5"/>
        <v>0.60606060606060608</v>
      </c>
      <c r="F12">
        <f t="shared" si="5"/>
        <v>0.60606060606060608</v>
      </c>
      <c r="G12">
        <f t="shared" si="5"/>
        <v>0.60606060606060608</v>
      </c>
      <c r="H12">
        <f t="shared" si="5"/>
        <v>0.60606060606060608</v>
      </c>
      <c r="I12">
        <f t="shared" si="5"/>
        <v>0.10101010101010102</v>
      </c>
      <c r="J12">
        <f t="shared" si="5"/>
        <v>0.10101010101010102</v>
      </c>
      <c r="K12">
        <f t="shared" si="5"/>
        <v>0.10101010101010102</v>
      </c>
      <c r="L12">
        <f t="shared" si="5"/>
        <v>0.10101010101010102</v>
      </c>
      <c r="M12">
        <f t="shared" si="5"/>
        <v>0.10101010101010102</v>
      </c>
      <c r="N12">
        <f t="shared" si="5"/>
        <v>0.10101010101010102</v>
      </c>
      <c r="O12">
        <f t="shared" si="5"/>
        <v>0.10101010101010102</v>
      </c>
      <c r="P12">
        <f t="shared" si="5"/>
        <v>0.10101010101010102</v>
      </c>
      <c r="Q12">
        <f t="shared" si="5"/>
        <v>0.10101010101010102</v>
      </c>
      <c r="R12">
        <f t="shared" si="5"/>
        <v>0.10101010101010102</v>
      </c>
      <c r="S12">
        <f t="shared" si="5"/>
        <v>0.10101010101010102</v>
      </c>
      <c r="T12">
        <f t="shared" si="5"/>
        <v>0.10101010101010102</v>
      </c>
      <c r="U12">
        <f t="shared" si="5"/>
        <v>0.10101010101010102</v>
      </c>
      <c r="V12">
        <f t="shared" si="5"/>
        <v>0.10101010101010102</v>
      </c>
      <c r="W12">
        <f t="shared" si="5"/>
        <v>0.10101010101010102</v>
      </c>
      <c r="X12">
        <f t="shared" si="5"/>
        <v>0.10101010101010102</v>
      </c>
      <c r="Y12">
        <f t="shared" si="5"/>
        <v>0.10101010101010102</v>
      </c>
      <c r="Z12">
        <f t="shared" si="5"/>
        <v>0.10101010101010102</v>
      </c>
      <c r="AA12">
        <f t="shared" si="5"/>
        <v>0.10101010101010102</v>
      </c>
      <c r="AB12">
        <f t="shared" si="5"/>
        <v>0.10101010101010102</v>
      </c>
      <c r="AC12">
        <f t="shared" si="5"/>
        <v>0.10101010101010102</v>
      </c>
      <c r="AD12">
        <f t="shared" si="5"/>
        <v>0.10101010101010102</v>
      </c>
      <c r="AE12">
        <f t="shared" si="5"/>
        <v>0.10101010101010102</v>
      </c>
      <c r="AF12">
        <f t="shared" si="5"/>
        <v>0.10101010101010102</v>
      </c>
      <c r="AG12">
        <f t="shared" si="5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si="5"/>
        <v>0.10101010101010102</v>
      </c>
      <c r="AX12">
        <f t="shared" si="5"/>
        <v>0.10101010101010102</v>
      </c>
      <c r="AY12">
        <f t="shared" si="5"/>
        <v>0.10101010101010102</v>
      </c>
      <c r="AZ12">
        <f t="shared" si="5"/>
        <v>0.10101010101010102</v>
      </c>
      <c r="BA12">
        <f t="shared" si="5"/>
        <v>0.10101010101010102</v>
      </c>
      <c r="BB12">
        <f t="shared" si="5"/>
        <v>0.10101010101010102</v>
      </c>
      <c r="BC12">
        <f t="shared" si="5"/>
        <v>0.10101010101010102</v>
      </c>
      <c r="BD12">
        <f t="shared" si="5"/>
        <v>0.10101010101010102</v>
      </c>
      <c r="BE12">
        <f t="shared" si="5"/>
        <v>0.10101010101010102</v>
      </c>
      <c r="BF12">
        <f t="shared" si="5"/>
        <v>0.10101010101010102</v>
      </c>
      <c r="BG12">
        <f t="shared" si="5"/>
        <v>0.10101010101010102</v>
      </c>
      <c r="BH12">
        <f t="shared" si="5"/>
        <v>0.10101010101010102</v>
      </c>
      <c r="BI12">
        <f t="shared" si="5"/>
        <v>0.10101010101010102</v>
      </c>
      <c r="BJ12">
        <f t="shared" si="5"/>
        <v>0.10101010101010102</v>
      </c>
      <c r="BK12">
        <f t="shared" si="5"/>
        <v>0.10101010101010102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>
        <v>13</v>
      </c>
      <c r="B13">
        <v>8.9110000000000023E-2</v>
      </c>
      <c r="C13">
        <f t="shared" si="5"/>
        <v>0.66666666666666674</v>
      </c>
      <c r="D13">
        <f t="shared" si="5"/>
        <v>0.66666666666666674</v>
      </c>
      <c r="E13">
        <f t="shared" si="5"/>
        <v>0.66666666666666674</v>
      </c>
      <c r="F13">
        <f t="shared" si="5"/>
        <v>0.66666666666666674</v>
      </c>
      <c r="G13">
        <f t="shared" si="5"/>
        <v>0.66666666666666674</v>
      </c>
      <c r="H13">
        <f t="shared" si="5"/>
        <v>0.66666666666666674</v>
      </c>
      <c r="I13">
        <f t="shared" si="5"/>
        <v>0.11111111111111112</v>
      </c>
      <c r="J13">
        <f t="shared" si="5"/>
        <v>0.11111111111111112</v>
      </c>
      <c r="K13">
        <f t="shared" si="5"/>
        <v>0.11111111111111112</v>
      </c>
      <c r="L13">
        <f t="shared" si="5"/>
        <v>0.11111111111111112</v>
      </c>
      <c r="M13">
        <f t="shared" si="5"/>
        <v>0.11111111111111112</v>
      </c>
      <c r="N13">
        <f t="shared" si="5"/>
        <v>0.11111111111111112</v>
      </c>
      <c r="O13">
        <f t="shared" si="5"/>
        <v>0.11111111111111112</v>
      </c>
      <c r="P13">
        <f t="shared" si="5"/>
        <v>0.11111111111111112</v>
      </c>
      <c r="Q13">
        <f t="shared" si="5"/>
        <v>0.11111111111111112</v>
      </c>
      <c r="R13">
        <f t="shared" si="5"/>
        <v>0.11111111111111112</v>
      </c>
      <c r="S13">
        <f t="shared" si="5"/>
        <v>0.11111111111111112</v>
      </c>
      <c r="T13">
        <f t="shared" si="5"/>
        <v>0.11111111111111112</v>
      </c>
      <c r="U13">
        <f t="shared" si="5"/>
        <v>0.11111111111111112</v>
      </c>
      <c r="V13">
        <f t="shared" si="5"/>
        <v>0.11111111111111112</v>
      </c>
      <c r="W13">
        <f t="shared" si="5"/>
        <v>0.11111111111111112</v>
      </c>
      <c r="X13">
        <f t="shared" si="5"/>
        <v>0.11111111111111112</v>
      </c>
      <c r="Y13">
        <f t="shared" si="5"/>
        <v>0.11111111111111112</v>
      </c>
      <c r="Z13">
        <f t="shared" si="5"/>
        <v>0.11111111111111112</v>
      </c>
      <c r="AA13">
        <f t="shared" si="5"/>
        <v>0.11111111111111112</v>
      </c>
      <c r="AB13">
        <f t="shared" si="5"/>
        <v>0.11111111111111112</v>
      </c>
      <c r="AC13">
        <f t="shared" si="5"/>
        <v>0.11111111111111112</v>
      </c>
      <c r="AD13">
        <f t="shared" si="5"/>
        <v>0.11111111111111112</v>
      </c>
      <c r="AE13">
        <f t="shared" si="5"/>
        <v>0.11111111111111112</v>
      </c>
      <c r="AF13">
        <f t="shared" si="5"/>
        <v>0.11111111111111112</v>
      </c>
      <c r="AG13">
        <f t="shared" si="5"/>
        <v>0.11111111111111112</v>
      </c>
      <c r="AH13">
        <f t="shared" si="5"/>
        <v>0.11111111111111112</v>
      </c>
      <c r="AI13">
        <f t="shared" si="5"/>
        <v>0.11111111111111112</v>
      </c>
      <c r="AJ13">
        <f t="shared" si="5"/>
        <v>0.11111111111111112</v>
      </c>
      <c r="AK13">
        <f t="shared" si="5"/>
        <v>0.11111111111111112</v>
      </c>
      <c r="AL13">
        <f t="shared" si="5"/>
        <v>0.11111111111111112</v>
      </c>
      <c r="AM13">
        <f t="shared" si="5"/>
        <v>0.11111111111111112</v>
      </c>
      <c r="AN13">
        <f t="shared" si="5"/>
        <v>0.11111111111111112</v>
      </c>
      <c r="AO13">
        <f t="shared" si="5"/>
        <v>0.11111111111111112</v>
      </c>
      <c r="AP13">
        <f t="shared" si="5"/>
        <v>0.11111111111111112</v>
      </c>
      <c r="AQ13">
        <f t="shared" si="5"/>
        <v>0.11111111111111112</v>
      </c>
      <c r="AR13">
        <f t="shared" si="5"/>
        <v>0.11111111111111112</v>
      </c>
      <c r="AS13">
        <f t="shared" si="5"/>
        <v>0.11111111111111112</v>
      </c>
      <c r="AT13">
        <f t="shared" si="5"/>
        <v>0.11111111111111112</v>
      </c>
      <c r="AU13">
        <f t="shared" si="5"/>
        <v>0.11111111111111112</v>
      </c>
      <c r="AV13">
        <f t="shared" si="5"/>
        <v>0.11111111111111112</v>
      </c>
      <c r="AW13">
        <f t="shared" si="5"/>
        <v>0.11111111111111112</v>
      </c>
      <c r="AX13">
        <f t="shared" si="5"/>
        <v>0.11111111111111112</v>
      </c>
      <c r="AY13">
        <f t="shared" si="5"/>
        <v>0.11111111111111112</v>
      </c>
      <c r="AZ13">
        <f t="shared" si="5"/>
        <v>0.11111111111111112</v>
      </c>
      <c r="BA13">
        <f t="shared" si="5"/>
        <v>0.11111111111111112</v>
      </c>
      <c r="BB13">
        <f t="shared" si="5"/>
        <v>0.11111111111111112</v>
      </c>
      <c r="BC13">
        <f t="shared" si="5"/>
        <v>0.11111111111111112</v>
      </c>
      <c r="BD13">
        <f t="shared" si="5"/>
        <v>0.11111111111111112</v>
      </c>
      <c r="BE13">
        <f t="shared" si="5"/>
        <v>0.11111111111111112</v>
      </c>
      <c r="BF13">
        <f t="shared" si="5"/>
        <v>0.11111111111111112</v>
      </c>
      <c r="BG13">
        <f t="shared" si="5"/>
        <v>0.11111111111111112</v>
      </c>
      <c r="BH13">
        <f t="shared" si="5"/>
        <v>0.11111111111111112</v>
      </c>
      <c r="BI13">
        <f t="shared" si="5"/>
        <v>0.11111111111111112</v>
      </c>
      <c r="BJ13">
        <f t="shared" si="5"/>
        <v>0.11111111111111112</v>
      </c>
      <c r="BK13">
        <f t="shared" si="5"/>
        <v>0.11111111111111112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>
        <v>14</v>
      </c>
      <c r="B14">
        <v>9.542000000000006E-2</v>
      </c>
      <c r="C14">
        <f t="shared" si="5"/>
        <v>0.72727272727272729</v>
      </c>
      <c r="D14">
        <f t="shared" si="5"/>
        <v>0.72727272727272729</v>
      </c>
      <c r="E14">
        <f t="shared" si="5"/>
        <v>0.72727272727272729</v>
      </c>
      <c r="F14">
        <f t="shared" si="5"/>
        <v>0.72727272727272729</v>
      </c>
      <c r="G14">
        <f t="shared" si="5"/>
        <v>0.72727272727272729</v>
      </c>
      <c r="H14">
        <f t="shared" si="5"/>
        <v>0.72727272727272729</v>
      </c>
      <c r="I14">
        <f t="shared" si="5"/>
        <v>0.12121212121212122</v>
      </c>
      <c r="J14">
        <f t="shared" si="5"/>
        <v>0.12121212121212122</v>
      </c>
      <c r="K14">
        <f t="shared" si="5"/>
        <v>0.12121212121212122</v>
      </c>
      <c r="L14">
        <f t="shared" si="5"/>
        <v>0.12121212121212122</v>
      </c>
      <c r="M14">
        <f t="shared" si="5"/>
        <v>0.12121212121212122</v>
      </c>
      <c r="N14">
        <f t="shared" si="5"/>
        <v>0.12121212121212122</v>
      </c>
      <c r="O14">
        <f t="shared" si="5"/>
        <v>0.12121212121212122</v>
      </c>
      <c r="P14">
        <f t="shared" si="5"/>
        <v>0.12121212121212122</v>
      </c>
      <c r="Q14">
        <f t="shared" si="5"/>
        <v>0.12121212121212122</v>
      </c>
      <c r="R14">
        <f t="shared" si="5"/>
        <v>0.12121212121212122</v>
      </c>
      <c r="S14">
        <f t="shared" si="5"/>
        <v>0.12121212121212122</v>
      </c>
      <c r="T14">
        <f t="shared" si="5"/>
        <v>0.12121212121212122</v>
      </c>
      <c r="U14">
        <f t="shared" si="5"/>
        <v>0.12121212121212122</v>
      </c>
      <c r="V14">
        <f t="shared" si="5"/>
        <v>0.12121212121212122</v>
      </c>
      <c r="W14">
        <f t="shared" si="5"/>
        <v>0.12121212121212122</v>
      </c>
      <c r="X14">
        <f t="shared" si="5"/>
        <v>0.12121212121212122</v>
      </c>
      <c r="Y14">
        <f t="shared" si="5"/>
        <v>0.12121212121212122</v>
      </c>
      <c r="Z14">
        <f t="shared" si="5"/>
        <v>0.12121212121212122</v>
      </c>
      <c r="AA14">
        <f t="shared" si="5"/>
        <v>0.12121212121212122</v>
      </c>
      <c r="AB14">
        <f t="shared" si="5"/>
        <v>0.12121212121212122</v>
      </c>
      <c r="AC14">
        <f t="shared" si="5"/>
        <v>0.12121212121212122</v>
      </c>
      <c r="AD14">
        <f t="shared" si="5"/>
        <v>0.12121212121212122</v>
      </c>
      <c r="AE14">
        <f t="shared" si="5"/>
        <v>0.12121212121212122</v>
      </c>
      <c r="AF14">
        <f t="shared" si="5"/>
        <v>0.12121212121212122</v>
      </c>
      <c r="AG14">
        <f t="shared" si="5"/>
        <v>0.12121212121212122</v>
      </c>
      <c r="AH14">
        <f t="shared" si="5"/>
        <v>0.12121212121212122</v>
      </c>
      <c r="AI14">
        <f t="shared" si="5"/>
        <v>0.12121212121212122</v>
      </c>
      <c r="AJ14">
        <f t="shared" si="5"/>
        <v>0.12121212121212122</v>
      </c>
      <c r="AK14">
        <f t="shared" si="5"/>
        <v>0.12121212121212122</v>
      </c>
      <c r="AL14">
        <f t="shared" si="5"/>
        <v>0.12121212121212122</v>
      </c>
      <c r="AM14">
        <f t="shared" si="5"/>
        <v>0.12121212121212122</v>
      </c>
      <c r="AN14">
        <f t="shared" si="5"/>
        <v>0.12121212121212122</v>
      </c>
      <c r="AO14">
        <f t="shared" si="5"/>
        <v>0.12121212121212122</v>
      </c>
      <c r="AP14">
        <f t="shared" si="5"/>
        <v>0.12121212121212122</v>
      </c>
      <c r="AQ14">
        <f t="shared" si="5"/>
        <v>0.12121212121212122</v>
      </c>
      <c r="AR14">
        <f t="shared" si="5"/>
        <v>0.12121212121212122</v>
      </c>
      <c r="AS14">
        <f t="shared" si="5"/>
        <v>0.12121212121212122</v>
      </c>
      <c r="AT14">
        <f t="shared" si="5"/>
        <v>0.12121212121212122</v>
      </c>
      <c r="AU14">
        <f t="shared" si="5"/>
        <v>0.12121212121212122</v>
      </c>
      <c r="AV14">
        <f t="shared" si="5"/>
        <v>0.12121212121212122</v>
      </c>
      <c r="AW14">
        <f t="shared" si="5"/>
        <v>0.12121212121212122</v>
      </c>
      <c r="AX14">
        <f t="shared" si="5"/>
        <v>0.12121212121212122</v>
      </c>
      <c r="AY14">
        <f t="shared" si="5"/>
        <v>0.12121212121212122</v>
      </c>
      <c r="AZ14">
        <f t="shared" si="5"/>
        <v>0.12121212121212122</v>
      </c>
      <c r="BA14">
        <f t="shared" si="5"/>
        <v>0.12121212121212122</v>
      </c>
      <c r="BB14">
        <f t="shared" si="5"/>
        <v>0.12121212121212122</v>
      </c>
      <c r="BC14">
        <f t="shared" si="5"/>
        <v>0.12121212121212122</v>
      </c>
      <c r="BD14">
        <f t="shared" si="5"/>
        <v>0.12121212121212122</v>
      </c>
      <c r="BE14">
        <f t="shared" si="5"/>
        <v>0.12121212121212122</v>
      </c>
      <c r="BF14">
        <f t="shared" si="5"/>
        <v>0.12121212121212122</v>
      </c>
      <c r="BG14">
        <f t="shared" si="5"/>
        <v>0.12121212121212122</v>
      </c>
      <c r="BH14">
        <f t="shared" si="5"/>
        <v>0.12121212121212122</v>
      </c>
      <c r="BI14">
        <f t="shared" si="5"/>
        <v>0.12121212121212122</v>
      </c>
      <c r="BJ14">
        <f t="shared" si="5"/>
        <v>0.12121212121212122</v>
      </c>
      <c r="BK14">
        <f t="shared" si="5"/>
        <v>0.12121212121212122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>
        <v>15</v>
      </c>
      <c r="B15">
        <v>0.10165000000000002</v>
      </c>
      <c r="C15">
        <f t="shared" si="5"/>
        <v>0.78787878787878785</v>
      </c>
      <c r="D15">
        <f t="shared" si="5"/>
        <v>0.78787878787878785</v>
      </c>
      <c r="E15">
        <f t="shared" si="5"/>
        <v>0.78787878787878785</v>
      </c>
      <c r="F15">
        <f t="shared" si="5"/>
        <v>0.78787878787878785</v>
      </c>
      <c r="G15">
        <f t="shared" si="5"/>
        <v>0.78787878787878785</v>
      </c>
      <c r="H15">
        <f t="shared" si="5"/>
        <v>0.78787878787878785</v>
      </c>
      <c r="I15">
        <f t="shared" si="5"/>
        <v>0.13131313131313133</v>
      </c>
      <c r="J15">
        <f t="shared" si="5"/>
        <v>0.13131313131313133</v>
      </c>
      <c r="K15">
        <f t="shared" si="5"/>
        <v>0.13131313131313133</v>
      </c>
      <c r="L15">
        <f t="shared" si="5"/>
        <v>0.13131313131313133</v>
      </c>
      <c r="M15">
        <f t="shared" si="5"/>
        <v>0.13131313131313133</v>
      </c>
      <c r="N15">
        <f t="shared" si="5"/>
        <v>0.13131313131313133</v>
      </c>
      <c r="O15">
        <f t="shared" si="5"/>
        <v>0.13131313131313133</v>
      </c>
      <c r="P15">
        <f t="shared" si="5"/>
        <v>0.13131313131313133</v>
      </c>
      <c r="Q15">
        <f t="shared" si="5"/>
        <v>0.13131313131313133</v>
      </c>
      <c r="R15">
        <f t="shared" si="5"/>
        <v>0.13131313131313133</v>
      </c>
      <c r="S15">
        <f t="shared" si="5"/>
        <v>0.13131313131313133</v>
      </c>
      <c r="T15">
        <f t="shared" si="5"/>
        <v>0.13131313131313133</v>
      </c>
      <c r="U15">
        <f t="shared" si="5"/>
        <v>0.13131313131313133</v>
      </c>
      <c r="V15">
        <f t="shared" si="5"/>
        <v>0.13131313131313133</v>
      </c>
      <c r="W15">
        <f t="shared" si="5"/>
        <v>0.13131313131313133</v>
      </c>
      <c r="X15">
        <f t="shared" si="5"/>
        <v>0.13131313131313133</v>
      </c>
      <c r="Y15">
        <f t="shared" si="5"/>
        <v>0.13131313131313133</v>
      </c>
      <c r="Z15">
        <f t="shared" si="5"/>
        <v>0.13131313131313133</v>
      </c>
      <c r="AA15">
        <f t="shared" si="5"/>
        <v>0.13131313131313133</v>
      </c>
      <c r="AB15">
        <f t="shared" si="5"/>
        <v>0.13131313131313133</v>
      </c>
      <c r="AC15">
        <f t="shared" si="5"/>
        <v>0.13131313131313133</v>
      </c>
      <c r="AD15">
        <f t="shared" si="5"/>
        <v>0.13131313131313133</v>
      </c>
      <c r="AE15">
        <f t="shared" si="5"/>
        <v>0.13131313131313133</v>
      </c>
      <c r="AF15">
        <f t="shared" si="5"/>
        <v>0.13131313131313133</v>
      </c>
      <c r="AG15">
        <f t="shared" si="5"/>
        <v>0.13131313131313133</v>
      </c>
      <c r="AH15">
        <f t="shared" si="5"/>
        <v>0.13131313131313133</v>
      </c>
      <c r="AI15">
        <f t="shared" si="5"/>
        <v>0.13131313131313133</v>
      </c>
      <c r="AJ15">
        <f t="shared" si="5"/>
        <v>0.13131313131313133</v>
      </c>
      <c r="AK15">
        <f t="shared" si="5"/>
        <v>0.13131313131313133</v>
      </c>
      <c r="AL15">
        <f t="shared" si="5"/>
        <v>0.13131313131313133</v>
      </c>
      <c r="AM15">
        <f t="shared" si="5"/>
        <v>0.13131313131313133</v>
      </c>
      <c r="AN15">
        <f t="shared" si="5"/>
        <v>0.13131313131313133</v>
      </c>
      <c r="AO15">
        <f t="shared" si="5"/>
        <v>0.13131313131313133</v>
      </c>
      <c r="AP15">
        <f t="shared" si="5"/>
        <v>0.13131313131313133</v>
      </c>
      <c r="AQ15">
        <f t="shared" si="5"/>
        <v>0.13131313131313133</v>
      </c>
      <c r="AR15">
        <f t="shared" si="5"/>
        <v>0.13131313131313133</v>
      </c>
      <c r="AS15">
        <f t="shared" si="5"/>
        <v>0.13131313131313133</v>
      </c>
      <c r="AT15">
        <f t="shared" si="5"/>
        <v>0.13131313131313133</v>
      </c>
      <c r="AU15">
        <f t="shared" si="5"/>
        <v>0.13131313131313133</v>
      </c>
      <c r="AV15">
        <f t="shared" si="5"/>
        <v>0.13131313131313133</v>
      </c>
      <c r="AW15">
        <f t="shared" si="5"/>
        <v>0.13131313131313133</v>
      </c>
      <c r="AX15">
        <f t="shared" si="5"/>
        <v>0.13131313131313133</v>
      </c>
      <c r="AY15">
        <f t="shared" si="5"/>
        <v>0.13131313131313133</v>
      </c>
      <c r="AZ15">
        <f t="shared" si="5"/>
        <v>0.13131313131313133</v>
      </c>
      <c r="BA15">
        <f t="shared" si="5"/>
        <v>0.13131313131313133</v>
      </c>
      <c r="BB15">
        <f t="shared" si="5"/>
        <v>0.13131313131313133</v>
      </c>
      <c r="BC15">
        <f t="shared" si="5"/>
        <v>0.13131313131313133</v>
      </c>
      <c r="BD15">
        <f t="shared" si="5"/>
        <v>0.13131313131313133</v>
      </c>
      <c r="BE15">
        <f t="shared" si="5"/>
        <v>0.13131313131313133</v>
      </c>
      <c r="BF15">
        <f t="shared" si="5"/>
        <v>0.13131313131313133</v>
      </c>
      <c r="BG15">
        <f t="shared" si="5"/>
        <v>0.13131313131313133</v>
      </c>
      <c r="BH15">
        <f t="shared" si="5"/>
        <v>0.13131313131313133</v>
      </c>
      <c r="BI15">
        <f t="shared" si="5"/>
        <v>0.13131313131313133</v>
      </c>
      <c r="BJ15">
        <f t="shared" si="5"/>
        <v>0.13131313131313133</v>
      </c>
      <c r="BK15">
        <f t="shared" si="5"/>
        <v>0.13131313131313133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>
        <v>16</v>
      </c>
      <c r="B16">
        <v>0.10603999999999991</v>
      </c>
      <c r="C16">
        <f t="shared" si="5"/>
        <v>0.84848484848484851</v>
      </c>
      <c r="D16">
        <f t="shared" si="5"/>
        <v>0.84848484848484851</v>
      </c>
      <c r="E16">
        <f t="shared" si="5"/>
        <v>0.84848484848484851</v>
      </c>
      <c r="F16">
        <f t="shared" si="5"/>
        <v>0.84848484848484851</v>
      </c>
      <c r="G16">
        <f t="shared" si="5"/>
        <v>0.84848484848484851</v>
      </c>
      <c r="H16">
        <f t="shared" si="5"/>
        <v>0.84848484848484851</v>
      </c>
      <c r="I16">
        <f t="shared" si="5"/>
        <v>0.14141414141414144</v>
      </c>
      <c r="J16">
        <f t="shared" si="5"/>
        <v>0.14141414141414144</v>
      </c>
      <c r="K16">
        <f t="shared" si="5"/>
        <v>0.14141414141414144</v>
      </c>
      <c r="L16">
        <f t="shared" si="5"/>
        <v>0.14141414141414144</v>
      </c>
      <c r="M16">
        <f t="shared" si="5"/>
        <v>0.14141414141414144</v>
      </c>
      <c r="N16">
        <f t="shared" ref="N16:BK16" si="6">N$101/($A$101-$A$2) *($A16 -$A$2)</f>
        <v>0.14141414141414144</v>
      </c>
      <c r="O16">
        <f t="shared" si="6"/>
        <v>0.14141414141414144</v>
      </c>
      <c r="P16">
        <f t="shared" si="6"/>
        <v>0.14141414141414144</v>
      </c>
      <c r="Q16">
        <f t="shared" si="6"/>
        <v>0.14141414141414144</v>
      </c>
      <c r="R16">
        <f t="shared" si="6"/>
        <v>0.14141414141414144</v>
      </c>
      <c r="S16">
        <f t="shared" si="6"/>
        <v>0.14141414141414144</v>
      </c>
      <c r="T16">
        <f t="shared" si="6"/>
        <v>0.14141414141414144</v>
      </c>
      <c r="U16">
        <f t="shared" si="6"/>
        <v>0.14141414141414144</v>
      </c>
      <c r="V16">
        <f t="shared" si="6"/>
        <v>0.14141414141414144</v>
      </c>
      <c r="W16">
        <f t="shared" si="6"/>
        <v>0.14141414141414144</v>
      </c>
      <c r="X16">
        <f t="shared" si="6"/>
        <v>0.14141414141414144</v>
      </c>
      <c r="Y16">
        <f t="shared" si="6"/>
        <v>0.14141414141414144</v>
      </c>
      <c r="Z16">
        <f t="shared" si="6"/>
        <v>0.14141414141414144</v>
      </c>
      <c r="AA16">
        <f t="shared" si="6"/>
        <v>0.14141414141414144</v>
      </c>
      <c r="AB16">
        <f t="shared" si="6"/>
        <v>0.14141414141414144</v>
      </c>
      <c r="AC16">
        <f t="shared" si="6"/>
        <v>0.14141414141414144</v>
      </c>
      <c r="AD16">
        <f t="shared" si="6"/>
        <v>0.14141414141414144</v>
      </c>
      <c r="AE16">
        <f t="shared" si="6"/>
        <v>0.14141414141414144</v>
      </c>
      <c r="AF16">
        <f t="shared" si="6"/>
        <v>0.14141414141414144</v>
      </c>
      <c r="AG16">
        <f t="shared" si="6"/>
        <v>0.14141414141414144</v>
      </c>
      <c r="AH16">
        <f t="shared" si="6"/>
        <v>0.14141414141414144</v>
      </c>
      <c r="AI16">
        <f t="shared" si="6"/>
        <v>0.14141414141414144</v>
      </c>
      <c r="AJ16">
        <f t="shared" si="6"/>
        <v>0.14141414141414144</v>
      </c>
      <c r="AK16">
        <f t="shared" si="6"/>
        <v>0.14141414141414144</v>
      </c>
      <c r="AL16">
        <f t="shared" si="6"/>
        <v>0.14141414141414144</v>
      </c>
      <c r="AM16">
        <f t="shared" si="6"/>
        <v>0.14141414141414144</v>
      </c>
      <c r="AN16">
        <f t="shared" si="6"/>
        <v>0.14141414141414144</v>
      </c>
      <c r="AO16">
        <f t="shared" si="6"/>
        <v>0.14141414141414144</v>
      </c>
      <c r="AP16">
        <f t="shared" si="6"/>
        <v>0.14141414141414144</v>
      </c>
      <c r="AQ16">
        <f t="shared" si="6"/>
        <v>0.14141414141414144</v>
      </c>
      <c r="AR16">
        <f t="shared" si="6"/>
        <v>0.14141414141414144</v>
      </c>
      <c r="AS16">
        <f t="shared" si="6"/>
        <v>0.14141414141414144</v>
      </c>
      <c r="AT16">
        <f t="shared" si="6"/>
        <v>0.14141414141414144</v>
      </c>
      <c r="AU16">
        <f t="shared" si="6"/>
        <v>0.14141414141414144</v>
      </c>
      <c r="AV16">
        <f t="shared" si="6"/>
        <v>0.14141414141414144</v>
      </c>
      <c r="AW16">
        <f t="shared" si="6"/>
        <v>0.14141414141414144</v>
      </c>
      <c r="AX16">
        <f t="shared" si="6"/>
        <v>0.14141414141414144</v>
      </c>
      <c r="AY16">
        <f t="shared" si="6"/>
        <v>0.14141414141414144</v>
      </c>
      <c r="AZ16">
        <f t="shared" si="6"/>
        <v>0.14141414141414144</v>
      </c>
      <c r="BA16">
        <f t="shared" si="6"/>
        <v>0.14141414141414144</v>
      </c>
      <c r="BB16">
        <f t="shared" si="6"/>
        <v>0.14141414141414144</v>
      </c>
      <c r="BC16">
        <f t="shared" si="6"/>
        <v>0.14141414141414144</v>
      </c>
      <c r="BD16">
        <f t="shared" si="6"/>
        <v>0.14141414141414144</v>
      </c>
      <c r="BE16">
        <f t="shared" si="6"/>
        <v>0.14141414141414144</v>
      </c>
      <c r="BF16">
        <f t="shared" si="6"/>
        <v>0.14141414141414144</v>
      </c>
      <c r="BG16">
        <f t="shared" si="6"/>
        <v>0.14141414141414144</v>
      </c>
      <c r="BH16">
        <f t="shared" si="6"/>
        <v>0.14141414141414144</v>
      </c>
      <c r="BI16">
        <f t="shared" si="6"/>
        <v>0.14141414141414144</v>
      </c>
      <c r="BJ16">
        <f t="shared" si="6"/>
        <v>0.14141414141414144</v>
      </c>
      <c r="BK16">
        <f t="shared" si="6"/>
        <v>0.14141414141414144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>
        <v>17</v>
      </c>
      <c r="B17">
        <v>0.11073</v>
      </c>
      <c r="C17">
        <f t="shared" ref="C17:BK21" si="7">C$101/($A$101-$A$2) *($A17 -$A$2)</f>
        <v>0.90909090909090917</v>
      </c>
      <c r="D17">
        <f t="shared" si="7"/>
        <v>0.90909090909090917</v>
      </c>
      <c r="E17">
        <f t="shared" si="7"/>
        <v>0.90909090909090917</v>
      </c>
      <c r="F17">
        <f t="shared" si="7"/>
        <v>0.90909090909090917</v>
      </c>
      <c r="G17">
        <f t="shared" si="7"/>
        <v>0.90909090909090917</v>
      </c>
      <c r="H17">
        <f t="shared" si="7"/>
        <v>0.90909090909090917</v>
      </c>
      <c r="I17">
        <f t="shared" si="7"/>
        <v>0.15151515151515152</v>
      </c>
      <c r="J17">
        <f t="shared" si="7"/>
        <v>0.15151515151515152</v>
      </c>
      <c r="K17">
        <f t="shared" si="7"/>
        <v>0.15151515151515152</v>
      </c>
      <c r="L17">
        <f t="shared" si="7"/>
        <v>0.15151515151515152</v>
      </c>
      <c r="M17">
        <f t="shared" si="7"/>
        <v>0.15151515151515152</v>
      </c>
      <c r="N17">
        <f t="shared" si="7"/>
        <v>0.15151515151515152</v>
      </c>
      <c r="O17">
        <f t="shared" si="7"/>
        <v>0.15151515151515152</v>
      </c>
      <c r="P17">
        <f t="shared" si="7"/>
        <v>0.15151515151515152</v>
      </c>
      <c r="Q17">
        <f t="shared" si="7"/>
        <v>0.15151515151515152</v>
      </c>
      <c r="R17">
        <f t="shared" si="7"/>
        <v>0.15151515151515152</v>
      </c>
      <c r="S17">
        <f t="shared" si="7"/>
        <v>0.15151515151515152</v>
      </c>
      <c r="T17">
        <f t="shared" si="7"/>
        <v>0.15151515151515152</v>
      </c>
      <c r="U17">
        <f t="shared" si="7"/>
        <v>0.15151515151515152</v>
      </c>
      <c r="V17">
        <f t="shared" si="7"/>
        <v>0.15151515151515152</v>
      </c>
      <c r="W17">
        <f t="shared" si="7"/>
        <v>0.15151515151515152</v>
      </c>
      <c r="X17">
        <f t="shared" si="7"/>
        <v>0.15151515151515152</v>
      </c>
      <c r="Y17">
        <f t="shared" si="7"/>
        <v>0.15151515151515152</v>
      </c>
      <c r="Z17">
        <f t="shared" si="7"/>
        <v>0.15151515151515152</v>
      </c>
      <c r="AA17">
        <f t="shared" si="7"/>
        <v>0.15151515151515152</v>
      </c>
      <c r="AB17">
        <f t="shared" si="7"/>
        <v>0.15151515151515152</v>
      </c>
      <c r="AC17">
        <f t="shared" si="7"/>
        <v>0.15151515151515152</v>
      </c>
      <c r="AD17">
        <f t="shared" si="7"/>
        <v>0.15151515151515152</v>
      </c>
      <c r="AE17">
        <f t="shared" si="7"/>
        <v>0.15151515151515152</v>
      </c>
      <c r="AF17">
        <f t="shared" si="7"/>
        <v>0.15151515151515152</v>
      </c>
      <c r="AG17">
        <f t="shared" si="7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>
        <v>18</v>
      </c>
      <c r="B18">
        <v>0.11565000000000003</v>
      </c>
      <c r="C18">
        <f t="shared" si="7"/>
        <v>0.96969696969696972</v>
      </c>
      <c r="D18">
        <f t="shared" si="7"/>
        <v>0.96969696969696972</v>
      </c>
      <c r="E18">
        <f t="shared" si="7"/>
        <v>0.96969696969696972</v>
      </c>
      <c r="F18">
        <f t="shared" si="7"/>
        <v>0.96969696969696972</v>
      </c>
      <c r="G18">
        <f t="shared" si="7"/>
        <v>0.96969696969696972</v>
      </c>
      <c r="H18">
        <f t="shared" si="7"/>
        <v>0.96969696969696972</v>
      </c>
      <c r="I18">
        <f t="shared" si="7"/>
        <v>0.16161616161616163</v>
      </c>
      <c r="J18">
        <f t="shared" si="7"/>
        <v>0.16161616161616163</v>
      </c>
      <c r="K18">
        <f t="shared" si="7"/>
        <v>0.16161616161616163</v>
      </c>
      <c r="L18">
        <f t="shared" si="7"/>
        <v>0.16161616161616163</v>
      </c>
      <c r="M18">
        <f t="shared" si="7"/>
        <v>0.16161616161616163</v>
      </c>
      <c r="N18">
        <f t="shared" si="7"/>
        <v>0.16161616161616163</v>
      </c>
      <c r="O18">
        <f t="shared" si="7"/>
        <v>0.16161616161616163</v>
      </c>
      <c r="P18">
        <f t="shared" si="7"/>
        <v>0.16161616161616163</v>
      </c>
      <c r="Q18">
        <f t="shared" si="7"/>
        <v>0.16161616161616163</v>
      </c>
      <c r="R18">
        <f t="shared" si="7"/>
        <v>0.16161616161616163</v>
      </c>
      <c r="S18">
        <f t="shared" si="7"/>
        <v>0.16161616161616163</v>
      </c>
      <c r="T18">
        <f t="shared" si="7"/>
        <v>0.16161616161616163</v>
      </c>
      <c r="U18">
        <f t="shared" si="7"/>
        <v>0.16161616161616163</v>
      </c>
      <c r="V18">
        <f t="shared" si="7"/>
        <v>0.16161616161616163</v>
      </c>
      <c r="W18">
        <f t="shared" si="7"/>
        <v>0.16161616161616163</v>
      </c>
      <c r="X18">
        <f t="shared" si="7"/>
        <v>0.16161616161616163</v>
      </c>
      <c r="Y18">
        <f t="shared" si="7"/>
        <v>0.16161616161616163</v>
      </c>
      <c r="Z18">
        <f t="shared" si="7"/>
        <v>0.16161616161616163</v>
      </c>
      <c r="AA18">
        <f t="shared" si="7"/>
        <v>0.16161616161616163</v>
      </c>
      <c r="AB18">
        <f t="shared" si="7"/>
        <v>0.16161616161616163</v>
      </c>
      <c r="AC18">
        <f t="shared" si="7"/>
        <v>0.16161616161616163</v>
      </c>
      <c r="AD18">
        <f t="shared" si="7"/>
        <v>0.16161616161616163</v>
      </c>
      <c r="AE18">
        <f t="shared" si="7"/>
        <v>0.16161616161616163</v>
      </c>
      <c r="AF18">
        <f t="shared" si="7"/>
        <v>0.16161616161616163</v>
      </c>
      <c r="AG18">
        <f t="shared" si="7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>
        <v>19</v>
      </c>
      <c r="B19">
        <v>0.12070000000000003</v>
      </c>
      <c r="C19">
        <f t="shared" si="7"/>
        <v>1.0303030303030303</v>
      </c>
      <c r="D19">
        <f t="shared" si="7"/>
        <v>1.0303030303030303</v>
      </c>
      <c r="E19">
        <f t="shared" si="7"/>
        <v>1.0303030303030303</v>
      </c>
      <c r="F19">
        <f t="shared" si="7"/>
        <v>1.0303030303030303</v>
      </c>
      <c r="G19">
        <f t="shared" si="7"/>
        <v>1.0303030303030303</v>
      </c>
      <c r="H19">
        <f t="shared" si="7"/>
        <v>1.0303030303030303</v>
      </c>
      <c r="I19">
        <f t="shared" si="7"/>
        <v>0.17171717171717174</v>
      </c>
      <c r="J19">
        <f t="shared" si="7"/>
        <v>0.17171717171717174</v>
      </c>
      <c r="K19">
        <f t="shared" si="7"/>
        <v>0.17171717171717174</v>
      </c>
      <c r="L19">
        <f t="shared" si="7"/>
        <v>0.17171717171717174</v>
      </c>
      <c r="M19">
        <f t="shared" si="7"/>
        <v>0.17171717171717174</v>
      </c>
      <c r="N19">
        <f t="shared" si="7"/>
        <v>0.17171717171717174</v>
      </c>
      <c r="O19">
        <f t="shared" si="7"/>
        <v>0.17171717171717174</v>
      </c>
      <c r="P19">
        <f t="shared" si="7"/>
        <v>0.17171717171717174</v>
      </c>
      <c r="Q19">
        <f t="shared" si="7"/>
        <v>0.17171717171717174</v>
      </c>
      <c r="R19">
        <f t="shared" si="7"/>
        <v>0.17171717171717174</v>
      </c>
      <c r="S19">
        <f t="shared" si="7"/>
        <v>0.17171717171717174</v>
      </c>
      <c r="T19">
        <f t="shared" si="7"/>
        <v>0.17171717171717174</v>
      </c>
      <c r="U19">
        <f t="shared" si="7"/>
        <v>0.17171717171717174</v>
      </c>
      <c r="V19">
        <f t="shared" si="7"/>
        <v>0.17171717171717174</v>
      </c>
      <c r="W19">
        <f t="shared" si="7"/>
        <v>0.17171717171717174</v>
      </c>
      <c r="X19">
        <f t="shared" si="7"/>
        <v>0.17171717171717174</v>
      </c>
      <c r="Y19">
        <f t="shared" si="7"/>
        <v>0.17171717171717174</v>
      </c>
      <c r="Z19">
        <f t="shared" si="7"/>
        <v>0.17171717171717174</v>
      </c>
      <c r="AA19">
        <f t="shared" si="7"/>
        <v>0.17171717171717174</v>
      </c>
      <c r="AB19">
        <f t="shared" si="7"/>
        <v>0.17171717171717174</v>
      </c>
      <c r="AC19">
        <f t="shared" si="7"/>
        <v>0.17171717171717174</v>
      </c>
      <c r="AD19">
        <f t="shared" si="7"/>
        <v>0.17171717171717174</v>
      </c>
      <c r="AE19">
        <f t="shared" si="7"/>
        <v>0.17171717171717174</v>
      </c>
      <c r="AF19">
        <f t="shared" si="7"/>
        <v>0.17171717171717174</v>
      </c>
      <c r="AG19">
        <f t="shared" si="7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>
        <v>20</v>
      </c>
      <c r="B20">
        <v>0.12579000000000007</v>
      </c>
      <c r="C20">
        <f t="shared" si="7"/>
        <v>1.0909090909090908</v>
      </c>
      <c r="D20">
        <f t="shared" si="7"/>
        <v>1.0909090909090908</v>
      </c>
      <c r="E20">
        <f t="shared" si="7"/>
        <v>1.0909090909090908</v>
      </c>
      <c r="F20">
        <f t="shared" si="7"/>
        <v>1.0909090909090908</v>
      </c>
      <c r="G20">
        <f t="shared" si="7"/>
        <v>1.0909090909090908</v>
      </c>
      <c r="H20">
        <f t="shared" si="7"/>
        <v>1.0909090909090908</v>
      </c>
      <c r="I20">
        <f t="shared" si="7"/>
        <v>0.18181818181818182</v>
      </c>
      <c r="J20">
        <f t="shared" si="7"/>
        <v>0.18181818181818182</v>
      </c>
      <c r="K20">
        <f t="shared" si="7"/>
        <v>0.18181818181818182</v>
      </c>
      <c r="L20">
        <f t="shared" si="7"/>
        <v>0.18181818181818182</v>
      </c>
      <c r="M20">
        <f t="shared" si="7"/>
        <v>0.18181818181818182</v>
      </c>
      <c r="N20">
        <f t="shared" si="7"/>
        <v>0.18181818181818182</v>
      </c>
      <c r="O20">
        <f t="shared" si="7"/>
        <v>0.18181818181818182</v>
      </c>
      <c r="P20">
        <f t="shared" si="7"/>
        <v>0.18181818181818182</v>
      </c>
      <c r="Q20">
        <f t="shared" si="7"/>
        <v>0.18181818181818182</v>
      </c>
      <c r="R20">
        <f t="shared" si="7"/>
        <v>0.18181818181818182</v>
      </c>
      <c r="S20">
        <f t="shared" si="7"/>
        <v>0.18181818181818182</v>
      </c>
      <c r="T20">
        <f t="shared" si="7"/>
        <v>0.18181818181818182</v>
      </c>
      <c r="U20">
        <f t="shared" si="7"/>
        <v>0.18181818181818182</v>
      </c>
      <c r="V20">
        <f t="shared" si="7"/>
        <v>0.18181818181818182</v>
      </c>
      <c r="W20">
        <f t="shared" si="7"/>
        <v>0.18181818181818182</v>
      </c>
      <c r="X20">
        <f t="shared" si="7"/>
        <v>0.18181818181818182</v>
      </c>
      <c r="Y20">
        <f t="shared" si="7"/>
        <v>0.18181818181818182</v>
      </c>
      <c r="Z20">
        <f t="shared" si="7"/>
        <v>0.18181818181818182</v>
      </c>
      <c r="AA20">
        <f t="shared" si="7"/>
        <v>0.18181818181818182</v>
      </c>
      <c r="AB20">
        <f t="shared" si="7"/>
        <v>0.18181818181818182</v>
      </c>
      <c r="AC20">
        <f t="shared" si="7"/>
        <v>0.18181818181818182</v>
      </c>
      <c r="AD20">
        <f t="shared" si="7"/>
        <v>0.18181818181818182</v>
      </c>
      <c r="AE20">
        <f t="shared" si="7"/>
        <v>0.18181818181818182</v>
      </c>
      <c r="AF20">
        <f t="shared" si="7"/>
        <v>0.18181818181818182</v>
      </c>
      <c r="AG20">
        <f t="shared" si="7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>
        <v>21</v>
      </c>
      <c r="B21">
        <v>0.12874999999999992</v>
      </c>
      <c r="C21">
        <f t="shared" si="7"/>
        <v>1.1515151515151516</v>
      </c>
      <c r="D21">
        <f t="shared" si="7"/>
        <v>1.1515151515151516</v>
      </c>
      <c r="E21">
        <f t="shared" si="7"/>
        <v>1.1515151515151516</v>
      </c>
      <c r="F21">
        <f t="shared" si="7"/>
        <v>1.1515151515151516</v>
      </c>
      <c r="G21">
        <f t="shared" si="7"/>
        <v>1.1515151515151516</v>
      </c>
      <c r="H21">
        <f t="shared" si="7"/>
        <v>1.1515151515151516</v>
      </c>
      <c r="I21">
        <f t="shared" si="7"/>
        <v>0.19191919191919193</v>
      </c>
      <c r="J21">
        <f t="shared" si="7"/>
        <v>0.19191919191919193</v>
      </c>
      <c r="K21">
        <f t="shared" si="7"/>
        <v>0.19191919191919193</v>
      </c>
      <c r="L21">
        <f t="shared" si="7"/>
        <v>0.19191919191919193</v>
      </c>
      <c r="M21">
        <f t="shared" si="7"/>
        <v>0.19191919191919193</v>
      </c>
      <c r="N21">
        <f t="shared" ref="N21:BK21" si="8">N$101/($A$101-$A$2) *($A21 -$A$2)</f>
        <v>0.19191919191919193</v>
      </c>
      <c r="O21">
        <f t="shared" si="8"/>
        <v>0.19191919191919193</v>
      </c>
      <c r="P21">
        <f t="shared" si="8"/>
        <v>0.19191919191919193</v>
      </c>
      <c r="Q21">
        <f t="shared" si="8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8"/>
        <v>0.19191919191919193</v>
      </c>
      <c r="AI21">
        <f t="shared" si="8"/>
        <v>0.19191919191919193</v>
      </c>
      <c r="AJ21">
        <f t="shared" si="8"/>
        <v>0.19191919191919193</v>
      </c>
      <c r="AK21">
        <f t="shared" si="8"/>
        <v>0.19191919191919193</v>
      </c>
      <c r="AL21">
        <f t="shared" si="8"/>
        <v>0.19191919191919193</v>
      </c>
      <c r="AM21">
        <f t="shared" si="8"/>
        <v>0.19191919191919193</v>
      </c>
      <c r="AN21">
        <f t="shared" si="8"/>
        <v>0.19191919191919193</v>
      </c>
      <c r="AO21">
        <f t="shared" si="8"/>
        <v>0.19191919191919193</v>
      </c>
      <c r="AP21">
        <f t="shared" si="8"/>
        <v>0.19191919191919193</v>
      </c>
      <c r="AQ21">
        <f t="shared" si="8"/>
        <v>0.19191919191919193</v>
      </c>
      <c r="AR21">
        <f t="shared" si="8"/>
        <v>0.19191919191919193</v>
      </c>
      <c r="AS21">
        <f t="shared" si="8"/>
        <v>0.19191919191919193</v>
      </c>
      <c r="AT21">
        <f t="shared" si="8"/>
        <v>0.19191919191919193</v>
      </c>
      <c r="AU21">
        <f t="shared" si="8"/>
        <v>0.19191919191919193</v>
      </c>
      <c r="AV21">
        <f t="shared" si="8"/>
        <v>0.19191919191919193</v>
      </c>
      <c r="AW21">
        <f t="shared" si="8"/>
        <v>0.19191919191919193</v>
      </c>
      <c r="AX21">
        <f t="shared" si="8"/>
        <v>0.19191919191919193</v>
      </c>
      <c r="AY21">
        <f t="shared" si="8"/>
        <v>0.19191919191919193</v>
      </c>
      <c r="AZ21">
        <f t="shared" si="8"/>
        <v>0.19191919191919193</v>
      </c>
      <c r="BA21">
        <f t="shared" si="8"/>
        <v>0.19191919191919193</v>
      </c>
      <c r="BB21">
        <f t="shared" si="8"/>
        <v>0.19191919191919193</v>
      </c>
      <c r="BC21">
        <f t="shared" si="8"/>
        <v>0.19191919191919193</v>
      </c>
      <c r="BD21">
        <f t="shared" si="8"/>
        <v>0.19191919191919193</v>
      </c>
      <c r="BE21">
        <f t="shared" si="8"/>
        <v>0.19191919191919193</v>
      </c>
      <c r="BF21">
        <f t="shared" si="8"/>
        <v>0.19191919191919193</v>
      </c>
      <c r="BG21">
        <f t="shared" si="8"/>
        <v>0.19191919191919193</v>
      </c>
      <c r="BH21">
        <f t="shared" si="8"/>
        <v>0.19191919191919193</v>
      </c>
      <c r="BI21">
        <f t="shared" si="8"/>
        <v>0.19191919191919193</v>
      </c>
      <c r="BJ21">
        <f t="shared" si="8"/>
        <v>0.19191919191919193</v>
      </c>
      <c r="BK21">
        <f t="shared" si="8"/>
        <v>0.19191919191919193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>
        <v>22</v>
      </c>
      <c r="B22">
        <v>0.13210999999999995</v>
      </c>
      <c r="C22">
        <f t="shared" ref="C22:BK26" si="9">C$101/($A$101-$A$2) *($A22 -$A$2)</f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9"/>
        <v>0.20202020202020204</v>
      </c>
      <c r="S22">
        <f t="shared" si="9"/>
        <v>0.20202020202020204</v>
      </c>
      <c r="T22">
        <f t="shared" si="9"/>
        <v>0.20202020202020204</v>
      </c>
      <c r="U22">
        <f t="shared" si="9"/>
        <v>0.20202020202020204</v>
      </c>
      <c r="V22">
        <f t="shared" si="9"/>
        <v>0.20202020202020204</v>
      </c>
      <c r="W22">
        <f t="shared" si="9"/>
        <v>0.20202020202020204</v>
      </c>
      <c r="X22">
        <f t="shared" si="9"/>
        <v>0.20202020202020204</v>
      </c>
      <c r="Y22">
        <f t="shared" si="9"/>
        <v>0.20202020202020204</v>
      </c>
      <c r="Z22">
        <f t="shared" si="9"/>
        <v>0.20202020202020204</v>
      </c>
      <c r="AA22">
        <f t="shared" si="9"/>
        <v>0.20202020202020204</v>
      </c>
      <c r="AB22">
        <f t="shared" si="9"/>
        <v>0.20202020202020204</v>
      </c>
      <c r="AC22">
        <f t="shared" si="9"/>
        <v>0.20202020202020204</v>
      </c>
      <c r="AD22">
        <f t="shared" si="9"/>
        <v>0.20202020202020204</v>
      </c>
      <c r="AE22">
        <f t="shared" si="9"/>
        <v>0.20202020202020204</v>
      </c>
      <c r="AF22">
        <f t="shared" si="9"/>
        <v>0.20202020202020204</v>
      </c>
      <c r="AG22">
        <f t="shared" si="9"/>
        <v>0.20202020202020204</v>
      </c>
      <c r="AH22">
        <f t="shared" si="9"/>
        <v>0.20202020202020204</v>
      </c>
      <c r="AI22">
        <f t="shared" si="9"/>
        <v>0.20202020202020204</v>
      </c>
      <c r="AJ22">
        <f t="shared" si="9"/>
        <v>0.20202020202020204</v>
      </c>
      <c r="AK22">
        <f t="shared" si="9"/>
        <v>0.20202020202020204</v>
      </c>
      <c r="AL22">
        <f t="shared" si="9"/>
        <v>0.20202020202020204</v>
      </c>
      <c r="AM22">
        <f t="shared" si="9"/>
        <v>0.20202020202020204</v>
      </c>
      <c r="AN22">
        <f t="shared" si="9"/>
        <v>0.20202020202020204</v>
      </c>
      <c r="AO22">
        <f t="shared" si="9"/>
        <v>0.20202020202020204</v>
      </c>
      <c r="AP22">
        <f t="shared" si="9"/>
        <v>0.20202020202020204</v>
      </c>
      <c r="AQ22">
        <f t="shared" si="9"/>
        <v>0.20202020202020204</v>
      </c>
      <c r="AR22">
        <f t="shared" si="9"/>
        <v>0.20202020202020204</v>
      </c>
      <c r="AS22">
        <f t="shared" si="9"/>
        <v>0.20202020202020204</v>
      </c>
      <c r="AT22">
        <f t="shared" si="9"/>
        <v>0.20202020202020204</v>
      </c>
      <c r="AU22">
        <f t="shared" si="9"/>
        <v>0.20202020202020204</v>
      </c>
      <c r="AV22">
        <f t="shared" si="9"/>
        <v>0.20202020202020204</v>
      </c>
      <c r="AW22">
        <f t="shared" si="9"/>
        <v>0.20202020202020204</v>
      </c>
      <c r="AX22">
        <f t="shared" si="9"/>
        <v>0.20202020202020204</v>
      </c>
      <c r="AY22">
        <f t="shared" si="9"/>
        <v>0.20202020202020204</v>
      </c>
      <c r="AZ22">
        <f t="shared" si="9"/>
        <v>0.20202020202020204</v>
      </c>
      <c r="BA22">
        <f t="shared" si="9"/>
        <v>0.20202020202020204</v>
      </c>
      <c r="BB22">
        <f t="shared" si="9"/>
        <v>0.20202020202020204</v>
      </c>
      <c r="BC22">
        <f t="shared" si="9"/>
        <v>0.20202020202020204</v>
      </c>
      <c r="BD22">
        <f t="shared" si="9"/>
        <v>0.20202020202020204</v>
      </c>
      <c r="BE22">
        <f t="shared" si="9"/>
        <v>0.20202020202020204</v>
      </c>
      <c r="BF22">
        <f t="shared" si="9"/>
        <v>0.20202020202020204</v>
      </c>
      <c r="BG22">
        <f t="shared" si="9"/>
        <v>0.20202020202020204</v>
      </c>
      <c r="BH22">
        <f t="shared" si="9"/>
        <v>0.20202020202020204</v>
      </c>
      <c r="BI22">
        <f t="shared" si="9"/>
        <v>0.20202020202020204</v>
      </c>
      <c r="BJ22">
        <f t="shared" si="9"/>
        <v>0.20202020202020204</v>
      </c>
      <c r="BK22">
        <f t="shared" si="9"/>
        <v>0.20202020202020204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9"/>
        <v>0.21212121212121213</v>
      </c>
      <c r="S23">
        <f t="shared" si="9"/>
        <v>0.21212121212121213</v>
      </c>
      <c r="T23">
        <f t="shared" si="9"/>
        <v>0.21212121212121213</v>
      </c>
      <c r="U23">
        <f t="shared" si="9"/>
        <v>0.21212121212121213</v>
      </c>
      <c r="V23">
        <f t="shared" si="9"/>
        <v>0.21212121212121213</v>
      </c>
      <c r="W23">
        <f t="shared" si="9"/>
        <v>0.21212121212121213</v>
      </c>
      <c r="X23">
        <f t="shared" si="9"/>
        <v>0.21212121212121213</v>
      </c>
      <c r="Y23">
        <f t="shared" si="9"/>
        <v>0.21212121212121213</v>
      </c>
      <c r="Z23">
        <f t="shared" si="9"/>
        <v>0.21212121212121213</v>
      </c>
      <c r="AA23">
        <f t="shared" si="9"/>
        <v>0.21212121212121213</v>
      </c>
      <c r="AB23">
        <f t="shared" si="9"/>
        <v>0.21212121212121213</v>
      </c>
      <c r="AC23">
        <f t="shared" si="9"/>
        <v>0.21212121212121213</v>
      </c>
      <c r="AD23">
        <f t="shared" si="9"/>
        <v>0.21212121212121213</v>
      </c>
      <c r="AE23">
        <f t="shared" si="9"/>
        <v>0.21212121212121213</v>
      </c>
      <c r="AF23">
        <f t="shared" si="9"/>
        <v>0.21212121212121213</v>
      </c>
      <c r="AG23">
        <f t="shared" si="9"/>
        <v>0.21212121212121213</v>
      </c>
      <c r="AH23">
        <f t="shared" si="9"/>
        <v>0.21212121212121213</v>
      </c>
      <c r="AI23">
        <f t="shared" si="9"/>
        <v>0.21212121212121213</v>
      </c>
      <c r="AJ23">
        <f t="shared" si="9"/>
        <v>0.21212121212121213</v>
      </c>
      <c r="AK23">
        <f t="shared" si="9"/>
        <v>0.21212121212121213</v>
      </c>
      <c r="AL23">
        <f t="shared" si="9"/>
        <v>0.21212121212121213</v>
      </c>
      <c r="AM23">
        <f t="shared" si="9"/>
        <v>0.21212121212121213</v>
      </c>
      <c r="AN23">
        <f t="shared" si="9"/>
        <v>0.21212121212121213</v>
      </c>
      <c r="AO23">
        <f t="shared" si="9"/>
        <v>0.21212121212121213</v>
      </c>
      <c r="AP23">
        <f t="shared" si="9"/>
        <v>0.21212121212121213</v>
      </c>
      <c r="AQ23">
        <f t="shared" si="9"/>
        <v>0.21212121212121213</v>
      </c>
      <c r="AR23">
        <f t="shared" si="9"/>
        <v>0.21212121212121213</v>
      </c>
      <c r="AS23">
        <f t="shared" si="9"/>
        <v>0.21212121212121213</v>
      </c>
      <c r="AT23">
        <f t="shared" si="9"/>
        <v>0.21212121212121213</v>
      </c>
      <c r="AU23">
        <f t="shared" si="9"/>
        <v>0.21212121212121213</v>
      </c>
      <c r="AV23">
        <f t="shared" si="9"/>
        <v>0.21212121212121213</v>
      </c>
      <c r="AW23">
        <f t="shared" si="9"/>
        <v>0.21212121212121213</v>
      </c>
      <c r="AX23">
        <f t="shared" si="9"/>
        <v>0.21212121212121213</v>
      </c>
      <c r="AY23">
        <f t="shared" si="9"/>
        <v>0.21212121212121213</v>
      </c>
      <c r="AZ23">
        <f t="shared" si="9"/>
        <v>0.21212121212121213</v>
      </c>
      <c r="BA23">
        <f t="shared" si="9"/>
        <v>0.21212121212121213</v>
      </c>
      <c r="BB23">
        <f t="shared" si="9"/>
        <v>0.21212121212121213</v>
      </c>
      <c r="BC23">
        <f t="shared" si="9"/>
        <v>0.21212121212121213</v>
      </c>
      <c r="BD23">
        <f t="shared" si="9"/>
        <v>0.21212121212121213</v>
      </c>
      <c r="BE23">
        <f t="shared" si="9"/>
        <v>0.21212121212121213</v>
      </c>
      <c r="BF23">
        <f t="shared" si="9"/>
        <v>0.21212121212121213</v>
      </c>
      <c r="BG23">
        <f t="shared" si="9"/>
        <v>0.21212121212121213</v>
      </c>
      <c r="BH23">
        <f t="shared" si="9"/>
        <v>0.21212121212121213</v>
      </c>
      <c r="BI23">
        <f t="shared" si="9"/>
        <v>0.21212121212121213</v>
      </c>
      <c r="BJ23">
        <f t="shared" si="9"/>
        <v>0.21212121212121213</v>
      </c>
      <c r="BK23">
        <f t="shared" si="9"/>
        <v>0.21212121212121213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9"/>
        <v>0.22222222222222224</v>
      </c>
      <c r="S24">
        <f t="shared" si="9"/>
        <v>0.22222222222222224</v>
      </c>
      <c r="T24">
        <f t="shared" si="9"/>
        <v>0.22222222222222224</v>
      </c>
      <c r="U24">
        <f t="shared" si="9"/>
        <v>0.22222222222222224</v>
      </c>
      <c r="V24">
        <f t="shared" si="9"/>
        <v>0.22222222222222224</v>
      </c>
      <c r="W24">
        <f t="shared" si="9"/>
        <v>0.22222222222222224</v>
      </c>
      <c r="X24">
        <f t="shared" si="9"/>
        <v>0.22222222222222224</v>
      </c>
      <c r="Y24">
        <f t="shared" si="9"/>
        <v>0.22222222222222224</v>
      </c>
      <c r="Z24">
        <f t="shared" si="9"/>
        <v>0.22222222222222224</v>
      </c>
      <c r="AA24">
        <f t="shared" si="9"/>
        <v>0.22222222222222224</v>
      </c>
      <c r="AB24">
        <f t="shared" si="9"/>
        <v>0.22222222222222224</v>
      </c>
      <c r="AC24">
        <f t="shared" si="9"/>
        <v>0.22222222222222224</v>
      </c>
      <c r="AD24">
        <f t="shared" si="9"/>
        <v>0.22222222222222224</v>
      </c>
      <c r="AE24">
        <f t="shared" si="9"/>
        <v>0.22222222222222224</v>
      </c>
      <c r="AF24">
        <f t="shared" si="9"/>
        <v>0.22222222222222224</v>
      </c>
      <c r="AG24">
        <f t="shared" si="9"/>
        <v>0.22222222222222224</v>
      </c>
      <c r="AH24">
        <f t="shared" si="9"/>
        <v>0.22222222222222224</v>
      </c>
      <c r="AI24">
        <f t="shared" si="9"/>
        <v>0.22222222222222224</v>
      </c>
      <c r="AJ24">
        <f t="shared" si="9"/>
        <v>0.22222222222222224</v>
      </c>
      <c r="AK24">
        <f t="shared" si="9"/>
        <v>0.22222222222222224</v>
      </c>
      <c r="AL24">
        <f t="shared" si="9"/>
        <v>0.22222222222222224</v>
      </c>
      <c r="AM24">
        <f t="shared" si="9"/>
        <v>0.22222222222222224</v>
      </c>
      <c r="AN24">
        <f t="shared" si="9"/>
        <v>0.22222222222222224</v>
      </c>
      <c r="AO24">
        <f t="shared" si="9"/>
        <v>0.22222222222222224</v>
      </c>
      <c r="AP24">
        <f t="shared" si="9"/>
        <v>0.22222222222222224</v>
      </c>
      <c r="AQ24">
        <f t="shared" si="9"/>
        <v>0.22222222222222224</v>
      </c>
      <c r="AR24">
        <f t="shared" si="9"/>
        <v>0.22222222222222224</v>
      </c>
      <c r="AS24">
        <f t="shared" si="9"/>
        <v>0.22222222222222224</v>
      </c>
      <c r="AT24">
        <f t="shared" si="9"/>
        <v>0.22222222222222224</v>
      </c>
      <c r="AU24">
        <f t="shared" si="9"/>
        <v>0.22222222222222224</v>
      </c>
      <c r="AV24">
        <f t="shared" si="9"/>
        <v>0.22222222222222224</v>
      </c>
      <c r="AW24">
        <f t="shared" si="9"/>
        <v>0.22222222222222224</v>
      </c>
      <c r="AX24">
        <f t="shared" si="9"/>
        <v>0.22222222222222224</v>
      </c>
      <c r="AY24">
        <f t="shared" si="9"/>
        <v>0.22222222222222224</v>
      </c>
      <c r="AZ24">
        <f t="shared" si="9"/>
        <v>0.22222222222222224</v>
      </c>
      <c r="BA24">
        <f t="shared" si="9"/>
        <v>0.22222222222222224</v>
      </c>
      <c r="BB24">
        <f t="shared" si="9"/>
        <v>0.22222222222222224</v>
      </c>
      <c r="BC24">
        <f t="shared" si="9"/>
        <v>0.22222222222222224</v>
      </c>
      <c r="BD24">
        <f t="shared" si="9"/>
        <v>0.22222222222222224</v>
      </c>
      <c r="BE24">
        <f t="shared" si="9"/>
        <v>0.22222222222222224</v>
      </c>
      <c r="BF24">
        <f t="shared" si="9"/>
        <v>0.22222222222222224</v>
      </c>
      <c r="BG24">
        <f t="shared" si="9"/>
        <v>0.22222222222222224</v>
      </c>
      <c r="BH24">
        <f t="shared" si="9"/>
        <v>0.22222222222222224</v>
      </c>
      <c r="BI24">
        <f t="shared" si="9"/>
        <v>0.22222222222222224</v>
      </c>
      <c r="BJ24">
        <f t="shared" si="9"/>
        <v>0.22222222222222224</v>
      </c>
      <c r="BK24">
        <f t="shared" si="9"/>
        <v>0.22222222222222224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9"/>
        <v>0.23232323232323235</v>
      </c>
      <c r="S25">
        <f t="shared" si="9"/>
        <v>0.23232323232323235</v>
      </c>
      <c r="T25">
        <f t="shared" si="9"/>
        <v>0.23232323232323235</v>
      </c>
      <c r="U25">
        <f t="shared" si="9"/>
        <v>0.23232323232323235</v>
      </c>
      <c r="V25">
        <f t="shared" si="9"/>
        <v>0.23232323232323235</v>
      </c>
      <c r="W25">
        <f t="shared" si="9"/>
        <v>0.23232323232323235</v>
      </c>
      <c r="X25">
        <f t="shared" si="9"/>
        <v>0.23232323232323235</v>
      </c>
      <c r="Y25">
        <f t="shared" si="9"/>
        <v>0.23232323232323235</v>
      </c>
      <c r="Z25">
        <f t="shared" si="9"/>
        <v>0.23232323232323235</v>
      </c>
      <c r="AA25">
        <f t="shared" si="9"/>
        <v>0.23232323232323235</v>
      </c>
      <c r="AB25">
        <f t="shared" si="9"/>
        <v>0.23232323232323235</v>
      </c>
      <c r="AC25">
        <f t="shared" si="9"/>
        <v>0.23232323232323235</v>
      </c>
      <c r="AD25">
        <f t="shared" si="9"/>
        <v>0.23232323232323235</v>
      </c>
      <c r="AE25">
        <f t="shared" si="9"/>
        <v>0.23232323232323235</v>
      </c>
      <c r="AF25">
        <f t="shared" si="9"/>
        <v>0.23232323232323235</v>
      </c>
      <c r="AG25">
        <f t="shared" si="9"/>
        <v>0.23232323232323235</v>
      </c>
      <c r="AH25">
        <f t="shared" si="9"/>
        <v>0.23232323232323235</v>
      </c>
      <c r="AI25">
        <f t="shared" si="9"/>
        <v>0.23232323232323235</v>
      </c>
      <c r="AJ25">
        <f t="shared" si="9"/>
        <v>0.23232323232323235</v>
      </c>
      <c r="AK25">
        <f t="shared" si="9"/>
        <v>0.23232323232323235</v>
      </c>
      <c r="AL25">
        <f t="shared" si="9"/>
        <v>0.23232323232323235</v>
      </c>
      <c r="AM25">
        <f t="shared" si="9"/>
        <v>0.23232323232323235</v>
      </c>
      <c r="AN25">
        <f t="shared" si="9"/>
        <v>0.23232323232323235</v>
      </c>
      <c r="AO25">
        <f t="shared" si="9"/>
        <v>0.23232323232323235</v>
      </c>
      <c r="AP25">
        <f t="shared" si="9"/>
        <v>0.23232323232323235</v>
      </c>
      <c r="AQ25">
        <f t="shared" si="9"/>
        <v>0.23232323232323235</v>
      </c>
      <c r="AR25">
        <f t="shared" si="9"/>
        <v>0.23232323232323235</v>
      </c>
      <c r="AS25">
        <f t="shared" si="9"/>
        <v>0.23232323232323235</v>
      </c>
      <c r="AT25">
        <f t="shared" si="9"/>
        <v>0.23232323232323235</v>
      </c>
      <c r="AU25">
        <f t="shared" si="9"/>
        <v>0.23232323232323235</v>
      </c>
      <c r="AV25">
        <f t="shared" si="9"/>
        <v>0.23232323232323235</v>
      </c>
      <c r="AW25">
        <f t="shared" si="9"/>
        <v>0.23232323232323235</v>
      </c>
      <c r="AX25">
        <f t="shared" si="9"/>
        <v>0.23232323232323235</v>
      </c>
      <c r="AY25">
        <f t="shared" si="9"/>
        <v>0.23232323232323235</v>
      </c>
      <c r="AZ25">
        <f t="shared" si="9"/>
        <v>0.23232323232323235</v>
      </c>
      <c r="BA25">
        <f t="shared" si="9"/>
        <v>0.23232323232323235</v>
      </c>
      <c r="BB25">
        <f t="shared" si="9"/>
        <v>0.23232323232323235</v>
      </c>
      <c r="BC25">
        <f t="shared" si="9"/>
        <v>0.23232323232323235</v>
      </c>
      <c r="BD25">
        <f t="shared" si="9"/>
        <v>0.23232323232323235</v>
      </c>
      <c r="BE25">
        <f t="shared" si="9"/>
        <v>0.23232323232323235</v>
      </c>
      <c r="BF25">
        <f t="shared" si="9"/>
        <v>0.23232323232323235</v>
      </c>
      <c r="BG25">
        <f t="shared" si="9"/>
        <v>0.23232323232323235</v>
      </c>
      <c r="BH25">
        <f t="shared" si="9"/>
        <v>0.23232323232323235</v>
      </c>
      <c r="BI25">
        <f t="shared" si="9"/>
        <v>0.23232323232323235</v>
      </c>
      <c r="BJ25">
        <f t="shared" si="9"/>
        <v>0.23232323232323235</v>
      </c>
      <c r="BK25">
        <f t="shared" si="9"/>
        <v>0.23232323232323235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ref="N26:BK26" si="10">N$101/($A$101-$A$2) *($A26 -$A$2)</f>
        <v>0.24242424242424243</v>
      </c>
      <c r="O26">
        <f t="shared" si="10"/>
        <v>0.24242424242424243</v>
      </c>
      <c r="P26">
        <f t="shared" si="10"/>
        <v>0.24242424242424243</v>
      </c>
      <c r="Q26">
        <f t="shared" si="10"/>
        <v>0.24242424242424243</v>
      </c>
      <c r="R26">
        <f t="shared" si="10"/>
        <v>0.24242424242424243</v>
      </c>
      <c r="S26">
        <f t="shared" si="10"/>
        <v>0.24242424242424243</v>
      </c>
      <c r="T26">
        <f t="shared" si="10"/>
        <v>0.24242424242424243</v>
      </c>
      <c r="U26">
        <f t="shared" si="10"/>
        <v>0.24242424242424243</v>
      </c>
      <c r="V26">
        <f t="shared" si="10"/>
        <v>0.24242424242424243</v>
      </c>
      <c r="W26">
        <f t="shared" si="10"/>
        <v>0.24242424242424243</v>
      </c>
      <c r="X26">
        <f t="shared" si="10"/>
        <v>0.24242424242424243</v>
      </c>
      <c r="Y26">
        <f t="shared" si="10"/>
        <v>0.24242424242424243</v>
      </c>
      <c r="Z26">
        <f t="shared" si="10"/>
        <v>0.24242424242424243</v>
      </c>
      <c r="AA26">
        <f t="shared" si="10"/>
        <v>0.24242424242424243</v>
      </c>
      <c r="AB26">
        <f t="shared" si="10"/>
        <v>0.24242424242424243</v>
      </c>
      <c r="AC26">
        <f t="shared" si="10"/>
        <v>0.24242424242424243</v>
      </c>
      <c r="AD26">
        <f t="shared" si="10"/>
        <v>0.24242424242424243</v>
      </c>
      <c r="AE26">
        <f t="shared" si="10"/>
        <v>0.24242424242424243</v>
      </c>
      <c r="AF26">
        <f t="shared" si="10"/>
        <v>0.24242424242424243</v>
      </c>
      <c r="AG26">
        <f t="shared" si="10"/>
        <v>0.24242424242424243</v>
      </c>
      <c r="AH26">
        <f t="shared" si="10"/>
        <v>0.24242424242424243</v>
      </c>
      <c r="AI26">
        <f t="shared" si="10"/>
        <v>0.24242424242424243</v>
      </c>
      <c r="AJ26">
        <f t="shared" si="10"/>
        <v>0.24242424242424243</v>
      </c>
      <c r="AK26">
        <f t="shared" si="10"/>
        <v>0.24242424242424243</v>
      </c>
      <c r="AL26">
        <f t="shared" si="10"/>
        <v>0.24242424242424243</v>
      </c>
      <c r="AM26">
        <f t="shared" si="10"/>
        <v>0.24242424242424243</v>
      </c>
      <c r="AN26">
        <f t="shared" si="10"/>
        <v>0.24242424242424243</v>
      </c>
      <c r="AO26">
        <f t="shared" si="10"/>
        <v>0.24242424242424243</v>
      </c>
      <c r="AP26">
        <f t="shared" si="10"/>
        <v>0.24242424242424243</v>
      </c>
      <c r="AQ26">
        <f t="shared" si="10"/>
        <v>0.24242424242424243</v>
      </c>
      <c r="AR26">
        <f t="shared" si="10"/>
        <v>0.24242424242424243</v>
      </c>
      <c r="AS26">
        <f t="shared" si="10"/>
        <v>0.24242424242424243</v>
      </c>
      <c r="AT26">
        <f t="shared" si="10"/>
        <v>0.24242424242424243</v>
      </c>
      <c r="AU26">
        <f t="shared" si="10"/>
        <v>0.24242424242424243</v>
      </c>
      <c r="AV26">
        <f t="shared" si="10"/>
        <v>0.24242424242424243</v>
      </c>
      <c r="AW26">
        <f t="shared" si="10"/>
        <v>0.24242424242424243</v>
      </c>
      <c r="AX26">
        <f t="shared" si="10"/>
        <v>0.24242424242424243</v>
      </c>
      <c r="AY26">
        <f t="shared" si="10"/>
        <v>0.24242424242424243</v>
      </c>
      <c r="AZ26">
        <f t="shared" si="10"/>
        <v>0.24242424242424243</v>
      </c>
      <c r="BA26">
        <f t="shared" si="10"/>
        <v>0.24242424242424243</v>
      </c>
      <c r="BB26">
        <f t="shared" si="10"/>
        <v>0.24242424242424243</v>
      </c>
      <c r="BC26">
        <f t="shared" si="10"/>
        <v>0.24242424242424243</v>
      </c>
      <c r="BD26">
        <f t="shared" si="10"/>
        <v>0.24242424242424243</v>
      </c>
      <c r="BE26">
        <f t="shared" si="10"/>
        <v>0.24242424242424243</v>
      </c>
      <c r="BF26">
        <f t="shared" si="10"/>
        <v>0.24242424242424243</v>
      </c>
      <c r="BG26">
        <f t="shared" si="10"/>
        <v>0.24242424242424243</v>
      </c>
      <c r="BH26">
        <f t="shared" si="10"/>
        <v>0.24242424242424243</v>
      </c>
      <c r="BI26">
        <f t="shared" si="10"/>
        <v>0.24242424242424243</v>
      </c>
      <c r="BJ26">
        <f t="shared" si="10"/>
        <v>0.24242424242424243</v>
      </c>
      <c r="BK26">
        <f t="shared" si="10"/>
        <v>0.24242424242424243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>
        <v>27</v>
      </c>
      <c r="B27">
        <v>0.14674000000000009</v>
      </c>
      <c r="C27">
        <f t="shared" ref="C27:BK31" si="11">C$101/($A$101-$A$2) *($A27 -$A$2)</f>
        <v>1.5151515151515151</v>
      </c>
      <c r="D27">
        <f t="shared" si="11"/>
        <v>1.5151515151515151</v>
      </c>
      <c r="E27">
        <f t="shared" si="11"/>
        <v>1.5151515151515151</v>
      </c>
      <c r="F27">
        <f t="shared" si="11"/>
        <v>1.5151515151515151</v>
      </c>
      <c r="G27">
        <f t="shared" si="11"/>
        <v>1.5151515151515151</v>
      </c>
      <c r="H27">
        <f t="shared" si="11"/>
        <v>1.5151515151515151</v>
      </c>
      <c r="I27">
        <f t="shared" si="11"/>
        <v>0.25252525252525254</v>
      </c>
      <c r="J27">
        <f t="shared" si="11"/>
        <v>0.25252525252525254</v>
      </c>
      <c r="K27">
        <f t="shared" si="11"/>
        <v>0.25252525252525254</v>
      </c>
      <c r="L27">
        <f t="shared" si="11"/>
        <v>0.25252525252525254</v>
      </c>
      <c r="M27">
        <f t="shared" si="11"/>
        <v>0.25252525252525254</v>
      </c>
      <c r="N27">
        <f t="shared" si="11"/>
        <v>0.25252525252525254</v>
      </c>
      <c r="O27">
        <f t="shared" si="11"/>
        <v>0.25252525252525254</v>
      </c>
      <c r="P27">
        <f t="shared" si="11"/>
        <v>0.25252525252525254</v>
      </c>
      <c r="Q27">
        <f t="shared" si="11"/>
        <v>0.25252525252525254</v>
      </c>
      <c r="R27">
        <f t="shared" si="11"/>
        <v>0.25252525252525254</v>
      </c>
      <c r="S27">
        <f t="shared" si="11"/>
        <v>0.25252525252525254</v>
      </c>
      <c r="T27">
        <f t="shared" si="11"/>
        <v>0.25252525252525254</v>
      </c>
      <c r="U27">
        <f t="shared" si="11"/>
        <v>0.25252525252525254</v>
      </c>
      <c r="V27">
        <f t="shared" si="11"/>
        <v>0.25252525252525254</v>
      </c>
      <c r="W27">
        <f t="shared" si="11"/>
        <v>0.25252525252525254</v>
      </c>
      <c r="X27">
        <f t="shared" si="11"/>
        <v>0.25252525252525254</v>
      </c>
      <c r="Y27">
        <f t="shared" si="11"/>
        <v>0.25252525252525254</v>
      </c>
      <c r="Z27">
        <f t="shared" si="11"/>
        <v>0.25252525252525254</v>
      </c>
      <c r="AA27">
        <f t="shared" si="11"/>
        <v>0.25252525252525254</v>
      </c>
      <c r="AB27">
        <f t="shared" si="11"/>
        <v>0.25252525252525254</v>
      </c>
      <c r="AC27">
        <f t="shared" si="11"/>
        <v>0.25252525252525254</v>
      </c>
      <c r="AD27">
        <f t="shared" si="11"/>
        <v>0.25252525252525254</v>
      </c>
      <c r="AE27">
        <f t="shared" si="11"/>
        <v>0.25252525252525254</v>
      </c>
      <c r="AF27">
        <f t="shared" si="11"/>
        <v>0.25252525252525254</v>
      </c>
      <c r="AG27">
        <f t="shared" si="11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>
        <v>28</v>
      </c>
      <c r="B28">
        <v>0.1492</v>
      </c>
      <c r="C28">
        <f t="shared" si="11"/>
        <v>1.5757575757575757</v>
      </c>
      <c r="D28">
        <f t="shared" si="11"/>
        <v>1.5757575757575757</v>
      </c>
      <c r="E28">
        <f t="shared" si="11"/>
        <v>1.5757575757575757</v>
      </c>
      <c r="F28">
        <f t="shared" si="11"/>
        <v>1.5757575757575757</v>
      </c>
      <c r="G28">
        <f t="shared" si="11"/>
        <v>1.5757575757575757</v>
      </c>
      <c r="H28">
        <f t="shared" si="11"/>
        <v>1.5757575757575757</v>
      </c>
      <c r="I28">
        <f t="shared" si="11"/>
        <v>0.26262626262626265</v>
      </c>
      <c r="J28">
        <f t="shared" si="11"/>
        <v>0.26262626262626265</v>
      </c>
      <c r="K28">
        <f t="shared" si="11"/>
        <v>0.26262626262626265</v>
      </c>
      <c r="L28">
        <f t="shared" si="11"/>
        <v>0.26262626262626265</v>
      </c>
      <c r="M28">
        <f t="shared" si="11"/>
        <v>0.26262626262626265</v>
      </c>
      <c r="N28">
        <f t="shared" si="11"/>
        <v>0.26262626262626265</v>
      </c>
      <c r="O28">
        <f t="shared" si="11"/>
        <v>0.26262626262626265</v>
      </c>
      <c r="P28">
        <f t="shared" si="11"/>
        <v>0.26262626262626265</v>
      </c>
      <c r="Q28">
        <f t="shared" si="11"/>
        <v>0.26262626262626265</v>
      </c>
      <c r="R28">
        <f t="shared" si="11"/>
        <v>0.26262626262626265</v>
      </c>
      <c r="S28">
        <f t="shared" si="11"/>
        <v>0.26262626262626265</v>
      </c>
      <c r="T28">
        <f t="shared" si="11"/>
        <v>0.26262626262626265</v>
      </c>
      <c r="U28">
        <f t="shared" si="11"/>
        <v>0.26262626262626265</v>
      </c>
      <c r="V28">
        <f t="shared" si="11"/>
        <v>0.26262626262626265</v>
      </c>
      <c r="W28">
        <f t="shared" si="11"/>
        <v>0.26262626262626265</v>
      </c>
      <c r="X28">
        <f t="shared" si="11"/>
        <v>0.26262626262626265</v>
      </c>
      <c r="Y28">
        <f t="shared" si="11"/>
        <v>0.26262626262626265</v>
      </c>
      <c r="Z28">
        <f t="shared" si="11"/>
        <v>0.26262626262626265</v>
      </c>
      <c r="AA28">
        <f t="shared" si="11"/>
        <v>0.26262626262626265</v>
      </c>
      <c r="AB28">
        <f t="shared" si="11"/>
        <v>0.26262626262626265</v>
      </c>
      <c r="AC28">
        <f t="shared" si="11"/>
        <v>0.26262626262626265</v>
      </c>
      <c r="AD28">
        <f t="shared" si="11"/>
        <v>0.26262626262626265</v>
      </c>
      <c r="AE28">
        <f t="shared" si="11"/>
        <v>0.26262626262626265</v>
      </c>
      <c r="AF28">
        <f t="shared" si="11"/>
        <v>0.26262626262626265</v>
      </c>
      <c r="AG28">
        <f t="shared" si="11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>
        <v>29</v>
      </c>
      <c r="B29">
        <v>0.15226000000000006</v>
      </c>
      <c r="C29">
        <f t="shared" si="11"/>
        <v>1.6363636363636365</v>
      </c>
      <c r="D29">
        <f t="shared" si="11"/>
        <v>1.6363636363636365</v>
      </c>
      <c r="E29">
        <f t="shared" si="11"/>
        <v>1.6363636363636365</v>
      </c>
      <c r="F29">
        <f t="shared" si="11"/>
        <v>1.6363636363636365</v>
      </c>
      <c r="G29">
        <f t="shared" si="11"/>
        <v>1.6363636363636365</v>
      </c>
      <c r="H29">
        <f t="shared" si="11"/>
        <v>1.6363636363636365</v>
      </c>
      <c r="I29">
        <f t="shared" si="11"/>
        <v>0.27272727272727276</v>
      </c>
      <c r="J29">
        <f t="shared" si="11"/>
        <v>0.27272727272727276</v>
      </c>
      <c r="K29">
        <f t="shared" si="11"/>
        <v>0.27272727272727276</v>
      </c>
      <c r="L29">
        <f t="shared" si="11"/>
        <v>0.27272727272727276</v>
      </c>
      <c r="M29">
        <f t="shared" si="11"/>
        <v>0.27272727272727276</v>
      </c>
      <c r="N29">
        <f t="shared" si="11"/>
        <v>0.27272727272727276</v>
      </c>
      <c r="O29">
        <f t="shared" si="11"/>
        <v>0.27272727272727276</v>
      </c>
      <c r="P29">
        <f t="shared" si="11"/>
        <v>0.27272727272727276</v>
      </c>
      <c r="Q29">
        <f t="shared" si="11"/>
        <v>0.27272727272727276</v>
      </c>
      <c r="R29">
        <f t="shared" si="11"/>
        <v>0.27272727272727276</v>
      </c>
      <c r="S29">
        <f t="shared" si="11"/>
        <v>0.27272727272727276</v>
      </c>
      <c r="T29">
        <f t="shared" si="11"/>
        <v>0.27272727272727276</v>
      </c>
      <c r="U29">
        <f t="shared" si="11"/>
        <v>0.27272727272727276</v>
      </c>
      <c r="V29">
        <f t="shared" si="11"/>
        <v>0.27272727272727276</v>
      </c>
      <c r="W29">
        <f t="shared" si="11"/>
        <v>0.27272727272727276</v>
      </c>
      <c r="X29">
        <f t="shared" si="11"/>
        <v>0.27272727272727276</v>
      </c>
      <c r="Y29">
        <f t="shared" si="11"/>
        <v>0.27272727272727276</v>
      </c>
      <c r="Z29">
        <f t="shared" si="11"/>
        <v>0.27272727272727276</v>
      </c>
      <c r="AA29">
        <f t="shared" si="11"/>
        <v>0.27272727272727276</v>
      </c>
      <c r="AB29">
        <f t="shared" si="11"/>
        <v>0.27272727272727276</v>
      </c>
      <c r="AC29">
        <f t="shared" si="11"/>
        <v>0.27272727272727276</v>
      </c>
      <c r="AD29">
        <f t="shared" si="11"/>
        <v>0.27272727272727276</v>
      </c>
      <c r="AE29">
        <f t="shared" si="11"/>
        <v>0.27272727272727276</v>
      </c>
      <c r="AF29">
        <f t="shared" si="11"/>
        <v>0.27272727272727276</v>
      </c>
      <c r="AG29">
        <f t="shared" si="11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>
        <v>30</v>
      </c>
      <c r="B30">
        <v>0.15589000000000008</v>
      </c>
      <c r="C30">
        <f t="shared" si="11"/>
        <v>1.696969696969697</v>
      </c>
      <c r="D30">
        <f t="shared" si="11"/>
        <v>1.696969696969697</v>
      </c>
      <c r="E30">
        <f t="shared" si="11"/>
        <v>1.696969696969697</v>
      </c>
      <c r="F30">
        <f t="shared" si="11"/>
        <v>1.696969696969697</v>
      </c>
      <c r="G30">
        <f t="shared" si="11"/>
        <v>1.696969696969697</v>
      </c>
      <c r="H30">
        <f t="shared" si="11"/>
        <v>1.696969696969697</v>
      </c>
      <c r="I30">
        <f t="shared" si="11"/>
        <v>0.28282828282828287</v>
      </c>
      <c r="J30">
        <f t="shared" si="11"/>
        <v>0.28282828282828287</v>
      </c>
      <c r="K30">
        <f t="shared" si="11"/>
        <v>0.28282828282828287</v>
      </c>
      <c r="L30">
        <f t="shared" si="11"/>
        <v>0.28282828282828287</v>
      </c>
      <c r="M30">
        <f t="shared" si="11"/>
        <v>0.28282828282828287</v>
      </c>
      <c r="N30">
        <f t="shared" si="11"/>
        <v>0.28282828282828287</v>
      </c>
      <c r="O30">
        <f t="shared" si="11"/>
        <v>0.28282828282828287</v>
      </c>
      <c r="P30">
        <f t="shared" si="11"/>
        <v>0.28282828282828287</v>
      </c>
      <c r="Q30">
        <f t="shared" si="11"/>
        <v>0.28282828282828287</v>
      </c>
      <c r="R30">
        <f t="shared" si="11"/>
        <v>0.28282828282828287</v>
      </c>
      <c r="S30">
        <f t="shared" si="11"/>
        <v>0.28282828282828287</v>
      </c>
      <c r="T30">
        <f t="shared" si="11"/>
        <v>0.28282828282828287</v>
      </c>
      <c r="U30">
        <f t="shared" si="11"/>
        <v>0.28282828282828287</v>
      </c>
      <c r="V30">
        <f t="shared" si="11"/>
        <v>0.28282828282828287</v>
      </c>
      <c r="W30">
        <f t="shared" si="11"/>
        <v>0.28282828282828287</v>
      </c>
      <c r="X30">
        <f t="shared" si="11"/>
        <v>0.28282828282828287</v>
      </c>
      <c r="Y30">
        <f t="shared" si="11"/>
        <v>0.28282828282828287</v>
      </c>
      <c r="Z30">
        <f t="shared" si="11"/>
        <v>0.28282828282828287</v>
      </c>
      <c r="AA30">
        <f t="shared" si="11"/>
        <v>0.28282828282828287</v>
      </c>
      <c r="AB30">
        <f t="shared" si="11"/>
        <v>0.28282828282828287</v>
      </c>
      <c r="AC30">
        <f t="shared" si="11"/>
        <v>0.28282828282828287</v>
      </c>
      <c r="AD30">
        <f t="shared" si="11"/>
        <v>0.28282828282828287</v>
      </c>
      <c r="AE30">
        <f t="shared" si="11"/>
        <v>0.28282828282828287</v>
      </c>
      <c r="AF30">
        <f t="shared" si="11"/>
        <v>0.28282828282828287</v>
      </c>
      <c r="AG30">
        <f t="shared" si="11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si="11"/>
        <v>0.28282828282828287</v>
      </c>
      <c r="AX30">
        <f t="shared" si="11"/>
        <v>0.28282828282828287</v>
      </c>
      <c r="AY30">
        <f t="shared" si="11"/>
        <v>0.28282828282828287</v>
      </c>
      <c r="AZ30">
        <f t="shared" si="11"/>
        <v>0.28282828282828287</v>
      </c>
      <c r="BA30">
        <f t="shared" si="11"/>
        <v>0.28282828282828287</v>
      </c>
      <c r="BB30">
        <f t="shared" si="11"/>
        <v>0.28282828282828287</v>
      </c>
      <c r="BC30">
        <f t="shared" si="11"/>
        <v>0.28282828282828287</v>
      </c>
      <c r="BD30">
        <f t="shared" si="11"/>
        <v>0.28282828282828287</v>
      </c>
      <c r="BE30">
        <f t="shared" si="11"/>
        <v>0.28282828282828287</v>
      </c>
      <c r="BF30">
        <f t="shared" si="11"/>
        <v>0.28282828282828287</v>
      </c>
      <c r="BG30">
        <f t="shared" si="11"/>
        <v>0.28282828282828287</v>
      </c>
      <c r="BH30">
        <f t="shared" si="11"/>
        <v>0.28282828282828287</v>
      </c>
      <c r="BI30">
        <f t="shared" si="11"/>
        <v>0.28282828282828287</v>
      </c>
      <c r="BJ30">
        <f t="shared" si="11"/>
        <v>0.28282828282828287</v>
      </c>
      <c r="BK30">
        <f t="shared" si="11"/>
        <v>0.28282828282828287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>
        <v>31</v>
      </c>
      <c r="B31">
        <v>0.15651999999999999</v>
      </c>
      <c r="C31">
        <f t="shared" si="11"/>
        <v>1.7575757575757576</v>
      </c>
      <c r="D31">
        <f t="shared" si="11"/>
        <v>1.7575757575757576</v>
      </c>
      <c r="E31">
        <f t="shared" si="11"/>
        <v>1.7575757575757576</v>
      </c>
      <c r="F31">
        <f t="shared" si="11"/>
        <v>1.7575757575757576</v>
      </c>
      <c r="G31">
        <f t="shared" si="11"/>
        <v>1.7575757575757576</v>
      </c>
      <c r="H31">
        <f t="shared" si="11"/>
        <v>1.7575757575757576</v>
      </c>
      <c r="I31">
        <f t="shared" si="11"/>
        <v>0.29292929292929293</v>
      </c>
      <c r="J31">
        <f t="shared" si="11"/>
        <v>0.29292929292929293</v>
      </c>
      <c r="K31">
        <f t="shared" si="11"/>
        <v>0.29292929292929293</v>
      </c>
      <c r="L31">
        <f t="shared" si="11"/>
        <v>0.29292929292929293</v>
      </c>
      <c r="M31">
        <f t="shared" si="11"/>
        <v>0.29292929292929293</v>
      </c>
      <c r="N31">
        <f t="shared" ref="N31:BK31" si="12">N$101/($A$101-$A$2) *($A31 -$A$2)</f>
        <v>0.29292929292929293</v>
      </c>
      <c r="O31">
        <f t="shared" si="12"/>
        <v>0.29292929292929293</v>
      </c>
      <c r="P31">
        <f t="shared" si="12"/>
        <v>0.29292929292929293</v>
      </c>
      <c r="Q31">
        <f t="shared" si="12"/>
        <v>0.29292929292929293</v>
      </c>
      <c r="R31">
        <f t="shared" si="12"/>
        <v>0.29292929292929293</v>
      </c>
      <c r="S31">
        <f t="shared" si="12"/>
        <v>0.29292929292929293</v>
      </c>
      <c r="T31">
        <f t="shared" si="12"/>
        <v>0.29292929292929293</v>
      </c>
      <c r="U31">
        <f t="shared" si="12"/>
        <v>0.29292929292929293</v>
      </c>
      <c r="V31">
        <f t="shared" si="12"/>
        <v>0.29292929292929293</v>
      </c>
      <c r="W31">
        <f t="shared" si="12"/>
        <v>0.29292929292929293</v>
      </c>
      <c r="X31">
        <f t="shared" si="12"/>
        <v>0.29292929292929293</v>
      </c>
      <c r="Y31">
        <f t="shared" si="12"/>
        <v>0.29292929292929293</v>
      </c>
      <c r="Z31">
        <f t="shared" si="12"/>
        <v>0.29292929292929293</v>
      </c>
      <c r="AA31">
        <f t="shared" si="12"/>
        <v>0.29292929292929293</v>
      </c>
      <c r="AB31">
        <f t="shared" si="12"/>
        <v>0.29292929292929293</v>
      </c>
      <c r="AC31">
        <f t="shared" si="12"/>
        <v>0.29292929292929293</v>
      </c>
      <c r="AD31">
        <f t="shared" si="12"/>
        <v>0.29292929292929293</v>
      </c>
      <c r="AE31">
        <f t="shared" si="12"/>
        <v>0.29292929292929293</v>
      </c>
      <c r="AF31">
        <f t="shared" si="12"/>
        <v>0.29292929292929293</v>
      </c>
      <c r="AG31">
        <f t="shared" si="12"/>
        <v>0.29292929292929293</v>
      </c>
      <c r="AH31">
        <f t="shared" si="12"/>
        <v>0.29292929292929293</v>
      </c>
      <c r="AI31">
        <f t="shared" si="12"/>
        <v>0.29292929292929293</v>
      </c>
      <c r="AJ31">
        <f t="shared" si="12"/>
        <v>0.29292929292929293</v>
      </c>
      <c r="AK31">
        <f t="shared" si="12"/>
        <v>0.29292929292929293</v>
      </c>
      <c r="AL31">
        <f t="shared" si="12"/>
        <v>0.29292929292929293</v>
      </c>
      <c r="AM31">
        <f t="shared" si="12"/>
        <v>0.29292929292929293</v>
      </c>
      <c r="AN31">
        <f t="shared" si="12"/>
        <v>0.29292929292929293</v>
      </c>
      <c r="AO31">
        <f t="shared" si="12"/>
        <v>0.29292929292929293</v>
      </c>
      <c r="AP31">
        <f t="shared" si="12"/>
        <v>0.29292929292929293</v>
      </c>
      <c r="AQ31">
        <f t="shared" si="12"/>
        <v>0.29292929292929293</v>
      </c>
      <c r="AR31">
        <f t="shared" si="12"/>
        <v>0.29292929292929293</v>
      </c>
      <c r="AS31">
        <f t="shared" si="12"/>
        <v>0.29292929292929293</v>
      </c>
      <c r="AT31">
        <f t="shared" si="12"/>
        <v>0.29292929292929293</v>
      </c>
      <c r="AU31">
        <f t="shared" si="12"/>
        <v>0.29292929292929293</v>
      </c>
      <c r="AV31">
        <f t="shared" si="12"/>
        <v>0.29292929292929293</v>
      </c>
      <c r="AW31">
        <f t="shared" si="12"/>
        <v>0.29292929292929293</v>
      </c>
      <c r="AX31">
        <f t="shared" si="12"/>
        <v>0.29292929292929293</v>
      </c>
      <c r="AY31">
        <f t="shared" si="12"/>
        <v>0.29292929292929293</v>
      </c>
      <c r="AZ31">
        <f t="shared" si="12"/>
        <v>0.29292929292929293</v>
      </c>
      <c r="BA31">
        <f t="shared" si="12"/>
        <v>0.29292929292929293</v>
      </c>
      <c r="BB31">
        <f t="shared" si="12"/>
        <v>0.29292929292929293</v>
      </c>
      <c r="BC31">
        <f t="shared" si="12"/>
        <v>0.29292929292929293</v>
      </c>
      <c r="BD31">
        <f t="shared" si="12"/>
        <v>0.29292929292929293</v>
      </c>
      <c r="BE31">
        <f t="shared" si="12"/>
        <v>0.29292929292929293</v>
      </c>
      <c r="BF31">
        <f t="shared" si="12"/>
        <v>0.29292929292929293</v>
      </c>
      <c r="BG31">
        <f t="shared" si="12"/>
        <v>0.29292929292929293</v>
      </c>
      <c r="BH31">
        <f t="shared" si="12"/>
        <v>0.29292929292929293</v>
      </c>
      <c r="BI31">
        <f t="shared" si="12"/>
        <v>0.29292929292929293</v>
      </c>
      <c r="BJ31">
        <f t="shared" si="12"/>
        <v>0.29292929292929293</v>
      </c>
      <c r="BK31">
        <f t="shared" si="12"/>
        <v>0.29292929292929293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>
        <v>32</v>
      </c>
      <c r="B32">
        <v>0.15748000000000006</v>
      </c>
      <c r="C32">
        <f t="shared" ref="C32:BK36" si="13">C$101/($A$101-$A$2) *($A32 -$A$2)</f>
        <v>1.8181818181818183</v>
      </c>
      <c r="D32">
        <f t="shared" si="13"/>
        <v>1.8181818181818183</v>
      </c>
      <c r="E32">
        <f t="shared" si="13"/>
        <v>1.8181818181818183</v>
      </c>
      <c r="F32">
        <f t="shared" si="13"/>
        <v>1.8181818181818183</v>
      </c>
      <c r="G32">
        <f t="shared" si="13"/>
        <v>1.8181818181818183</v>
      </c>
      <c r="H32">
        <f t="shared" si="13"/>
        <v>1.8181818181818183</v>
      </c>
      <c r="I32">
        <f t="shared" si="13"/>
        <v>0.30303030303030304</v>
      </c>
      <c r="J32">
        <f t="shared" si="13"/>
        <v>0.30303030303030304</v>
      </c>
      <c r="K32">
        <f t="shared" si="13"/>
        <v>0.30303030303030304</v>
      </c>
      <c r="L32">
        <f t="shared" si="13"/>
        <v>0.30303030303030304</v>
      </c>
      <c r="M32">
        <f t="shared" si="13"/>
        <v>0.30303030303030304</v>
      </c>
      <c r="N32">
        <f t="shared" si="13"/>
        <v>0.30303030303030304</v>
      </c>
      <c r="O32">
        <f t="shared" si="13"/>
        <v>0.30303030303030304</v>
      </c>
      <c r="P32">
        <f t="shared" si="13"/>
        <v>0.30303030303030304</v>
      </c>
      <c r="Q32">
        <f t="shared" si="13"/>
        <v>0.30303030303030304</v>
      </c>
      <c r="R32">
        <f t="shared" si="13"/>
        <v>0.30303030303030304</v>
      </c>
      <c r="S32">
        <f t="shared" si="13"/>
        <v>0.30303030303030304</v>
      </c>
      <c r="T32">
        <f t="shared" si="13"/>
        <v>0.30303030303030304</v>
      </c>
      <c r="U32">
        <f t="shared" si="13"/>
        <v>0.30303030303030304</v>
      </c>
      <c r="V32">
        <f t="shared" si="13"/>
        <v>0.30303030303030304</v>
      </c>
      <c r="W32">
        <f t="shared" si="13"/>
        <v>0.30303030303030304</v>
      </c>
      <c r="X32">
        <f t="shared" si="13"/>
        <v>0.30303030303030304</v>
      </c>
      <c r="Y32">
        <f t="shared" si="13"/>
        <v>0.30303030303030304</v>
      </c>
      <c r="Z32">
        <f t="shared" si="13"/>
        <v>0.30303030303030304</v>
      </c>
      <c r="AA32">
        <f t="shared" si="13"/>
        <v>0.30303030303030304</v>
      </c>
      <c r="AB32">
        <f t="shared" si="13"/>
        <v>0.30303030303030304</v>
      </c>
      <c r="AC32">
        <f t="shared" si="13"/>
        <v>0.30303030303030304</v>
      </c>
      <c r="AD32">
        <f t="shared" si="13"/>
        <v>0.30303030303030304</v>
      </c>
      <c r="AE32">
        <f t="shared" si="13"/>
        <v>0.30303030303030304</v>
      </c>
      <c r="AF32">
        <f t="shared" si="13"/>
        <v>0.30303030303030304</v>
      </c>
      <c r="AG32">
        <f t="shared" si="13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>
        <v>33</v>
      </c>
      <c r="B33">
        <v>0.15873999999999988</v>
      </c>
      <c r="C33">
        <f t="shared" si="13"/>
        <v>1.8787878787878789</v>
      </c>
      <c r="D33">
        <f t="shared" si="13"/>
        <v>1.8787878787878789</v>
      </c>
      <c r="E33">
        <f t="shared" si="13"/>
        <v>1.8787878787878789</v>
      </c>
      <c r="F33">
        <f t="shared" si="13"/>
        <v>1.8787878787878789</v>
      </c>
      <c r="G33">
        <f t="shared" si="13"/>
        <v>1.8787878787878789</v>
      </c>
      <c r="H33">
        <f t="shared" si="13"/>
        <v>1.8787878787878789</v>
      </c>
      <c r="I33">
        <f t="shared" si="13"/>
        <v>0.31313131313131315</v>
      </c>
      <c r="J33">
        <f t="shared" si="13"/>
        <v>0.31313131313131315</v>
      </c>
      <c r="K33">
        <f t="shared" si="13"/>
        <v>0.31313131313131315</v>
      </c>
      <c r="L33">
        <f t="shared" si="13"/>
        <v>0.31313131313131315</v>
      </c>
      <c r="M33">
        <f t="shared" si="13"/>
        <v>0.31313131313131315</v>
      </c>
      <c r="N33">
        <f t="shared" si="13"/>
        <v>0.31313131313131315</v>
      </c>
      <c r="O33">
        <f t="shared" si="13"/>
        <v>0.31313131313131315</v>
      </c>
      <c r="P33">
        <f t="shared" si="13"/>
        <v>0.31313131313131315</v>
      </c>
      <c r="Q33">
        <f t="shared" si="13"/>
        <v>0.31313131313131315</v>
      </c>
      <c r="R33">
        <f t="shared" si="13"/>
        <v>0.31313131313131315</v>
      </c>
      <c r="S33">
        <f t="shared" si="13"/>
        <v>0.31313131313131315</v>
      </c>
      <c r="T33">
        <f t="shared" si="13"/>
        <v>0.31313131313131315</v>
      </c>
      <c r="U33">
        <f t="shared" si="13"/>
        <v>0.31313131313131315</v>
      </c>
      <c r="V33">
        <f t="shared" si="13"/>
        <v>0.31313131313131315</v>
      </c>
      <c r="W33">
        <f t="shared" si="13"/>
        <v>0.31313131313131315</v>
      </c>
      <c r="X33">
        <f t="shared" si="13"/>
        <v>0.31313131313131315</v>
      </c>
      <c r="Y33">
        <f t="shared" si="13"/>
        <v>0.31313131313131315</v>
      </c>
      <c r="Z33">
        <f t="shared" si="13"/>
        <v>0.31313131313131315</v>
      </c>
      <c r="AA33">
        <f t="shared" si="13"/>
        <v>0.31313131313131315</v>
      </c>
      <c r="AB33">
        <f t="shared" si="13"/>
        <v>0.31313131313131315</v>
      </c>
      <c r="AC33">
        <f t="shared" si="13"/>
        <v>0.31313131313131315</v>
      </c>
      <c r="AD33">
        <f t="shared" si="13"/>
        <v>0.31313131313131315</v>
      </c>
      <c r="AE33">
        <f t="shared" si="13"/>
        <v>0.31313131313131315</v>
      </c>
      <c r="AF33">
        <f t="shared" si="13"/>
        <v>0.31313131313131315</v>
      </c>
      <c r="AG33">
        <f t="shared" si="13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>
        <v>34</v>
      </c>
      <c r="B34">
        <v>0.16025</v>
      </c>
      <c r="C34">
        <f t="shared" si="13"/>
        <v>1.9393939393939394</v>
      </c>
      <c r="D34">
        <f t="shared" si="13"/>
        <v>1.9393939393939394</v>
      </c>
      <c r="E34">
        <f t="shared" si="13"/>
        <v>1.9393939393939394</v>
      </c>
      <c r="F34">
        <f t="shared" si="13"/>
        <v>1.9393939393939394</v>
      </c>
      <c r="G34">
        <f t="shared" si="13"/>
        <v>1.9393939393939394</v>
      </c>
      <c r="H34">
        <f t="shared" si="13"/>
        <v>1.9393939393939394</v>
      </c>
      <c r="I34">
        <f t="shared" si="13"/>
        <v>0.32323232323232326</v>
      </c>
      <c r="J34">
        <f t="shared" si="13"/>
        <v>0.32323232323232326</v>
      </c>
      <c r="K34">
        <f t="shared" si="13"/>
        <v>0.32323232323232326</v>
      </c>
      <c r="L34">
        <f t="shared" si="13"/>
        <v>0.32323232323232326</v>
      </c>
      <c r="M34">
        <f t="shared" si="13"/>
        <v>0.32323232323232326</v>
      </c>
      <c r="N34">
        <f t="shared" si="13"/>
        <v>0.32323232323232326</v>
      </c>
      <c r="O34">
        <f t="shared" si="13"/>
        <v>0.32323232323232326</v>
      </c>
      <c r="P34">
        <f t="shared" si="13"/>
        <v>0.32323232323232326</v>
      </c>
      <c r="Q34">
        <f t="shared" si="13"/>
        <v>0.32323232323232326</v>
      </c>
      <c r="R34">
        <f t="shared" si="13"/>
        <v>0.32323232323232326</v>
      </c>
      <c r="S34">
        <f t="shared" si="13"/>
        <v>0.32323232323232326</v>
      </c>
      <c r="T34">
        <f t="shared" si="13"/>
        <v>0.32323232323232326</v>
      </c>
      <c r="U34">
        <f t="shared" si="13"/>
        <v>0.32323232323232326</v>
      </c>
      <c r="V34">
        <f t="shared" si="13"/>
        <v>0.32323232323232326</v>
      </c>
      <c r="W34">
        <f t="shared" si="13"/>
        <v>0.32323232323232326</v>
      </c>
      <c r="X34">
        <f t="shared" si="13"/>
        <v>0.32323232323232326</v>
      </c>
      <c r="Y34">
        <f t="shared" si="13"/>
        <v>0.32323232323232326</v>
      </c>
      <c r="Z34">
        <f t="shared" si="13"/>
        <v>0.32323232323232326</v>
      </c>
      <c r="AA34">
        <f t="shared" si="13"/>
        <v>0.32323232323232326</v>
      </c>
      <c r="AB34">
        <f t="shared" si="13"/>
        <v>0.32323232323232326</v>
      </c>
      <c r="AC34">
        <f t="shared" si="13"/>
        <v>0.32323232323232326</v>
      </c>
      <c r="AD34">
        <f t="shared" si="13"/>
        <v>0.32323232323232326</v>
      </c>
      <c r="AE34">
        <f t="shared" si="13"/>
        <v>0.32323232323232326</v>
      </c>
      <c r="AF34">
        <f t="shared" si="13"/>
        <v>0.32323232323232326</v>
      </c>
      <c r="AG34">
        <f t="shared" si="13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>
        <v>35</v>
      </c>
      <c r="B35">
        <v>0.16193999999999997</v>
      </c>
      <c r="C35">
        <f t="shared" si="13"/>
        <v>2</v>
      </c>
      <c r="D35">
        <f t="shared" si="13"/>
        <v>2</v>
      </c>
      <c r="E35">
        <f t="shared" si="13"/>
        <v>2</v>
      </c>
      <c r="F35">
        <f t="shared" si="13"/>
        <v>2</v>
      </c>
      <c r="G35">
        <f t="shared" si="13"/>
        <v>2</v>
      </c>
      <c r="H35">
        <f t="shared" si="13"/>
        <v>2</v>
      </c>
      <c r="I35">
        <f t="shared" si="13"/>
        <v>0.33333333333333337</v>
      </c>
      <c r="J35">
        <f t="shared" si="13"/>
        <v>0.33333333333333337</v>
      </c>
      <c r="K35">
        <f t="shared" si="13"/>
        <v>0.33333333333333337</v>
      </c>
      <c r="L35">
        <f t="shared" si="13"/>
        <v>0.33333333333333337</v>
      </c>
      <c r="M35">
        <f t="shared" si="13"/>
        <v>0.33333333333333337</v>
      </c>
      <c r="N35">
        <f t="shared" si="13"/>
        <v>0.33333333333333337</v>
      </c>
      <c r="O35">
        <f t="shared" si="13"/>
        <v>0.33333333333333337</v>
      </c>
      <c r="P35">
        <f t="shared" si="13"/>
        <v>0.33333333333333337</v>
      </c>
      <c r="Q35">
        <f t="shared" si="13"/>
        <v>0.33333333333333337</v>
      </c>
      <c r="R35">
        <f t="shared" si="13"/>
        <v>0.33333333333333337</v>
      </c>
      <c r="S35">
        <f t="shared" si="13"/>
        <v>0.33333333333333337</v>
      </c>
      <c r="T35">
        <f t="shared" si="13"/>
        <v>0.33333333333333337</v>
      </c>
      <c r="U35">
        <f t="shared" si="13"/>
        <v>0.33333333333333337</v>
      </c>
      <c r="V35">
        <f t="shared" si="13"/>
        <v>0.33333333333333337</v>
      </c>
      <c r="W35">
        <f t="shared" si="13"/>
        <v>0.33333333333333337</v>
      </c>
      <c r="X35">
        <f t="shared" si="13"/>
        <v>0.33333333333333337</v>
      </c>
      <c r="Y35">
        <f t="shared" si="13"/>
        <v>0.33333333333333337</v>
      </c>
      <c r="Z35">
        <f t="shared" si="13"/>
        <v>0.33333333333333337</v>
      </c>
      <c r="AA35">
        <f t="shared" si="13"/>
        <v>0.33333333333333337</v>
      </c>
      <c r="AB35">
        <f t="shared" si="13"/>
        <v>0.33333333333333337</v>
      </c>
      <c r="AC35">
        <f t="shared" si="13"/>
        <v>0.33333333333333337</v>
      </c>
      <c r="AD35">
        <f t="shared" si="13"/>
        <v>0.33333333333333337</v>
      </c>
      <c r="AE35">
        <f t="shared" si="13"/>
        <v>0.33333333333333337</v>
      </c>
      <c r="AF35">
        <f t="shared" si="13"/>
        <v>0.33333333333333337</v>
      </c>
      <c r="AG35">
        <f t="shared" si="13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>
        <v>36</v>
      </c>
      <c r="B36">
        <v>0.16193999999999997</v>
      </c>
      <c r="C36">
        <f t="shared" si="13"/>
        <v>2.0606060606060606</v>
      </c>
      <c r="D36">
        <f t="shared" si="13"/>
        <v>2.0606060606060606</v>
      </c>
      <c r="E36">
        <f t="shared" si="13"/>
        <v>2.0606060606060606</v>
      </c>
      <c r="F36">
        <f t="shared" si="13"/>
        <v>2.0606060606060606</v>
      </c>
      <c r="G36">
        <f t="shared" si="13"/>
        <v>2.0606060606060606</v>
      </c>
      <c r="H36">
        <f t="shared" si="13"/>
        <v>2.0606060606060606</v>
      </c>
      <c r="I36">
        <f t="shared" si="13"/>
        <v>0.34343434343434348</v>
      </c>
      <c r="J36">
        <f t="shared" si="13"/>
        <v>0.34343434343434348</v>
      </c>
      <c r="K36">
        <f t="shared" si="13"/>
        <v>0.34343434343434348</v>
      </c>
      <c r="L36">
        <f t="shared" si="13"/>
        <v>0.34343434343434348</v>
      </c>
      <c r="M36">
        <f t="shared" si="13"/>
        <v>0.34343434343434348</v>
      </c>
      <c r="N36">
        <f t="shared" ref="N36:BK36" si="14">N$101/($A$101-$A$2) *($A36 -$A$2)</f>
        <v>0.34343434343434348</v>
      </c>
      <c r="O36">
        <f t="shared" si="14"/>
        <v>0.34343434343434348</v>
      </c>
      <c r="P36">
        <f t="shared" si="14"/>
        <v>0.34343434343434348</v>
      </c>
      <c r="Q36">
        <f t="shared" si="14"/>
        <v>0.34343434343434348</v>
      </c>
      <c r="R36">
        <f t="shared" si="14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4"/>
        <v>0.34343434343434348</v>
      </c>
      <c r="AI36">
        <f t="shared" si="14"/>
        <v>0.34343434343434348</v>
      </c>
      <c r="AJ36">
        <f t="shared" si="14"/>
        <v>0.34343434343434348</v>
      </c>
      <c r="AK36">
        <f t="shared" si="14"/>
        <v>0.34343434343434348</v>
      </c>
      <c r="AL36">
        <f t="shared" si="14"/>
        <v>0.34343434343434348</v>
      </c>
      <c r="AM36">
        <f t="shared" si="14"/>
        <v>0.34343434343434348</v>
      </c>
      <c r="AN36">
        <f t="shared" si="14"/>
        <v>0.34343434343434348</v>
      </c>
      <c r="AO36">
        <f t="shared" si="14"/>
        <v>0.34343434343434348</v>
      </c>
      <c r="AP36">
        <f t="shared" si="14"/>
        <v>0.34343434343434348</v>
      </c>
      <c r="AQ36">
        <f t="shared" si="14"/>
        <v>0.34343434343434348</v>
      </c>
      <c r="AR36">
        <f t="shared" si="14"/>
        <v>0.34343434343434348</v>
      </c>
      <c r="AS36">
        <f t="shared" si="14"/>
        <v>0.34343434343434348</v>
      </c>
      <c r="AT36">
        <f t="shared" si="14"/>
        <v>0.34343434343434348</v>
      </c>
      <c r="AU36">
        <f t="shared" si="14"/>
        <v>0.34343434343434348</v>
      </c>
      <c r="AV36">
        <f t="shared" si="14"/>
        <v>0.34343434343434348</v>
      </c>
      <c r="AW36">
        <f t="shared" si="14"/>
        <v>0.34343434343434348</v>
      </c>
      <c r="AX36">
        <f t="shared" si="14"/>
        <v>0.34343434343434348</v>
      </c>
      <c r="AY36">
        <f t="shared" si="14"/>
        <v>0.34343434343434348</v>
      </c>
      <c r="AZ36">
        <f t="shared" si="14"/>
        <v>0.34343434343434348</v>
      </c>
      <c r="BA36">
        <f t="shared" si="14"/>
        <v>0.34343434343434348</v>
      </c>
      <c r="BB36">
        <f t="shared" si="14"/>
        <v>0.34343434343434348</v>
      </c>
      <c r="BC36">
        <f t="shared" si="14"/>
        <v>0.34343434343434348</v>
      </c>
      <c r="BD36">
        <f t="shared" si="14"/>
        <v>0.34343434343434348</v>
      </c>
      <c r="BE36">
        <f t="shared" si="14"/>
        <v>0.34343434343434348</v>
      </c>
      <c r="BF36">
        <f t="shared" si="14"/>
        <v>0.34343434343434348</v>
      </c>
      <c r="BG36">
        <f t="shared" si="14"/>
        <v>0.34343434343434348</v>
      </c>
      <c r="BH36">
        <f t="shared" si="14"/>
        <v>0.34343434343434348</v>
      </c>
      <c r="BI36">
        <f t="shared" si="14"/>
        <v>0.34343434343434348</v>
      </c>
      <c r="BJ36">
        <f t="shared" si="14"/>
        <v>0.34343434343434348</v>
      </c>
      <c r="BK36">
        <f t="shared" si="14"/>
        <v>0.34343434343434348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>
        <v>37</v>
      </c>
      <c r="B37">
        <v>0.16193999999999997</v>
      </c>
      <c r="C37">
        <f t="shared" ref="C37:BK41" si="15">C$101/($A$101-$A$2) *($A37 -$A$2)</f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5"/>
        <v>0.35353535353535359</v>
      </c>
      <c r="T37">
        <f t="shared" si="15"/>
        <v>0.35353535353535359</v>
      </c>
      <c r="U37">
        <f t="shared" si="15"/>
        <v>0.35353535353535359</v>
      </c>
      <c r="V37">
        <f t="shared" si="15"/>
        <v>0.35353535353535359</v>
      </c>
      <c r="W37">
        <f t="shared" si="15"/>
        <v>0.35353535353535359</v>
      </c>
      <c r="X37">
        <f t="shared" si="15"/>
        <v>0.35353535353535359</v>
      </c>
      <c r="Y37">
        <f t="shared" si="15"/>
        <v>0.35353535353535359</v>
      </c>
      <c r="Z37">
        <f t="shared" si="15"/>
        <v>0.35353535353535359</v>
      </c>
      <c r="AA37">
        <f t="shared" si="15"/>
        <v>0.35353535353535359</v>
      </c>
      <c r="AB37">
        <f t="shared" si="15"/>
        <v>0.35353535353535359</v>
      </c>
      <c r="AC37">
        <f t="shared" si="15"/>
        <v>0.35353535353535359</v>
      </c>
      <c r="AD37">
        <f t="shared" si="15"/>
        <v>0.35353535353535359</v>
      </c>
      <c r="AE37">
        <f t="shared" si="15"/>
        <v>0.35353535353535359</v>
      </c>
      <c r="AF37">
        <f t="shared" si="15"/>
        <v>0.35353535353535359</v>
      </c>
      <c r="AG37">
        <f t="shared" si="15"/>
        <v>0.35353535353535359</v>
      </c>
      <c r="AH37">
        <f t="shared" si="15"/>
        <v>0.35353535353535359</v>
      </c>
      <c r="AI37">
        <f t="shared" si="15"/>
        <v>0.35353535353535359</v>
      </c>
      <c r="AJ37">
        <f t="shared" si="15"/>
        <v>0.35353535353535359</v>
      </c>
      <c r="AK37">
        <f t="shared" si="15"/>
        <v>0.35353535353535359</v>
      </c>
      <c r="AL37">
        <f t="shared" si="15"/>
        <v>0.35353535353535359</v>
      </c>
      <c r="AM37">
        <f t="shared" si="15"/>
        <v>0.35353535353535359</v>
      </c>
      <c r="AN37">
        <f t="shared" si="15"/>
        <v>0.35353535353535359</v>
      </c>
      <c r="AO37">
        <f t="shared" si="15"/>
        <v>0.35353535353535359</v>
      </c>
      <c r="AP37">
        <f t="shared" si="15"/>
        <v>0.35353535353535359</v>
      </c>
      <c r="AQ37">
        <f t="shared" si="15"/>
        <v>0.35353535353535359</v>
      </c>
      <c r="AR37">
        <f t="shared" si="15"/>
        <v>0.35353535353535359</v>
      </c>
      <c r="AS37">
        <f t="shared" si="15"/>
        <v>0.35353535353535359</v>
      </c>
      <c r="AT37">
        <f t="shared" si="15"/>
        <v>0.35353535353535359</v>
      </c>
      <c r="AU37">
        <f t="shared" si="15"/>
        <v>0.35353535353535359</v>
      </c>
      <c r="AV37">
        <f t="shared" si="15"/>
        <v>0.35353535353535359</v>
      </c>
      <c r="AW37">
        <f t="shared" si="15"/>
        <v>0.35353535353535359</v>
      </c>
      <c r="AX37">
        <f t="shared" si="15"/>
        <v>0.35353535353535359</v>
      </c>
      <c r="AY37">
        <f t="shared" si="15"/>
        <v>0.35353535353535359</v>
      </c>
      <c r="AZ37">
        <f t="shared" si="15"/>
        <v>0.35353535353535359</v>
      </c>
      <c r="BA37">
        <f t="shared" si="15"/>
        <v>0.35353535353535359</v>
      </c>
      <c r="BB37">
        <f t="shared" si="15"/>
        <v>0.35353535353535359</v>
      </c>
      <c r="BC37">
        <f t="shared" si="15"/>
        <v>0.35353535353535359</v>
      </c>
      <c r="BD37">
        <f t="shared" si="15"/>
        <v>0.35353535353535359</v>
      </c>
      <c r="BE37">
        <f t="shared" si="15"/>
        <v>0.35353535353535359</v>
      </c>
      <c r="BF37">
        <f t="shared" si="15"/>
        <v>0.35353535353535359</v>
      </c>
      <c r="BG37">
        <f t="shared" si="15"/>
        <v>0.35353535353535359</v>
      </c>
      <c r="BH37">
        <f t="shared" si="15"/>
        <v>0.35353535353535359</v>
      </c>
      <c r="BI37">
        <f t="shared" si="15"/>
        <v>0.35353535353535359</v>
      </c>
      <c r="BJ37">
        <f t="shared" si="15"/>
        <v>0.35353535353535359</v>
      </c>
      <c r="BK37">
        <f t="shared" si="15"/>
        <v>0.35353535353535359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5"/>
        <v>0.36363636363636365</v>
      </c>
      <c r="T38">
        <f t="shared" si="15"/>
        <v>0.36363636363636365</v>
      </c>
      <c r="U38">
        <f t="shared" si="15"/>
        <v>0.36363636363636365</v>
      </c>
      <c r="V38">
        <f t="shared" si="15"/>
        <v>0.36363636363636365</v>
      </c>
      <c r="W38">
        <f t="shared" si="15"/>
        <v>0.36363636363636365</v>
      </c>
      <c r="X38">
        <f t="shared" si="15"/>
        <v>0.36363636363636365</v>
      </c>
      <c r="Y38">
        <f t="shared" si="15"/>
        <v>0.36363636363636365</v>
      </c>
      <c r="Z38">
        <f t="shared" si="15"/>
        <v>0.36363636363636365</v>
      </c>
      <c r="AA38">
        <f t="shared" si="15"/>
        <v>0.36363636363636365</v>
      </c>
      <c r="AB38">
        <f t="shared" si="15"/>
        <v>0.36363636363636365</v>
      </c>
      <c r="AC38">
        <f t="shared" si="15"/>
        <v>0.36363636363636365</v>
      </c>
      <c r="AD38">
        <f t="shared" si="15"/>
        <v>0.36363636363636365</v>
      </c>
      <c r="AE38">
        <f t="shared" si="15"/>
        <v>0.36363636363636365</v>
      </c>
      <c r="AF38">
        <f t="shared" si="15"/>
        <v>0.36363636363636365</v>
      </c>
      <c r="AG38">
        <f t="shared" si="15"/>
        <v>0.36363636363636365</v>
      </c>
      <c r="AH38">
        <f t="shared" si="15"/>
        <v>0.36363636363636365</v>
      </c>
      <c r="AI38">
        <f t="shared" si="15"/>
        <v>0.36363636363636365</v>
      </c>
      <c r="AJ38">
        <f t="shared" si="15"/>
        <v>0.36363636363636365</v>
      </c>
      <c r="AK38">
        <f t="shared" si="15"/>
        <v>0.36363636363636365</v>
      </c>
      <c r="AL38">
        <f t="shared" si="15"/>
        <v>0.36363636363636365</v>
      </c>
      <c r="AM38">
        <f t="shared" si="15"/>
        <v>0.36363636363636365</v>
      </c>
      <c r="AN38">
        <f t="shared" si="15"/>
        <v>0.36363636363636365</v>
      </c>
      <c r="AO38">
        <f t="shared" si="15"/>
        <v>0.36363636363636365</v>
      </c>
      <c r="AP38">
        <f t="shared" si="15"/>
        <v>0.36363636363636365</v>
      </c>
      <c r="AQ38">
        <f t="shared" si="15"/>
        <v>0.36363636363636365</v>
      </c>
      <c r="AR38">
        <f t="shared" si="15"/>
        <v>0.36363636363636365</v>
      </c>
      <c r="AS38">
        <f t="shared" si="15"/>
        <v>0.36363636363636365</v>
      </c>
      <c r="AT38">
        <f t="shared" si="15"/>
        <v>0.36363636363636365</v>
      </c>
      <c r="AU38">
        <f t="shared" si="15"/>
        <v>0.36363636363636365</v>
      </c>
      <c r="AV38">
        <f t="shared" si="15"/>
        <v>0.36363636363636365</v>
      </c>
      <c r="AW38">
        <f t="shared" si="15"/>
        <v>0.36363636363636365</v>
      </c>
      <c r="AX38">
        <f t="shared" si="15"/>
        <v>0.36363636363636365</v>
      </c>
      <c r="AY38">
        <f t="shared" si="15"/>
        <v>0.36363636363636365</v>
      </c>
      <c r="AZ38">
        <f t="shared" si="15"/>
        <v>0.36363636363636365</v>
      </c>
      <c r="BA38">
        <f t="shared" si="15"/>
        <v>0.36363636363636365</v>
      </c>
      <c r="BB38">
        <f t="shared" si="15"/>
        <v>0.36363636363636365</v>
      </c>
      <c r="BC38">
        <f t="shared" si="15"/>
        <v>0.36363636363636365</v>
      </c>
      <c r="BD38">
        <f t="shared" si="15"/>
        <v>0.36363636363636365</v>
      </c>
      <c r="BE38">
        <f t="shared" si="15"/>
        <v>0.36363636363636365</v>
      </c>
      <c r="BF38">
        <f t="shared" si="15"/>
        <v>0.36363636363636365</v>
      </c>
      <c r="BG38">
        <f t="shared" si="15"/>
        <v>0.36363636363636365</v>
      </c>
      <c r="BH38">
        <f t="shared" si="15"/>
        <v>0.36363636363636365</v>
      </c>
      <c r="BI38">
        <f t="shared" si="15"/>
        <v>0.36363636363636365</v>
      </c>
      <c r="BJ38">
        <f t="shared" si="15"/>
        <v>0.36363636363636365</v>
      </c>
      <c r="BK38">
        <f t="shared" si="15"/>
        <v>0.36363636363636365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5"/>
        <v>0.37373737373737376</v>
      </c>
      <c r="T39">
        <f t="shared" si="15"/>
        <v>0.37373737373737376</v>
      </c>
      <c r="U39">
        <f t="shared" si="15"/>
        <v>0.37373737373737376</v>
      </c>
      <c r="V39">
        <f t="shared" si="15"/>
        <v>0.37373737373737376</v>
      </c>
      <c r="W39">
        <f t="shared" si="15"/>
        <v>0.37373737373737376</v>
      </c>
      <c r="X39">
        <f t="shared" si="15"/>
        <v>0.37373737373737376</v>
      </c>
      <c r="Y39">
        <f t="shared" si="15"/>
        <v>0.37373737373737376</v>
      </c>
      <c r="Z39">
        <f t="shared" si="15"/>
        <v>0.37373737373737376</v>
      </c>
      <c r="AA39">
        <f t="shared" si="15"/>
        <v>0.37373737373737376</v>
      </c>
      <c r="AB39">
        <f t="shared" si="15"/>
        <v>0.37373737373737376</v>
      </c>
      <c r="AC39">
        <f t="shared" si="15"/>
        <v>0.37373737373737376</v>
      </c>
      <c r="AD39">
        <f t="shared" si="15"/>
        <v>0.37373737373737376</v>
      </c>
      <c r="AE39">
        <f t="shared" si="15"/>
        <v>0.37373737373737376</v>
      </c>
      <c r="AF39">
        <f t="shared" si="15"/>
        <v>0.37373737373737376</v>
      </c>
      <c r="AG39">
        <f t="shared" si="15"/>
        <v>0.37373737373737376</v>
      </c>
      <c r="AH39">
        <f t="shared" si="15"/>
        <v>0.37373737373737376</v>
      </c>
      <c r="AI39">
        <f t="shared" si="15"/>
        <v>0.37373737373737376</v>
      </c>
      <c r="AJ39">
        <f t="shared" si="15"/>
        <v>0.37373737373737376</v>
      </c>
      <c r="AK39">
        <f t="shared" si="15"/>
        <v>0.37373737373737376</v>
      </c>
      <c r="AL39">
        <f t="shared" si="15"/>
        <v>0.37373737373737376</v>
      </c>
      <c r="AM39">
        <f t="shared" si="15"/>
        <v>0.37373737373737376</v>
      </c>
      <c r="AN39">
        <f t="shared" si="15"/>
        <v>0.37373737373737376</v>
      </c>
      <c r="AO39">
        <f t="shared" si="15"/>
        <v>0.37373737373737376</v>
      </c>
      <c r="AP39">
        <f t="shared" si="15"/>
        <v>0.37373737373737376</v>
      </c>
      <c r="AQ39">
        <f t="shared" si="15"/>
        <v>0.37373737373737376</v>
      </c>
      <c r="AR39">
        <f t="shared" si="15"/>
        <v>0.37373737373737376</v>
      </c>
      <c r="AS39">
        <f t="shared" si="15"/>
        <v>0.37373737373737376</v>
      </c>
      <c r="AT39">
        <f t="shared" si="15"/>
        <v>0.37373737373737376</v>
      </c>
      <c r="AU39">
        <f t="shared" si="15"/>
        <v>0.37373737373737376</v>
      </c>
      <c r="AV39">
        <f t="shared" si="15"/>
        <v>0.37373737373737376</v>
      </c>
      <c r="AW39">
        <f t="shared" si="15"/>
        <v>0.37373737373737376</v>
      </c>
      <c r="AX39">
        <f t="shared" si="15"/>
        <v>0.37373737373737376</v>
      </c>
      <c r="AY39">
        <f t="shared" si="15"/>
        <v>0.37373737373737376</v>
      </c>
      <c r="AZ39">
        <f t="shared" si="15"/>
        <v>0.37373737373737376</v>
      </c>
      <c r="BA39">
        <f t="shared" si="15"/>
        <v>0.37373737373737376</v>
      </c>
      <c r="BB39">
        <f t="shared" si="15"/>
        <v>0.37373737373737376</v>
      </c>
      <c r="BC39">
        <f t="shared" si="15"/>
        <v>0.37373737373737376</v>
      </c>
      <c r="BD39">
        <f t="shared" si="15"/>
        <v>0.37373737373737376</v>
      </c>
      <c r="BE39">
        <f t="shared" si="15"/>
        <v>0.37373737373737376</v>
      </c>
      <c r="BF39">
        <f t="shared" si="15"/>
        <v>0.37373737373737376</v>
      </c>
      <c r="BG39">
        <f t="shared" si="15"/>
        <v>0.37373737373737376</v>
      </c>
      <c r="BH39">
        <f t="shared" si="15"/>
        <v>0.37373737373737376</v>
      </c>
      <c r="BI39">
        <f t="shared" si="15"/>
        <v>0.37373737373737376</v>
      </c>
      <c r="BJ39">
        <f t="shared" si="15"/>
        <v>0.37373737373737376</v>
      </c>
      <c r="BK39">
        <f t="shared" si="15"/>
        <v>0.37373737373737376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5"/>
        <v>0.38383838383838387</v>
      </c>
      <c r="T40">
        <f t="shared" si="15"/>
        <v>0.38383838383838387</v>
      </c>
      <c r="U40">
        <f t="shared" si="15"/>
        <v>0.38383838383838387</v>
      </c>
      <c r="V40">
        <f t="shared" si="15"/>
        <v>0.38383838383838387</v>
      </c>
      <c r="W40">
        <f t="shared" si="15"/>
        <v>0.38383838383838387</v>
      </c>
      <c r="X40">
        <f t="shared" si="15"/>
        <v>0.38383838383838387</v>
      </c>
      <c r="Y40">
        <f t="shared" si="15"/>
        <v>0.38383838383838387</v>
      </c>
      <c r="Z40">
        <f t="shared" si="15"/>
        <v>0.38383838383838387</v>
      </c>
      <c r="AA40">
        <f t="shared" si="15"/>
        <v>0.38383838383838387</v>
      </c>
      <c r="AB40">
        <f t="shared" si="15"/>
        <v>0.38383838383838387</v>
      </c>
      <c r="AC40">
        <f t="shared" si="15"/>
        <v>0.38383838383838387</v>
      </c>
      <c r="AD40">
        <f t="shared" si="15"/>
        <v>0.38383838383838387</v>
      </c>
      <c r="AE40">
        <f t="shared" si="15"/>
        <v>0.38383838383838387</v>
      </c>
      <c r="AF40">
        <f t="shared" si="15"/>
        <v>0.38383838383838387</v>
      </c>
      <c r="AG40">
        <f t="shared" si="15"/>
        <v>0.38383838383838387</v>
      </c>
      <c r="AH40">
        <f t="shared" si="15"/>
        <v>0.38383838383838387</v>
      </c>
      <c r="AI40">
        <f t="shared" si="15"/>
        <v>0.38383838383838387</v>
      </c>
      <c r="AJ40">
        <f t="shared" si="15"/>
        <v>0.38383838383838387</v>
      </c>
      <c r="AK40">
        <f t="shared" si="15"/>
        <v>0.38383838383838387</v>
      </c>
      <c r="AL40">
        <f t="shared" si="15"/>
        <v>0.38383838383838387</v>
      </c>
      <c r="AM40">
        <f t="shared" si="15"/>
        <v>0.38383838383838387</v>
      </c>
      <c r="AN40">
        <f t="shared" si="15"/>
        <v>0.38383838383838387</v>
      </c>
      <c r="AO40">
        <f t="shared" si="15"/>
        <v>0.38383838383838387</v>
      </c>
      <c r="AP40">
        <f t="shared" si="15"/>
        <v>0.38383838383838387</v>
      </c>
      <c r="AQ40">
        <f t="shared" si="15"/>
        <v>0.38383838383838387</v>
      </c>
      <c r="AR40">
        <f t="shared" si="15"/>
        <v>0.38383838383838387</v>
      </c>
      <c r="AS40">
        <f t="shared" si="15"/>
        <v>0.38383838383838387</v>
      </c>
      <c r="AT40">
        <f t="shared" si="15"/>
        <v>0.38383838383838387</v>
      </c>
      <c r="AU40">
        <f t="shared" si="15"/>
        <v>0.38383838383838387</v>
      </c>
      <c r="AV40">
        <f t="shared" si="15"/>
        <v>0.38383838383838387</v>
      </c>
      <c r="AW40">
        <f t="shared" si="15"/>
        <v>0.38383838383838387</v>
      </c>
      <c r="AX40">
        <f t="shared" si="15"/>
        <v>0.38383838383838387</v>
      </c>
      <c r="AY40">
        <f t="shared" si="15"/>
        <v>0.38383838383838387</v>
      </c>
      <c r="AZ40">
        <f t="shared" si="15"/>
        <v>0.38383838383838387</v>
      </c>
      <c r="BA40">
        <f t="shared" si="15"/>
        <v>0.38383838383838387</v>
      </c>
      <c r="BB40">
        <f t="shared" si="15"/>
        <v>0.38383838383838387</v>
      </c>
      <c r="BC40">
        <f t="shared" si="15"/>
        <v>0.38383838383838387</v>
      </c>
      <c r="BD40">
        <f t="shared" si="15"/>
        <v>0.38383838383838387</v>
      </c>
      <c r="BE40">
        <f t="shared" si="15"/>
        <v>0.38383838383838387</v>
      </c>
      <c r="BF40">
        <f t="shared" si="15"/>
        <v>0.38383838383838387</v>
      </c>
      <c r="BG40">
        <f t="shared" si="15"/>
        <v>0.38383838383838387</v>
      </c>
      <c r="BH40">
        <f t="shared" si="15"/>
        <v>0.38383838383838387</v>
      </c>
      <c r="BI40">
        <f t="shared" si="15"/>
        <v>0.38383838383838387</v>
      </c>
      <c r="BJ40">
        <f t="shared" si="15"/>
        <v>0.38383838383838387</v>
      </c>
      <c r="BK40">
        <f t="shared" si="15"/>
        <v>0.38383838383838387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ref="N41:BK41" si="16">N$101/($A$101-$A$2) *($A41 -$A$2)</f>
        <v>0.39393939393939398</v>
      </c>
      <c r="O41">
        <f t="shared" si="16"/>
        <v>0.39393939393939398</v>
      </c>
      <c r="P41">
        <f t="shared" si="16"/>
        <v>0.39393939393939398</v>
      </c>
      <c r="Q41">
        <f t="shared" si="16"/>
        <v>0.39393939393939398</v>
      </c>
      <c r="R41">
        <f t="shared" si="16"/>
        <v>0.39393939393939398</v>
      </c>
      <c r="S41">
        <f t="shared" si="16"/>
        <v>0.39393939393939398</v>
      </c>
      <c r="T41">
        <f t="shared" si="16"/>
        <v>0.39393939393939398</v>
      </c>
      <c r="U41">
        <f t="shared" si="16"/>
        <v>0.39393939393939398</v>
      </c>
      <c r="V41">
        <f t="shared" si="16"/>
        <v>0.39393939393939398</v>
      </c>
      <c r="W41">
        <f t="shared" si="16"/>
        <v>0.39393939393939398</v>
      </c>
      <c r="X41">
        <f t="shared" si="16"/>
        <v>0.39393939393939398</v>
      </c>
      <c r="Y41">
        <f t="shared" si="16"/>
        <v>0.39393939393939398</v>
      </c>
      <c r="Z41">
        <f t="shared" si="16"/>
        <v>0.39393939393939398</v>
      </c>
      <c r="AA41">
        <f t="shared" si="16"/>
        <v>0.39393939393939398</v>
      </c>
      <c r="AB41">
        <f t="shared" si="16"/>
        <v>0.39393939393939398</v>
      </c>
      <c r="AC41">
        <f t="shared" si="16"/>
        <v>0.39393939393939398</v>
      </c>
      <c r="AD41">
        <f t="shared" si="16"/>
        <v>0.39393939393939398</v>
      </c>
      <c r="AE41">
        <f t="shared" si="16"/>
        <v>0.39393939393939398</v>
      </c>
      <c r="AF41">
        <f t="shared" si="16"/>
        <v>0.39393939393939398</v>
      </c>
      <c r="AG41">
        <f t="shared" si="16"/>
        <v>0.39393939393939398</v>
      </c>
      <c r="AH41">
        <f t="shared" si="16"/>
        <v>0.39393939393939398</v>
      </c>
      <c r="AI41">
        <f t="shared" si="16"/>
        <v>0.39393939393939398</v>
      </c>
      <c r="AJ41">
        <f t="shared" si="16"/>
        <v>0.39393939393939398</v>
      </c>
      <c r="AK41">
        <f t="shared" si="16"/>
        <v>0.39393939393939398</v>
      </c>
      <c r="AL41">
        <f t="shared" si="16"/>
        <v>0.39393939393939398</v>
      </c>
      <c r="AM41">
        <f t="shared" si="16"/>
        <v>0.39393939393939398</v>
      </c>
      <c r="AN41">
        <f t="shared" si="16"/>
        <v>0.39393939393939398</v>
      </c>
      <c r="AO41">
        <f t="shared" si="16"/>
        <v>0.39393939393939398</v>
      </c>
      <c r="AP41">
        <f t="shared" si="16"/>
        <v>0.39393939393939398</v>
      </c>
      <c r="AQ41">
        <f t="shared" si="16"/>
        <v>0.39393939393939398</v>
      </c>
      <c r="AR41">
        <f t="shared" si="16"/>
        <v>0.39393939393939398</v>
      </c>
      <c r="AS41">
        <f t="shared" si="16"/>
        <v>0.39393939393939398</v>
      </c>
      <c r="AT41">
        <f t="shared" si="16"/>
        <v>0.39393939393939398</v>
      </c>
      <c r="AU41">
        <f t="shared" si="16"/>
        <v>0.39393939393939398</v>
      </c>
      <c r="AV41">
        <f t="shared" si="16"/>
        <v>0.39393939393939398</v>
      </c>
      <c r="AW41">
        <f t="shared" si="16"/>
        <v>0.39393939393939398</v>
      </c>
      <c r="AX41">
        <f t="shared" si="16"/>
        <v>0.39393939393939398</v>
      </c>
      <c r="AY41">
        <f t="shared" si="16"/>
        <v>0.39393939393939398</v>
      </c>
      <c r="AZ41">
        <f t="shared" si="16"/>
        <v>0.39393939393939398</v>
      </c>
      <c r="BA41">
        <f t="shared" si="16"/>
        <v>0.39393939393939398</v>
      </c>
      <c r="BB41">
        <f t="shared" si="16"/>
        <v>0.39393939393939398</v>
      </c>
      <c r="BC41">
        <f t="shared" si="16"/>
        <v>0.39393939393939398</v>
      </c>
      <c r="BD41">
        <f t="shared" si="16"/>
        <v>0.39393939393939398</v>
      </c>
      <c r="BE41">
        <f t="shared" si="16"/>
        <v>0.39393939393939398</v>
      </c>
      <c r="BF41">
        <f t="shared" si="16"/>
        <v>0.39393939393939398</v>
      </c>
      <c r="BG41">
        <f t="shared" si="16"/>
        <v>0.39393939393939398</v>
      </c>
      <c r="BH41">
        <f t="shared" si="16"/>
        <v>0.39393939393939398</v>
      </c>
      <c r="BI41">
        <f t="shared" si="16"/>
        <v>0.39393939393939398</v>
      </c>
      <c r="BJ41">
        <f t="shared" si="16"/>
        <v>0.39393939393939398</v>
      </c>
      <c r="BK41">
        <f t="shared" si="16"/>
        <v>0.39393939393939398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>
        <v>42</v>
      </c>
      <c r="B42">
        <v>0.16193999999999997</v>
      </c>
      <c r="C42">
        <f t="shared" ref="C42:BK46" si="17">C$101/($A$101-$A$2) *($A42 -$A$2)</f>
        <v>2.4242424242424243</v>
      </c>
      <c r="D42">
        <f t="shared" si="17"/>
        <v>2.4242424242424243</v>
      </c>
      <c r="E42">
        <f t="shared" si="17"/>
        <v>2.4242424242424243</v>
      </c>
      <c r="F42">
        <f t="shared" si="17"/>
        <v>2.4242424242424243</v>
      </c>
      <c r="G42">
        <f t="shared" si="17"/>
        <v>2.4242424242424243</v>
      </c>
      <c r="H42">
        <f t="shared" si="17"/>
        <v>2.4242424242424243</v>
      </c>
      <c r="I42">
        <f t="shared" si="17"/>
        <v>0.40404040404040409</v>
      </c>
      <c r="J42">
        <f t="shared" si="17"/>
        <v>0.40404040404040409</v>
      </c>
      <c r="K42">
        <f t="shared" si="17"/>
        <v>0.40404040404040409</v>
      </c>
      <c r="L42">
        <f t="shared" si="17"/>
        <v>0.40404040404040409</v>
      </c>
      <c r="M42">
        <f t="shared" si="17"/>
        <v>0.40404040404040409</v>
      </c>
      <c r="N42">
        <f t="shared" si="17"/>
        <v>0.40404040404040409</v>
      </c>
      <c r="O42">
        <f t="shared" si="17"/>
        <v>0.40404040404040409</v>
      </c>
      <c r="P42">
        <f t="shared" si="17"/>
        <v>0.40404040404040409</v>
      </c>
      <c r="Q42">
        <f t="shared" si="17"/>
        <v>0.40404040404040409</v>
      </c>
      <c r="R42">
        <f t="shared" si="17"/>
        <v>0.40404040404040409</v>
      </c>
      <c r="S42">
        <f t="shared" si="17"/>
        <v>0.40404040404040409</v>
      </c>
      <c r="T42">
        <f t="shared" si="17"/>
        <v>0.40404040404040409</v>
      </c>
      <c r="U42">
        <f t="shared" si="17"/>
        <v>0.40404040404040409</v>
      </c>
      <c r="V42">
        <f t="shared" si="17"/>
        <v>0.40404040404040409</v>
      </c>
      <c r="W42">
        <f t="shared" si="17"/>
        <v>0.40404040404040409</v>
      </c>
      <c r="X42">
        <f t="shared" si="17"/>
        <v>0.40404040404040409</v>
      </c>
      <c r="Y42">
        <f t="shared" si="17"/>
        <v>0.40404040404040409</v>
      </c>
      <c r="Z42">
        <f t="shared" si="17"/>
        <v>0.40404040404040409</v>
      </c>
      <c r="AA42">
        <f t="shared" si="17"/>
        <v>0.40404040404040409</v>
      </c>
      <c r="AB42">
        <f t="shared" si="17"/>
        <v>0.40404040404040409</v>
      </c>
      <c r="AC42">
        <f t="shared" si="17"/>
        <v>0.40404040404040409</v>
      </c>
      <c r="AD42">
        <f t="shared" si="17"/>
        <v>0.40404040404040409</v>
      </c>
      <c r="AE42">
        <f t="shared" si="17"/>
        <v>0.40404040404040409</v>
      </c>
      <c r="AF42">
        <f t="shared" si="17"/>
        <v>0.40404040404040409</v>
      </c>
      <c r="AG42">
        <f t="shared" si="17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>
        <v>43</v>
      </c>
      <c r="B43">
        <v>0.16193999999999997</v>
      </c>
      <c r="C43">
        <f t="shared" si="17"/>
        <v>2.4848484848484849</v>
      </c>
      <c r="D43">
        <f t="shared" si="17"/>
        <v>2.4848484848484849</v>
      </c>
      <c r="E43">
        <f t="shared" si="17"/>
        <v>2.4848484848484849</v>
      </c>
      <c r="F43">
        <f t="shared" si="17"/>
        <v>2.4848484848484849</v>
      </c>
      <c r="G43">
        <f t="shared" si="17"/>
        <v>2.4848484848484849</v>
      </c>
      <c r="H43">
        <f t="shared" si="17"/>
        <v>2.4848484848484849</v>
      </c>
      <c r="I43">
        <f t="shared" si="17"/>
        <v>0.4141414141414142</v>
      </c>
      <c r="J43">
        <f t="shared" si="17"/>
        <v>0.4141414141414142</v>
      </c>
      <c r="K43">
        <f t="shared" si="17"/>
        <v>0.4141414141414142</v>
      </c>
      <c r="L43">
        <f t="shared" si="17"/>
        <v>0.4141414141414142</v>
      </c>
      <c r="M43">
        <f t="shared" si="17"/>
        <v>0.4141414141414142</v>
      </c>
      <c r="N43">
        <f t="shared" si="17"/>
        <v>0.4141414141414142</v>
      </c>
      <c r="O43">
        <f t="shared" si="17"/>
        <v>0.4141414141414142</v>
      </c>
      <c r="P43">
        <f t="shared" si="17"/>
        <v>0.4141414141414142</v>
      </c>
      <c r="Q43">
        <f t="shared" si="17"/>
        <v>0.4141414141414142</v>
      </c>
      <c r="R43">
        <f t="shared" si="17"/>
        <v>0.4141414141414142</v>
      </c>
      <c r="S43">
        <f t="shared" si="17"/>
        <v>0.4141414141414142</v>
      </c>
      <c r="T43">
        <f t="shared" si="17"/>
        <v>0.4141414141414142</v>
      </c>
      <c r="U43">
        <f t="shared" si="17"/>
        <v>0.4141414141414142</v>
      </c>
      <c r="V43">
        <f t="shared" si="17"/>
        <v>0.4141414141414142</v>
      </c>
      <c r="W43">
        <f t="shared" si="17"/>
        <v>0.4141414141414142</v>
      </c>
      <c r="X43">
        <f t="shared" si="17"/>
        <v>0.4141414141414142</v>
      </c>
      <c r="Y43">
        <f t="shared" si="17"/>
        <v>0.4141414141414142</v>
      </c>
      <c r="Z43">
        <f t="shared" si="17"/>
        <v>0.4141414141414142</v>
      </c>
      <c r="AA43">
        <f t="shared" si="17"/>
        <v>0.4141414141414142</v>
      </c>
      <c r="AB43">
        <f t="shared" si="17"/>
        <v>0.4141414141414142</v>
      </c>
      <c r="AC43">
        <f t="shared" si="17"/>
        <v>0.4141414141414142</v>
      </c>
      <c r="AD43">
        <f t="shared" si="17"/>
        <v>0.4141414141414142</v>
      </c>
      <c r="AE43">
        <f t="shared" si="17"/>
        <v>0.4141414141414142</v>
      </c>
      <c r="AF43">
        <f t="shared" si="17"/>
        <v>0.4141414141414142</v>
      </c>
      <c r="AG43">
        <f t="shared" si="17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>
        <v>44</v>
      </c>
      <c r="B44">
        <v>0.16193999999999997</v>
      </c>
      <c r="C44">
        <f t="shared" si="17"/>
        <v>2.5454545454545454</v>
      </c>
      <c r="D44">
        <f t="shared" si="17"/>
        <v>2.5454545454545454</v>
      </c>
      <c r="E44">
        <f t="shared" si="17"/>
        <v>2.5454545454545454</v>
      </c>
      <c r="F44">
        <f t="shared" si="17"/>
        <v>2.5454545454545454</v>
      </c>
      <c r="G44">
        <f t="shared" si="17"/>
        <v>2.5454545454545454</v>
      </c>
      <c r="H44">
        <f t="shared" si="17"/>
        <v>2.5454545454545454</v>
      </c>
      <c r="I44">
        <f t="shared" si="17"/>
        <v>0.42424242424242425</v>
      </c>
      <c r="J44">
        <f t="shared" si="17"/>
        <v>0.42424242424242425</v>
      </c>
      <c r="K44">
        <f t="shared" si="17"/>
        <v>0.42424242424242425</v>
      </c>
      <c r="L44">
        <f t="shared" si="17"/>
        <v>0.42424242424242425</v>
      </c>
      <c r="M44">
        <f t="shared" si="17"/>
        <v>0.42424242424242425</v>
      </c>
      <c r="N44">
        <f t="shared" si="17"/>
        <v>0.42424242424242425</v>
      </c>
      <c r="O44">
        <f t="shared" si="17"/>
        <v>0.42424242424242425</v>
      </c>
      <c r="P44">
        <f t="shared" si="17"/>
        <v>0.42424242424242425</v>
      </c>
      <c r="Q44">
        <f t="shared" si="17"/>
        <v>0.42424242424242425</v>
      </c>
      <c r="R44">
        <f t="shared" si="17"/>
        <v>0.42424242424242425</v>
      </c>
      <c r="S44">
        <f t="shared" si="17"/>
        <v>0.42424242424242425</v>
      </c>
      <c r="T44">
        <f t="shared" si="17"/>
        <v>0.42424242424242425</v>
      </c>
      <c r="U44">
        <f t="shared" si="17"/>
        <v>0.42424242424242425</v>
      </c>
      <c r="V44">
        <f t="shared" si="17"/>
        <v>0.42424242424242425</v>
      </c>
      <c r="W44">
        <f t="shared" si="17"/>
        <v>0.42424242424242425</v>
      </c>
      <c r="X44">
        <f t="shared" si="17"/>
        <v>0.42424242424242425</v>
      </c>
      <c r="Y44">
        <f t="shared" si="17"/>
        <v>0.42424242424242425</v>
      </c>
      <c r="Z44">
        <f t="shared" si="17"/>
        <v>0.42424242424242425</v>
      </c>
      <c r="AA44">
        <f t="shared" si="17"/>
        <v>0.42424242424242425</v>
      </c>
      <c r="AB44">
        <f t="shared" si="17"/>
        <v>0.42424242424242425</v>
      </c>
      <c r="AC44">
        <f t="shared" si="17"/>
        <v>0.42424242424242425</v>
      </c>
      <c r="AD44">
        <f t="shared" si="17"/>
        <v>0.42424242424242425</v>
      </c>
      <c r="AE44">
        <f t="shared" si="17"/>
        <v>0.42424242424242425</v>
      </c>
      <c r="AF44">
        <f t="shared" si="17"/>
        <v>0.42424242424242425</v>
      </c>
      <c r="AG44">
        <f t="shared" si="17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>
        <v>45</v>
      </c>
      <c r="B45">
        <v>0.16193999999999997</v>
      </c>
      <c r="C45">
        <f t="shared" si="17"/>
        <v>2.606060606060606</v>
      </c>
      <c r="D45">
        <f t="shared" si="17"/>
        <v>2.606060606060606</v>
      </c>
      <c r="E45">
        <f t="shared" si="17"/>
        <v>2.606060606060606</v>
      </c>
      <c r="F45">
        <f t="shared" si="17"/>
        <v>2.606060606060606</v>
      </c>
      <c r="G45">
        <f t="shared" si="17"/>
        <v>2.606060606060606</v>
      </c>
      <c r="H45">
        <f t="shared" si="17"/>
        <v>2.606060606060606</v>
      </c>
      <c r="I45">
        <f t="shared" si="17"/>
        <v>0.43434343434343436</v>
      </c>
      <c r="J45">
        <f t="shared" si="17"/>
        <v>0.43434343434343436</v>
      </c>
      <c r="K45">
        <f t="shared" si="17"/>
        <v>0.43434343434343436</v>
      </c>
      <c r="L45">
        <f t="shared" si="17"/>
        <v>0.43434343434343436</v>
      </c>
      <c r="M45">
        <f t="shared" si="17"/>
        <v>0.43434343434343436</v>
      </c>
      <c r="N45">
        <f t="shared" si="17"/>
        <v>0.43434343434343436</v>
      </c>
      <c r="O45">
        <f t="shared" si="17"/>
        <v>0.43434343434343436</v>
      </c>
      <c r="P45">
        <f t="shared" si="17"/>
        <v>0.43434343434343436</v>
      </c>
      <c r="Q45">
        <f t="shared" si="17"/>
        <v>0.43434343434343436</v>
      </c>
      <c r="R45">
        <f t="shared" si="17"/>
        <v>0.43434343434343436</v>
      </c>
      <c r="S45">
        <f t="shared" si="17"/>
        <v>0.43434343434343436</v>
      </c>
      <c r="T45">
        <f t="shared" si="17"/>
        <v>0.43434343434343436</v>
      </c>
      <c r="U45">
        <f t="shared" si="17"/>
        <v>0.43434343434343436</v>
      </c>
      <c r="V45">
        <f t="shared" si="17"/>
        <v>0.43434343434343436</v>
      </c>
      <c r="W45">
        <f t="shared" si="17"/>
        <v>0.43434343434343436</v>
      </c>
      <c r="X45">
        <f t="shared" si="17"/>
        <v>0.43434343434343436</v>
      </c>
      <c r="Y45">
        <f t="shared" si="17"/>
        <v>0.43434343434343436</v>
      </c>
      <c r="Z45">
        <f t="shared" si="17"/>
        <v>0.43434343434343436</v>
      </c>
      <c r="AA45">
        <f t="shared" si="17"/>
        <v>0.43434343434343436</v>
      </c>
      <c r="AB45">
        <f t="shared" si="17"/>
        <v>0.43434343434343436</v>
      </c>
      <c r="AC45">
        <f t="shared" si="17"/>
        <v>0.43434343434343436</v>
      </c>
      <c r="AD45">
        <f t="shared" si="17"/>
        <v>0.43434343434343436</v>
      </c>
      <c r="AE45">
        <f t="shared" si="17"/>
        <v>0.43434343434343436</v>
      </c>
      <c r="AF45">
        <f t="shared" si="17"/>
        <v>0.43434343434343436</v>
      </c>
      <c r="AG45">
        <f t="shared" si="17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>
        <v>46</v>
      </c>
      <c r="B46">
        <v>0.16193999999999997</v>
      </c>
      <c r="C46">
        <f t="shared" si="17"/>
        <v>2.666666666666667</v>
      </c>
      <c r="D46">
        <f t="shared" si="17"/>
        <v>2.666666666666667</v>
      </c>
      <c r="E46">
        <f t="shared" si="17"/>
        <v>2.666666666666667</v>
      </c>
      <c r="F46">
        <f t="shared" si="17"/>
        <v>2.666666666666667</v>
      </c>
      <c r="G46">
        <f t="shared" si="17"/>
        <v>2.666666666666667</v>
      </c>
      <c r="H46">
        <f t="shared" si="17"/>
        <v>2.666666666666667</v>
      </c>
      <c r="I46">
        <f t="shared" si="17"/>
        <v>0.44444444444444448</v>
      </c>
      <c r="J46">
        <f t="shared" si="17"/>
        <v>0.44444444444444448</v>
      </c>
      <c r="K46">
        <f t="shared" si="17"/>
        <v>0.44444444444444448</v>
      </c>
      <c r="L46">
        <f t="shared" si="17"/>
        <v>0.44444444444444448</v>
      </c>
      <c r="M46">
        <f t="shared" si="17"/>
        <v>0.44444444444444448</v>
      </c>
      <c r="N46">
        <f t="shared" ref="N46:BK46" si="18">N$101/($A$101-$A$2) *($A46 -$A$2)</f>
        <v>0.44444444444444448</v>
      </c>
      <c r="O46">
        <f t="shared" si="18"/>
        <v>0.44444444444444448</v>
      </c>
      <c r="P46">
        <f t="shared" si="18"/>
        <v>0.44444444444444448</v>
      </c>
      <c r="Q46">
        <f t="shared" si="18"/>
        <v>0.44444444444444448</v>
      </c>
      <c r="R46">
        <f t="shared" si="18"/>
        <v>0.44444444444444448</v>
      </c>
      <c r="S46">
        <f t="shared" si="18"/>
        <v>0.44444444444444448</v>
      </c>
      <c r="T46">
        <f t="shared" si="18"/>
        <v>0.44444444444444448</v>
      </c>
      <c r="U46">
        <f t="shared" si="18"/>
        <v>0.44444444444444448</v>
      </c>
      <c r="V46">
        <f t="shared" si="18"/>
        <v>0.44444444444444448</v>
      </c>
      <c r="W46">
        <f t="shared" si="18"/>
        <v>0.44444444444444448</v>
      </c>
      <c r="X46">
        <f t="shared" si="18"/>
        <v>0.44444444444444448</v>
      </c>
      <c r="Y46">
        <f t="shared" si="18"/>
        <v>0.44444444444444448</v>
      </c>
      <c r="Z46">
        <f t="shared" si="18"/>
        <v>0.44444444444444448</v>
      </c>
      <c r="AA46">
        <f t="shared" si="18"/>
        <v>0.44444444444444448</v>
      </c>
      <c r="AB46">
        <f t="shared" si="18"/>
        <v>0.44444444444444448</v>
      </c>
      <c r="AC46">
        <f t="shared" si="18"/>
        <v>0.44444444444444448</v>
      </c>
      <c r="AD46">
        <f t="shared" si="18"/>
        <v>0.44444444444444448</v>
      </c>
      <c r="AE46">
        <f t="shared" si="18"/>
        <v>0.44444444444444448</v>
      </c>
      <c r="AF46">
        <f t="shared" si="18"/>
        <v>0.44444444444444448</v>
      </c>
      <c r="AG46">
        <f t="shared" si="18"/>
        <v>0.44444444444444448</v>
      </c>
      <c r="AH46">
        <f t="shared" si="18"/>
        <v>0.44444444444444448</v>
      </c>
      <c r="AI46">
        <f t="shared" si="18"/>
        <v>0.44444444444444448</v>
      </c>
      <c r="AJ46">
        <f t="shared" si="18"/>
        <v>0.44444444444444448</v>
      </c>
      <c r="AK46">
        <f t="shared" si="18"/>
        <v>0.44444444444444448</v>
      </c>
      <c r="AL46">
        <f t="shared" si="18"/>
        <v>0.44444444444444448</v>
      </c>
      <c r="AM46">
        <f t="shared" si="18"/>
        <v>0.44444444444444448</v>
      </c>
      <c r="AN46">
        <f t="shared" si="18"/>
        <v>0.44444444444444448</v>
      </c>
      <c r="AO46">
        <f t="shared" si="18"/>
        <v>0.44444444444444448</v>
      </c>
      <c r="AP46">
        <f t="shared" si="18"/>
        <v>0.44444444444444448</v>
      </c>
      <c r="AQ46">
        <f t="shared" si="18"/>
        <v>0.44444444444444448</v>
      </c>
      <c r="AR46">
        <f t="shared" si="18"/>
        <v>0.44444444444444448</v>
      </c>
      <c r="AS46">
        <f t="shared" si="18"/>
        <v>0.44444444444444448</v>
      </c>
      <c r="AT46">
        <f t="shared" si="18"/>
        <v>0.44444444444444448</v>
      </c>
      <c r="AU46">
        <f t="shared" si="18"/>
        <v>0.44444444444444448</v>
      </c>
      <c r="AV46">
        <f t="shared" si="18"/>
        <v>0.44444444444444448</v>
      </c>
      <c r="AW46">
        <f t="shared" si="18"/>
        <v>0.44444444444444448</v>
      </c>
      <c r="AX46">
        <f t="shared" si="18"/>
        <v>0.44444444444444448</v>
      </c>
      <c r="AY46">
        <f t="shared" si="18"/>
        <v>0.44444444444444448</v>
      </c>
      <c r="AZ46">
        <f t="shared" si="18"/>
        <v>0.44444444444444448</v>
      </c>
      <c r="BA46">
        <f t="shared" si="18"/>
        <v>0.44444444444444448</v>
      </c>
      <c r="BB46">
        <f t="shared" si="18"/>
        <v>0.44444444444444448</v>
      </c>
      <c r="BC46">
        <f t="shared" si="18"/>
        <v>0.44444444444444448</v>
      </c>
      <c r="BD46">
        <f t="shared" si="18"/>
        <v>0.44444444444444448</v>
      </c>
      <c r="BE46">
        <f t="shared" si="18"/>
        <v>0.44444444444444448</v>
      </c>
      <c r="BF46">
        <f t="shared" si="18"/>
        <v>0.44444444444444448</v>
      </c>
      <c r="BG46">
        <f t="shared" si="18"/>
        <v>0.44444444444444448</v>
      </c>
      <c r="BH46">
        <f t="shared" si="18"/>
        <v>0.44444444444444448</v>
      </c>
      <c r="BI46">
        <f t="shared" si="18"/>
        <v>0.44444444444444448</v>
      </c>
      <c r="BJ46">
        <f t="shared" si="18"/>
        <v>0.44444444444444448</v>
      </c>
      <c r="BK46">
        <f t="shared" si="18"/>
        <v>0.44444444444444448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>
        <v>47</v>
      </c>
      <c r="B47">
        <v>0.16193999999999997</v>
      </c>
      <c r="C47">
        <f t="shared" ref="C47:BK51" si="19">C$101/($A$101-$A$2) *($A47 -$A$2)</f>
        <v>2.7272727272727275</v>
      </c>
      <c r="D47">
        <f t="shared" si="19"/>
        <v>2.7272727272727275</v>
      </c>
      <c r="E47">
        <f t="shared" si="19"/>
        <v>2.7272727272727275</v>
      </c>
      <c r="F47">
        <f t="shared" si="19"/>
        <v>2.7272727272727275</v>
      </c>
      <c r="G47">
        <f t="shared" si="19"/>
        <v>2.7272727272727275</v>
      </c>
      <c r="H47">
        <f t="shared" si="19"/>
        <v>2.7272727272727275</v>
      </c>
      <c r="I47">
        <f t="shared" si="19"/>
        <v>0.45454545454545459</v>
      </c>
      <c r="J47">
        <f t="shared" si="19"/>
        <v>0.45454545454545459</v>
      </c>
      <c r="K47">
        <f t="shared" si="19"/>
        <v>0.45454545454545459</v>
      </c>
      <c r="L47">
        <f t="shared" si="19"/>
        <v>0.45454545454545459</v>
      </c>
      <c r="M47">
        <f t="shared" si="19"/>
        <v>0.45454545454545459</v>
      </c>
      <c r="N47">
        <f t="shared" si="19"/>
        <v>0.45454545454545459</v>
      </c>
      <c r="O47">
        <f t="shared" si="19"/>
        <v>0.45454545454545459</v>
      </c>
      <c r="P47">
        <f t="shared" si="19"/>
        <v>0.45454545454545459</v>
      </c>
      <c r="Q47">
        <f t="shared" si="19"/>
        <v>0.45454545454545459</v>
      </c>
      <c r="R47">
        <f t="shared" si="19"/>
        <v>0.45454545454545459</v>
      </c>
      <c r="S47">
        <f t="shared" si="19"/>
        <v>0.45454545454545459</v>
      </c>
      <c r="T47">
        <f t="shared" si="19"/>
        <v>0.45454545454545459</v>
      </c>
      <c r="U47">
        <f t="shared" si="19"/>
        <v>0.45454545454545459</v>
      </c>
      <c r="V47">
        <f t="shared" si="19"/>
        <v>0.45454545454545459</v>
      </c>
      <c r="W47">
        <f t="shared" si="19"/>
        <v>0.45454545454545459</v>
      </c>
      <c r="X47">
        <f t="shared" si="19"/>
        <v>0.45454545454545459</v>
      </c>
      <c r="Y47">
        <f t="shared" si="19"/>
        <v>0.45454545454545459</v>
      </c>
      <c r="Z47">
        <f t="shared" si="19"/>
        <v>0.45454545454545459</v>
      </c>
      <c r="AA47">
        <f t="shared" si="19"/>
        <v>0.45454545454545459</v>
      </c>
      <c r="AB47">
        <f t="shared" si="19"/>
        <v>0.45454545454545459</v>
      </c>
      <c r="AC47">
        <f t="shared" si="19"/>
        <v>0.45454545454545459</v>
      </c>
      <c r="AD47">
        <f t="shared" si="19"/>
        <v>0.45454545454545459</v>
      </c>
      <c r="AE47">
        <f t="shared" si="19"/>
        <v>0.45454545454545459</v>
      </c>
      <c r="AF47">
        <f t="shared" si="19"/>
        <v>0.45454545454545459</v>
      </c>
      <c r="AG47">
        <f t="shared" si="19"/>
        <v>0.45454545454545459</v>
      </c>
      <c r="AH47">
        <f t="shared" si="19"/>
        <v>0.45454545454545459</v>
      </c>
      <c r="AI47">
        <f t="shared" si="19"/>
        <v>0.45454545454545459</v>
      </c>
      <c r="AJ47">
        <f t="shared" si="19"/>
        <v>0.45454545454545459</v>
      </c>
      <c r="AK47">
        <f t="shared" si="19"/>
        <v>0.45454545454545459</v>
      </c>
      <c r="AL47">
        <f t="shared" si="19"/>
        <v>0.45454545454545459</v>
      </c>
      <c r="AM47">
        <f t="shared" si="19"/>
        <v>0.45454545454545459</v>
      </c>
      <c r="AN47">
        <f t="shared" si="19"/>
        <v>0.45454545454545459</v>
      </c>
      <c r="AO47">
        <f t="shared" si="19"/>
        <v>0.45454545454545459</v>
      </c>
      <c r="AP47">
        <f t="shared" si="19"/>
        <v>0.45454545454545459</v>
      </c>
      <c r="AQ47">
        <f t="shared" si="19"/>
        <v>0.45454545454545459</v>
      </c>
      <c r="AR47">
        <f t="shared" si="19"/>
        <v>0.45454545454545459</v>
      </c>
      <c r="AS47">
        <f t="shared" si="19"/>
        <v>0.45454545454545459</v>
      </c>
      <c r="AT47">
        <f t="shared" si="19"/>
        <v>0.45454545454545459</v>
      </c>
      <c r="AU47">
        <f t="shared" si="19"/>
        <v>0.45454545454545459</v>
      </c>
      <c r="AV47">
        <f t="shared" si="19"/>
        <v>0.45454545454545459</v>
      </c>
      <c r="AW47">
        <f t="shared" si="19"/>
        <v>0.45454545454545459</v>
      </c>
      <c r="AX47">
        <f t="shared" si="19"/>
        <v>0.45454545454545459</v>
      </c>
      <c r="AY47">
        <f t="shared" si="19"/>
        <v>0.45454545454545459</v>
      </c>
      <c r="AZ47">
        <f t="shared" si="19"/>
        <v>0.45454545454545459</v>
      </c>
      <c r="BA47">
        <f t="shared" si="19"/>
        <v>0.45454545454545459</v>
      </c>
      <c r="BB47">
        <f t="shared" si="19"/>
        <v>0.45454545454545459</v>
      </c>
      <c r="BC47">
        <f t="shared" si="19"/>
        <v>0.45454545454545459</v>
      </c>
      <c r="BD47">
        <f t="shared" si="19"/>
        <v>0.45454545454545459</v>
      </c>
      <c r="BE47">
        <f t="shared" si="19"/>
        <v>0.45454545454545459</v>
      </c>
      <c r="BF47">
        <f t="shared" si="19"/>
        <v>0.45454545454545459</v>
      </c>
      <c r="BG47">
        <f t="shared" si="19"/>
        <v>0.45454545454545459</v>
      </c>
      <c r="BH47">
        <f t="shared" si="19"/>
        <v>0.45454545454545459</v>
      </c>
      <c r="BI47">
        <f t="shared" si="19"/>
        <v>0.45454545454545459</v>
      </c>
      <c r="BJ47">
        <f t="shared" si="19"/>
        <v>0.45454545454545459</v>
      </c>
      <c r="BK47">
        <f t="shared" si="19"/>
        <v>0.45454545454545459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>
        <v>48</v>
      </c>
      <c r="B48">
        <v>0.16193999999999997</v>
      </c>
      <c r="C48">
        <f t="shared" si="19"/>
        <v>2.7878787878787881</v>
      </c>
      <c r="D48">
        <f t="shared" si="19"/>
        <v>2.7878787878787881</v>
      </c>
      <c r="E48">
        <f t="shared" si="19"/>
        <v>2.7878787878787881</v>
      </c>
      <c r="F48">
        <f t="shared" si="19"/>
        <v>2.7878787878787881</v>
      </c>
      <c r="G48">
        <f t="shared" si="19"/>
        <v>2.7878787878787881</v>
      </c>
      <c r="H48">
        <f t="shared" si="19"/>
        <v>2.7878787878787881</v>
      </c>
      <c r="I48">
        <f t="shared" si="19"/>
        <v>0.4646464646464647</v>
      </c>
      <c r="J48">
        <f t="shared" si="19"/>
        <v>0.4646464646464647</v>
      </c>
      <c r="K48">
        <f t="shared" si="19"/>
        <v>0.4646464646464647</v>
      </c>
      <c r="L48">
        <f t="shared" si="19"/>
        <v>0.4646464646464647</v>
      </c>
      <c r="M48">
        <f t="shared" si="19"/>
        <v>0.4646464646464647</v>
      </c>
      <c r="N48">
        <f t="shared" si="19"/>
        <v>0.4646464646464647</v>
      </c>
      <c r="O48">
        <f t="shared" si="19"/>
        <v>0.4646464646464647</v>
      </c>
      <c r="P48">
        <f t="shared" si="19"/>
        <v>0.4646464646464647</v>
      </c>
      <c r="Q48">
        <f t="shared" si="19"/>
        <v>0.4646464646464647</v>
      </c>
      <c r="R48">
        <f t="shared" si="19"/>
        <v>0.4646464646464647</v>
      </c>
      <c r="S48">
        <f t="shared" si="19"/>
        <v>0.4646464646464647</v>
      </c>
      <c r="T48">
        <f t="shared" si="19"/>
        <v>0.4646464646464647</v>
      </c>
      <c r="U48">
        <f t="shared" si="19"/>
        <v>0.4646464646464647</v>
      </c>
      <c r="V48">
        <f t="shared" si="19"/>
        <v>0.4646464646464647</v>
      </c>
      <c r="W48">
        <f t="shared" si="19"/>
        <v>0.4646464646464647</v>
      </c>
      <c r="X48">
        <f t="shared" si="19"/>
        <v>0.4646464646464647</v>
      </c>
      <c r="Y48">
        <f t="shared" si="19"/>
        <v>0.4646464646464647</v>
      </c>
      <c r="Z48">
        <f t="shared" si="19"/>
        <v>0.4646464646464647</v>
      </c>
      <c r="AA48">
        <f t="shared" si="19"/>
        <v>0.4646464646464647</v>
      </c>
      <c r="AB48">
        <f t="shared" si="19"/>
        <v>0.4646464646464647</v>
      </c>
      <c r="AC48">
        <f t="shared" si="19"/>
        <v>0.4646464646464647</v>
      </c>
      <c r="AD48">
        <f t="shared" si="19"/>
        <v>0.4646464646464647</v>
      </c>
      <c r="AE48">
        <f t="shared" si="19"/>
        <v>0.4646464646464647</v>
      </c>
      <c r="AF48">
        <f t="shared" si="19"/>
        <v>0.4646464646464647</v>
      </c>
      <c r="AG48">
        <f t="shared" si="19"/>
        <v>0.4646464646464647</v>
      </c>
      <c r="AH48">
        <f t="shared" si="19"/>
        <v>0.4646464646464647</v>
      </c>
      <c r="AI48">
        <f t="shared" si="19"/>
        <v>0.4646464646464647</v>
      </c>
      <c r="AJ48">
        <f t="shared" si="19"/>
        <v>0.4646464646464647</v>
      </c>
      <c r="AK48">
        <f t="shared" si="19"/>
        <v>0.4646464646464647</v>
      </c>
      <c r="AL48">
        <f t="shared" si="19"/>
        <v>0.4646464646464647</v>
      </c>
      <c r="AM48">
        <f t="shared" si="19"/>
        <v>0.4646464646464647</v>
      </c>
      <c r="AN48">
        <f t="shared" si="19"/>
        <v>0.4646464646464647</v>
      </c>
      <c r="AO48">
        <f t="shared" si="19"/>
        <v>0.4646464646464647</v>
      </c>
      <c r="AP48">
        <f t="shared" si="19"/>
        <v>0.4646464646464647</v>
      </c>
      <c r="AQ48">
        <f t="shared" si="19"/>
        <v>0.4646464646464647</v>
      </c>
      <c r="AR48">
        <f t="shared" si="19"/>
        <v>0.4646464646464647</v>
      </c>
      <c r="AS48">
        <f t="shared" si="19"/>
        <v>0.4646464646464647</v>
      </c>
      <c r="AT48">
        <f t="shared" si="19"/>
        <v>0.4646464646464647</v>
      </c>
      <c r="AU48">
        <f t="shared" si="19"/>
        <v>0.4646464646464647</v>
      </c>
      <c r="AV48">
        <f t="shared" si="19"/>
        <v>0.4646464646464647</v>
      </c>
      <c r="AW48">
        <f t="shared" si="19"/>
        <v>0.4646464646464647</v>
      </c>
      <c r="AX48">
        <f t="shared" si="19"/>
        <v>0.4646464646464647</v>
      </c>
      <c r="AY48">
        <f t="shared" si="19"/>
        <v>0.4646464646464647</v>
      </c>
      <c r="AZ48">
        <f t="shared" si="19"/>
        <v>0.4646464646464647</v>
      </c>
      <c r="BA48">
        <f t="shared" si="19"/>
        <v>0.4646464646464647</v>
      </c>
      <c r="BB48">
        <f t="shared" si="19"/>
        <v>0.4646464646464647</v>
      </c>
      <c r="BC48">
        <f t="shared" si="19"/>
        <v>0.4646464646464647</v>
      </c>
      <c r="BD48">
        <f t="shared" si="19"/>
        <v>0.4646464646464647</v>
      </c>
      <c r="BE48">
        <f t="shared" si="19"/>
        <v>0.4646464646464647</v>
      </c>
      <c r="BF48">
        <f t="shared" si="19"/>
        <v>0.4646464646464647</v>
      </c>
      <c r="BG48">
        <f t="shared" si="19"/>
        <v>0.4646464646464647</v>
      </c>
      <c r="BH48">
        <f t="shared" si="19"/>
        <v>0.4646464646464647</v>
      </c>
      <c r="BI48">
        <f t="shared" si="19"/>
        <v>0.4646464646464647</v>
      </c>
      <c r="BJ48">
        <f t="shared" si="19"/>
        <v>0.4646464646464647</v>
      </c>
      <c r="BK48">
        <f t="shared" si="19"/>
        <v>0.4646464646464647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>
        <v>49</v>
      </c>
      <c r="B49">
        <v>0.16193999999999997</v>
      </c>
      <c r="C49">
        <f t="shared" si="19"/>
        <v>2.8484848484848486</v>
      </c>
      <c r="D49">
        <f t="shared" si="19"/>
        <v>2.8484848484848486</v>
      </c>
      <c r="E49">
        <f t="shared" si="19"/>
        <v>2.8484848484848486</v>
      </c>
      <c r="F49">
        <f t="shared" si="19"/>
        <v>2.8484848484848486</v>
      </c>
      <c r="G49">
        <f t="shared" si="19"/>
        <v>2.8484848484848486</v>
      </c>
      <c r="H49">
        <f t="shared" si="19"/>
        <v>2.8484848484848486</v>
      </c>
      <c r="I49">
        <f t="shared" si="19"/>
        <v>0.47474747474747481</v>
      </c>
      <c r="J49">
        <f t="shared" si="19"/>
        <v>0.47474747474747481</v>
      </c>
      <c r="K49">
        <f t="shared" si="19"/>
        <v>0.47474747474747481</v>
      </c>
      <c r="L49">
        <f t="shared" si="19"/>
        <v>0.47474747474747481</v>
      </c>
      <c r="M49">
        <f t="shared" si="19"/>
        <v>0.47474747474747481</v>
      </c>
      <c r="N49">
        <f t="shared" si="19"/>
        <v>0.47474747474747481</v>
      </c>
      <c r="O49">
        <f t="shared" si="19"/>
        <v>0.47474747474747481</v>
      </c>
      <c r="P49">
        <f t="shared" si="19"/>
        <v>0.47474747474747481</v>
      </c>
      <c r="Q49">
        <f t="shared" si="19"/>
        <v>0.47474747474747481</v>
      </c>
      <c r="R49">
        <f t="shared" si="19"/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si="19"/>
        <v>0.47474747474747481</v>
      </c>
      <c r="AI49">
        <f t="shared" si="19"/>
        <v>0.47474747474747481</v>
      </c>
      <c r="AJ49">
        <f t="shared" si="19"/>
        <v>0.47474747474747481</v>
      </c>
      <c r="AK49">
        <f t="shared" si="19"/>
        <v>0.47474747474747481</v>
      </c>
      <c r="AL49">
        <f t="shared" si="19"/>
        <v>0.47474747474747481</v>
      </c>
      <c r="AM49">
        <f t="shared" si="19"/>
        <v>0.47474747474747481</v>
      </c>
      <c r="AN49">
        <f t="shared" si="19"/>
        <v>0.47474747474747481</v>
      </c>
      <c r="AO49">
        <f t="shared" si="19"/>
        <v>0.47474747474747481</v>
      </c>
      <c r="AP49">
        <f t="shared" si="19"/>
        <v>0.47474747474747481</v>
      </c>
      <c r="AQ49">
        <f t="shared" si="19"/>
        <v>0.47474747474747481</v>
      </c>
      <c r="AR49">
        <f t="shared" si="19"/>
        <v>0.47474747474747481</v>
      </c>
      <c r="AS49">
        <f t="shared" si="19"/>
        <v>0.47474747474747481</v>
      </c>
      <c r="AT49">
        <f t="shared" si="19"/>
        <v>0.47474747474747481</v>
      </c>
      <c r="AU49">
        <f t="shared" si="19"/>
        <v>0.47474747474747481</v>
      </c>
      <c r="AV49">
        <f t="shared" si="19"/>
        <v>0.47474747474747481</v>
      </c>
      <c r="AW49">
        <f t="shared" si="19"/>
        <v>0.47474747474747481</v>
      </c>
      <c r="AX49">
        <f t="shared" si="19"/>
        <v>0.47474747474747481</v>
      </c>
      <c r="AY49">
        <f t="shared" si="19"/>
        <v>0.47474747474747481</v>
      </c>
      <c r="AZ49">
        <f t="shared" si="19"/>
        <v>0.47474747474747481</v>
      </c>
      <c r="BA49">
        <f t="shared" si="19"/>
        <v>0.47474747474747481</v>
      </c>
      <c r="BB49">
        <f t="shared" si="19"/>
        <v>0.47474747474747481</v>
      </c>
      <c r="BC49">
        <f t="shared" si="19"/>
        <v>0.47474747474747481</v>
      </c>
      <c r="BD49">
        <f t="shared" si="19"/>
        <v>0.47474747474747481</v>
      </c>
      <c r="BE49">
        <f t="shared" si="19"/>
        <v>0.47474747474747481</v>
      </c>
      <c r="BF49">
        <f t="shared" si="19"/>
        <v>0.47474747474747481</v>
      </c>
      <c r="BG49">
        <f t="shared" si="19"/>
        <v>0.47474747474747481</v>
      </c>
      <c r="BH49">
        <f t="shared" si="19"/>
        <v>0.47474747474747481</v>
      </c>
      <c r="BI49">
        <f t="shared" si="19"/>
        <v>0.47474747474747481</v>
      </c>
      <c r="BJ49">
        <f t="shared" si="19"/>
        <v>0.47474747474747481</v>
      </c>
      <c r="BK49">
        <f t="shared" si="19"/>
        <v>0.47474747474747481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>
        <v>50</v>
      </c>
      <c r="B50">
        <v>0.16193999999999997</v>
      </c>
      <c r="C50">
        <f t="shared" si="19"/>
        <v>2.9090909090909092</v>
      </c>
      <c r="D50">
        <f t="shared" si="19"/>
        <v>2.9090909090909092</v>
      </c>
      <c r="E50">
        <f t="shared" si="19"/>
        <v>2.9090909090909092</v>
      </c>
      <c r="F50">
        <f t="shared" si="19"/>
        <v>2.9090909090909092</v>
      </c>
      <c r="G50">
        <f t="shared" si="19"/>
        <v>2.9090909090909092</v>
      </c>
      <c r="H50">
        <f t="shared" si="19"/>
        <v>2.9090909090909092</v>
      </c>
      <c r="I50">
        <f t="shared" si="19"/>
        <v>0.48484848484848486</v>
      </c>
      <c r="J50">
        <f t="shared" si="19"/>
        <v>0.48484848484848486</v>
      </c>
      <c r="K50">
        <f t="shared" si="19"/>
        <v>0.48484848484848486</v>
      </c>
      <c r="L50">
        <f t="shared" si="19"/>
        <v>0.48484848484848486</v>
      </c>
      <c r="M50">
        <f t="shared" si="19"/>
        <v>0.48484848484848486</v>
      </c>
      <c r="N50">
        <f t="shared" si="19"/>
        <v>0.48484848484848486</v>
      </c>
      <c r="O50">
        <f t="shared" si="19"/>
        <v>0.48484848484848486</v>
      </c>
      <c r="P50">
        <f t="shared" si="19"/>
        <v>0.48484848484848486</v>
      </c>
      <c r="Q50">
        <f t="shared" si="19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19"/>
        <v>0.48484848484848486</v>
      </c>
      <c r="AI50">
        <f t="shared" si="19"/>
        <v>0.48484848484848486</v>
      </c>
      <c r="AJ50">
        <f t="shared" si="19"/>
        <v>0.48484848484848486</v>
      </c>
      <c r="AK50">
        <f t="shared" si="19"/>
        <v>0.48484848484848486</v>
      </c>
      <c r="AL50">
        <f t="shared" si="19"/>
        <v>0.48484848484848486</v>
      </c>
      <c r="AM50">
        <f t="shared" si="19"/>
        <v>0.48484848484848486</v>
      </c>
      <c r="AN50">
        <f t="shared" si="19"/>
        <v>0.48484848484848486</v>
      </c>
      <c r="AO50">
        <f t="shared" si="19"/>
        <v>0.48484848484848486</v>
      </c>
      <c r="AP50">
        <f t="shared" si="19"/>
        <v>0.48484848484848486</v>
      </c>
      <c r="AQ50">
        <f t="shared" si="19"/>
        <v>0.48484848484848486</v>
      </c>
      <c r="AR50">
        <f t="shared" si="19"/>
        <v>0.48484848484848486</v>
      </c>
      <c r="AS50">
        <f t="shared" si="19"/>
        <v>0.48484848484848486</v>
      </c>
      <c r="AT50">
        <f t="shared" si="19"/>
        <v>0.48484848484848486</v>
      </c>
      <c r="AU50">
        <f t="shared" si="19"/>
        <v>0.48484848484848486</v>
      </c>
      <c r="AV50">
        <f t="shared" si="19"/>
        <v>0.48484848484848486</v>
      </c>
      <c r="AW50">
        <f t="shared" si="19"/>
        <v>0.48484848484848486</v>
      </c>
      <c r="AX50">
        <f t="shared" si="19"/>
        <v>0.48484848484848486</v>
      </c>
      <c r="AY50">
        <f t="shared" si="19"/>
        <v>0.48484848484848486</v>
      </c>
      <c r="AZ50">
        <f t="shared" si="19"/>
        <v>0.48484848484848486</v>
      </c>
      <c r="BA50">
        <f t="shared" si="19"/>
        <v>0.48484848484848486</v>
      </c>
      <c r="BB50">
        <f t="shared" si="19"/>
        <v>0.48484848484848486</v>
      </c>
      <c r="BC50">
        <f t="shared" si="19"/>
        <v>0.48484848484848486</v>
      </c>
      <c r="BD50">
        <f t="shared" si="19"/>
        <v>0.48484848484848486</v>
      </c>
      <c r="BE50">
        <f t="shared" si="19"/>
        <v>0.48484848484848486</v>
      </c>
      <c r="BF50">
        <f t="shared" si="19"/>
        <v>0.48484848484848486</v>
      </c>
      <c r="BG50">
        <f t="shared" si="19"/>
        <v>0.48484848484848486</v>
      </c>
      <c r="BH50">
        <f t="shared" si="19"/>
        <v>0.48484848484848486</v>
      </c>
      <c r="BI50">
        <f t="shared" si="19"/>
        <v>0.48484848484848486</v>
      </c>
      <c r="BJ50">
        <f t="shared" si="19"/>
        <v>0.48484848484848486</v>
      </c>
      <c r="BK50">
        <f t="shared" si="19"/>
        <v>0.48484848484848486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25">
      <c r="A51">
        <v>51</v>
      </c>
      <c r="B51">
        <v>0.16193999999999997</v>
      </c>
      <c r="C51">
        <f t="shared" si="19"/>
        <v>2.9696969696969697</v>
      </c>
      <c r="D51">
        <f t="shared" si="19"/>
        <v>2.9696969696969697</v>
      </c>
      <c r="E51">
        <f t="shared" si="19"/>
        <v>2.9696969696969697</v>
      </c>
      <c r="F51">
        <f t="shared" si="19"/>
        <v>2.9696969696969697</v>
      </c>
      <c r="G51">
        <f t="shared" si="19"/>
        <v>2.9696969696969697</v>
      </c>
      <c r="H51">
        <f t="shared" si="19"/>
        <v>2.9696969696969697</v>
      </c>
      <c r="I51">
        <f t="shared" si="19"/>
        <v>0.49494949494949497</v>
      </c>
      <c r="J51">
        <f t="shared" si="19"/>
        <v>0.49494949494949497</v>
      </c>
      <c r="K51">
        <f t="shared" si="19"/>
        <v>0.49494949494949497</v>
      </c>
      <c r="L51">
        <f t="shared" si="19"/>
        <v>0.49494949494949497</v>
      </c>
      <c r="M51">
        <f t="shared" si="19"/>
        <v>0.49494949494949497</v>
      </c>
      <c r="N51">
        <f t="shared" ref="N51:BK51" si="20">N$101/($A$101-$A$2) *($A51 -$A$2)</f>
        <v>0.49494949494949497</v>
      </c>
      <c r="O51">
        <f t="shared" si="20"/>
        <v>0.49494949494949497</v>
      </c>
      <c r="P51">
        <f t="shared" si="20"/>
        <v>0.49494949494949497</v>
      </c>
      <c r="Q51">
        <f t="shared" si="20"/>
        <v>0.49494949494949497</v>
      </c>
      <c r="R51">
        <f t="shared" si="20"/>
        <v>0.49494949494949497</v>
      </c>
      <c r="S51">
        <f t="shared" si="20"/>
        <v>0.49494949494949497</v>
      </c>
      <c r="T51">
        <f t="shared" si="20"/>
        <v>0.49494949494949497</v>
      </c>
      <c r="U51">
        <f t="shared" si="20"/>
        <v>0.49494949494949497</v>
      </c>
      <c r="V51">
        <f t="shared" si="20"/>
        <v>0.49494949494949497</v>
      </c>
      <c r="W51">
        <f t="shared" si="20"/>
        <v>0.49494949494949497</v>
      </c>
      <c r="X51">
        <f t="shared" si="20"/>
        <v>0.49494949494949497</v>
      </c>
      <c r="Y51">
        <f t="shared" si="20"/>
        <v>0.49494949494949497</v>
      </c>
      <c r="Z51">
        <f t="shared" si="20"/>
        <v>0.49494949494949497</v>
      </c>
      <c r="AA51">
        <f t="shared" si="20"/>
        <v>0.49494949494949497</v>
      </c>
      <c r="AB51">
        <f t="shared" si="20"/>
        <v>0.49494949494949497</v>
      </c>
      <c r="AC51">
        <f t="shared" si="20"/>
        <v>0.49494949494949497</v>
      </c>
      <c r="AD51">
        <f t="shared" si="20"/>
        <v>0.49494949494949497</v>
      </c>
      <c r="AE51">
        <f t="shared" si="20"/>
        <v>0.49494949494949497</v>
      </c>
      <c r="AF51">
        <f t="shared" si="20"/>
        <v>0.49494949494949497</v>
      </c>
      <c r="AG51">
        <f t="shared" si="20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>
        <v>52</v>
      </c>
      <c r="B52">
        <v>0.16193999999999997</v>
      </c>
      <c r="C52">
        <f t="shared" ref="C52:BK56" si="21">C$101/($A$101-$A$2) *($A52 -$A$2)</f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21"/>
        <v>0.50505050505050508</v>
      </c>
      <c r="S52">
        <f t="shared" si="21"/>
        <v>0.50505050505050508</v>
      </c>
      <c r="T52">
        <f t="shared" si="21"/>
        <v>0.50505050505050508</v>
      </c>
      <c r="U52">
        <f t="shared" si="21"/>
        <v>0.50505050505050508</v>
      </c>
      <c r="V52">
        <f t="shared" si="21"/>
        <v>0.50505050505050508</v>
      </c>
      <c r="W52">
        <f t="shared" si="21"/>
        <v>0.50505050505050508</v>
      </c>
      <c r="X52">
        <f t="shared" si="21"/>
        <v>0.50505050505050508</v>
      </c>
      <c r="Y52">
        <f t="shared" si="21"/>
        <v>0.50505050505050508</v>
      </c>
      <c r="Z52">
        <f t="shared" si="21"/>
        <v>0.50505050505050508</v>
      </c>
      <c r="AA52">
        <f t="shared" si="21"/>
        <v>0.50505050505050508</v>
      </c>
      <c r="AB52">
        <f t="shared" si="21"/>
        <v>0.50505050505050508</v>
      </c>
      <c r="AC52">
        <f t="shared" si="21"/>
        <v>0.50505050505050508</v>
      </c>
      <c r="AD52">
        <f t="shared" si="21"/>
        <v>0.50505050505050508</v>
      </c>
      <c r="AE52">
        <f t="shared" si="21"/>
        <v>0.50505050505050508</v>
      </c>
      <c r="AF52">
        <f t="shared" si="21"/>
        <v>0.50505050505050508</v>
      </c>
      <c r="AG52">
        <f t="shared" si="21"/>
        <v>0.50505050505050508</v>
      </c>
      <c r="AH52">
        <f t="shared" si="21"/>
        <v>0.50505050505050508</v>
      </c>
      <c r="AI52">
        <f t="shared" si="21"/>
        <v>0.50505050505050508</v>
      </c>
      <c r="AJ52">
        <f t="shared" si="21"/>
        <v>0.50505050505050508</v>
      </c>
      <c r="AK52">
        <f t="shared" si="21"/>
        <v>0.50505050505050508</v>
      </c>
      <c r="AL52">
        <f t="shared" si="21"/>
        <v>0.50505050505050508</v>
      </c>
      <c r="AM52">
        <f t="shared" si="21"/>
        <v>0.50505050505050508</v>
      </c>
      <c r="AN52">
        <f t="shared" si="21"/>
        <v>0.50505050505050508</v>
      </c>
      <c r="AO52">
        <f t="shared" si="21"/>
        <v>0.50505050505050508</v>
      </c>
      <c r="AP52">
        <f t="shared" si="21"/>
        <v>0.50505050505050508</v>
      </c>
      <c r="AQ52">
        <f t="shared" si="21"/>
        <v>0.50505050505050508</v>
      </c>
      <c r="AR52">
        <f t="shared" si="21"/>
        <v>0.50505050505050508</v>
      </c>
      <c r="AS52">
        <f t="shared" si="21"/>
        <v>0.50505050505050508</v>
      </c>
      <c r="AT52">
        <f t="shared" si="21"/>
        <v>0.50505050505050508</v>
      </c>
      <c r="AU52">
        <f t="shared" si="21"/>
        <v>0.50505050505050508</v>
      </c>
      <c r="AV52">
        <f t="shared" si="21"/>
        <v>0.50505050505050508</v>
      </c>
      <c r="AW52">
        <f t="shared" si="21"/>
        <v>0.50505050505050508</v>
      </c>
      <c r="AX52">
        <f t="shared" si="21"/>
        <v>0.50505050505050508</v>
      </c>
      <c r="AY52">
        <f t="shared" si="21"/>
        <v>0.50505050505050508</v>
      </c>
      <c r="AZ52">
        <f t="shared" si="21"/>
        <v>0.50505050505050508</v>
      </c>
      <c r="BA52">
        <f t="shared" si="21"/>
        <v>0.50505050505050508</v>
      </c>
      <c r="BB52">
        <f t="shared" si="21"/>
        <v>0.50505050505050508</v>
      </c>
      <c r="BC52">
        <f t="shared" si="21"/>
        <v>0.50505050505050508</v>
      </c>
      <c r="BD52">
        <f t="shared" si="21"/>
        <v>0.50505050505050508</v>
      </c>
      <c r="BE52">
        <f t="shared" si="21"/>
        <v>0.50505050505050508</v>
      </c>
      <c r="BF52">
        <f t="shared" si="21"/>
        <v>0.50505050505050508</v>
      </c>
      <c r="BG52">
        <f t="shared" si="21"/>
        <v>0.50505050505050508</v>
      </c>
      <c r="BH52">
        <f t="shared" si="21"/>
        <v>0.50505050505050508</v>
      </c>
      <c r="BI52">
        <f t="shared" si="21"/>
        <v>0.50505050505050508</v>
      </c>
      <c r="BJ52">
        <f t="shared" si="21"/>
        <v>0.50505050505050508</v>
      </c>
      <c r="BK52">
        <f t="shared" si="21"/>
        <v>0.50505050505050508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21"/>
        <v>0.51515151515151525</v>
      </c>
      <c r="S53">
        <f t="shared" si="21"/>
        <v>0.51515151515151525</v>
      </c>
      <c r="T53">
        <f t="shared" si="21"/>
        <v>0.51515151515151525</v>
      </c>
      <c r="U53">
        <f t="shared" si="21"/>
        <v>0.51515151515151525</v>
      </c>
      <c r="V53">
        <f t="shared" si="21"/>
        <v>0.51515151515151525</v>
      </c>
      <c r="W53">
        <f t="shared" si="21"/>
        <v>0.51515151515151525</v>
      </c>
      <c r="X53">
        <f t="shared" si="21"/>
        <v>0.51515151515151525</v>
      </c>
      <c r="Y53">
        <f t="shared" si="21"/>
        <v>0.51515151515151525</v>
      </c>
      <c r="Z53">
        <f t="shared" si="21"/>
        <v>0.51515151515151525</v>
      </c>
      <c r="AA53">
        <f t="shared" si="21"/>
        <v>0.51515151515151525</v>
      </c>
      <c r="AB53">
        <f t="shared" si="21"/>
        <v>0.51515151515151525</v>
      </c>
      <c r="AC53">
        <f t="shared" si="21"/>
        <v>0.51515151515151525</v>
      </c>
      <c r="AD53">
        <f t="shared" si="21"/>
        <v>0.51515151515151525</v>
      </c>
      <c r="AE53">
        <f t="shared" si="21"/>
        <v>0.51515151515151525</v>
      </c>
      <c r="AF53">
        <f t="shared" si="21"/>
        <v>0.51515151515151525</v>
      </c>
      <c r="AG53">
        <f t="shared" si="21"/>
        <v>0.51515151515151525</v>
      </c>
      <c r="AH53">
        <f t="shared" si="21"/>
        <v>0.51515151515151525</v>
      </c>
      <c r="AI53">
        <f t="shared" si="21"/>
        <v>0.51515151515151525</v>
      </c>
      <c r="AJ53">
        <f t="shared" si="21"/>
        <v>0.51515151515151525</v>
      </c>
      <c r="AK53">
        <f t="shared" si="21"/>
        <v>0.51515151515151525</v>
      </c>
      <c r="AL53">
        <f t="shared" si="21"/>
        <v>0.51515151515151525</v>
      </c>
      <c r="AM53">
        <f t="shared" si="21"/>
        <v>0.51515151515151525</v>
      </c>
      <c r="AN53">
        <f t="shared" si="21"/>
        <v>0.51515151515151525</v>
      </c>
      <c r="AO53">
        <f t="shared" si="21"/>
        <v>0.51515151515151525</v>
      </c>
      <c r="AP53">
        <f t="shared" si="21"/>
        <v>0.51515151515151525</v>
      </c>
      <c r="AQ53">
        <f t="shared" si="21"/>
        <v>0.51515151515151525</v>
      </c>
      <c r="AR53">
        <f t="shared" si="21"/>
        <v>0.51515151515151525</v>
      </c>
      <c r="AS53">
        <f t="shared" si="21"/>
        <v>0.51515151515151525</v>
      </c>
      <c r="AT53">
        <f t="shared" si="21"/>
        <v>0.51515151515151525</v>
      </c>
      <c r="AU53">
        <f t="shared" si="21"/>
        <v>0.51515151515151525</v>
      </c>
      <c r="AV53">
        <f t="shared" si="21"/>
        <v>0.51515151515151525</v>
      </c>
      <c r="AW53">
        <f t="shared" si="21"/>
        <v>0.51515151515151525</v>
      </c>
      <c r="AX53">
        <f t="shared" si="21"/>
        <v>0.51515151515151525</v>
      </c>
      <c r="AY53">
        <f t="shared" si="21"/>
        <v>0.51515151515151525</v>
      </c>
      <c r="AZ53">
        <f t="shared" si="21"/>
        <v>0.51515151515151525</v>
      </c>
      <c r="BA53">
        <f t="shared" si="21"/>
        <v>0.51515151515151525</v>
      </c>
      <c r="BB53">
        <f t="shared" si="21"/>
        <v>0.51515151515151525</v>
      </c>
      <c r="BC53">
        <f t="shared" si="21"/>
        <v>0.51515151515151525</v>
      </c>
      <c r="BD53">
        <f t="shared" si="21"/>
        <v>0.51515151515151525</v>
      </c>
      <c r="BE53">
        <f t="shared" si="21"/>
        <v>0.51515151515151525</v>
      </c>
      <c r="BF53">
        <f t="shared" si="21"/>
        <v>0.51515151515151525</v>
      </c>
      <c r="BG53">
        <f t="shared" si="21"/>
        <v>0.51515151515151525</v>
      </c>
      <c r="BH53">
        <f t="shared" si="21"/>
        <v>0.51515151515151525</v>
      </c>
      <c r="BI53">
        <f t="shared" si="21"/>
        <v>0.51515151515151525</v>
      </c>
      <c r="BJ53">
        <f t="shared" si="21"/>
        <v>0.51515151515151525</v>
      </c>
      <c r="BK53">
        <f t="shared" si="21"/>
        <v>0.51515151515151525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21"/>
        <v>0.5252525252525253</v>
      </c>
      <c r="S54">
        <f t="shared" si="21"/>
        <v>0.5252525252525253</v>
      </c>
      <c r="T54">
        <f t="shared" si="21"/>
        <v>0.5252525252525253</v>
      </c>
      <c r="U54">
        <f t="shared" si="21"/>
        <v>0.5252525252525253</v>
      </c>
      <c r="V54">
        <f t="shared" si="21"/>
        <v>0.5252525252525253</v>
      </c>
      <c r="W54">
        <f t="shared" si="21"/>
        <v>0.5252525252525253</v>
      </c>
      <c r="X54">
        <f t="shared" si="21"/>
        <v>0.5252525252525253</v>
      </c>
      <c r="Y54">
        <f t="shared" si="21"/>
        <v>0.5252525252525253</v>
      </c>
      <c r="Z54">
        <f t="shared" si="21"/>
        <v>0.5252525252525253</v>
      </c>
      <c r="AA54">
        <f t="shared" si="21"/>
        <v>0.5252525252525253</v>
      </c>
      <c r="AB54">
        <f t="shared" si="21"/>
        <v>0.5252525252525253</v>
      </c>
      <c r="AC54">
        <f t="shared" si="21"/>
        <v>0.5252525252525253</v>
      </c>
      <c r="AD54">
        <f t="shared" si="21"/>
        <v>0.5252525252525253</v>
      </c>
      <c r="AE54">
        <f t="shared" si="21"/>
        <v>0.5252525252525253</v>
      </c>
      <c r="AF54">
        <f t="shared" si="21"/>
        <v>0.5252525252525253</v>
      </c>
      <c r="AG54">
        <f t="shared" si="21"/>
        <v>0.5252525252525253</v>
      </c>
      <c r="AH54">
        <f t="shared" si="21"/>
        <v>0.5252525252525253</v>
      </c>
      <c r="AI54">
        <f t="shared" si="21"/>
        <v>0.5252525252525253</v>
      </c>
      <c r="AJ54">
        <f t="shared" si="21"/>
        <v>0.5252525252525253</v>
      </c>
      <c r="AK54">
        <f t="shared" si="21"/>
        <v>0.5252525252525253</v>
      </c>
      <c r="AL54">
        <f t="shared" si="21"/>
        <v>0.5252525252525253</v>
      </c>
      <c r="AM54">
        <f t="shared" si="21"/>
        <v>0.5252525252525253</v>
      </c>
      <c r="AN54">
        <f t="shared" si="21"/>
        <v>0.5252525252525253</v>
      </c>
      <c r="AO54">
        <f t="shared" si="21"/>
        <v>0.5252525252525253</v>
      </c>
      <c r="AP54">
        <f t="shared" si="21"/>
        <v>0.5252525252525253</v>
      </c>
      <c r="AQ54">
        <f t="shared" si="21"/>
        <v>0.5252525252525253</v>
      </c>
      <c r="AR54">
        <f t="shared" si="21"/>
        <v>0.5252525252525253</v>
      </c>
      <c r="AS54">
        <f t="shared" si="21"/>
        <v>0.5252525252525253</v>
      </c>
      <c r="AT54">
        <f t="shared" si="21"/>
        <v>0.5252525252525253</v>
      </c>
      <c r="AU54">
        <f t="shared" si="21"/>
        <v>0.5252525252525253</v>
      </c>
      <c r="AV54">
        <f t="shared" si="21"/>
        <v>0.5252525252525253</v>
      </c>
      <c r="AW54">
        <f t="shared" si="21"/>
        <v>0.5252525252525253</v>
      </c>
      <c r="AX54">
        <f t="shared" si="21"/>
        <v>0.5252525252525253</v>
      </c>
      <c r="AY54">
        <f t="shared" si="21"/>
        <v>0.5252525252525253</v>
      </c>
      <c r="AZ54">
        <f t="shared" si="21"/>
        <v>0.5252525252525253</v>
      </c>
      <c r="BA54">
        <f t="shared" si="21"/>
        <v>0.5252525252525253</v>
      </c>
      <c r="BB54">
        <f t="shared" si="21"/>
        <v>0.5252525252525253</v>
      </c>
      <c r="BC54">
        <f t="shared" si="21"/>
        <v>0.5252525252525253</v>
      </c>
      <c r="BD54">
        <f t="shared" si="21"/>
        <v>0.5252525252525253</v>
      </c>
      <c r="BE54">
        <f t="shared" si="21"/>
        <v>0.5252525252525253</v>
      </c>
      <c r="BF54">
        <f t="shared" si="21"/>
        <v>0.5252525252525253</v>
      </c>
      <c r="BG54">
        <f t="shared" si="21"/>
        <v>0.5252525252525253</v>
      </c>
      <c r="BH54">
        <f t="shared" si="21"/>
        <v>0.5252525252525253</v>
      </c>
      <c r="BI54">
        <f t="shared" si="21"/>
        <v>0.5252525252525253</v>
      </c>
      <c r="BJ54">
        <f t="shared" si="21"/>
        <v>0.5252525252525253</v>
      </c>
      <c r="BK54">
        <f t="shared" si="21"/>
        <v>0.5252525252525253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21"/>
        <v>0.53535353535353536</v>
      </c>
      <c r="S55">
        <f t="shared" si="21"/>
        <v>0.53535353535353536</v>
      </c>
      <c r="T55">
        <f t="shared" si="21"/>
        <v>0.53535353535353536</v>
      </c>
      <c r="U55">
        <f t="shared" si="21"/>
        <v>0.53535353535353536</v>
      </c>
      <c r="V55">
        <f t="shared" si="21"/>
        <v>0.53535353535353536</v>
      </c>
      <c r="W55">
        <f t="shared" si="21"/>
        <v>0.53535353535353536</v>
      </c>
      <c r="X55">
        <f t="shared" si="21"/>
        <v>0.53535353535353536</v>
      </c>
      <c r="Y55">
        <f t="shared" si="21"/>
        <v>0.53535353535353536</v>
      </c>
      <c r="Z55">
        <f t="shared" si="21"/>
        <v>0.53535353535353536</v>
      </c>
      <c r="AA55">
        <f t="shared" si="21"/>
        <v>0.53535353535353536</v>
      </c>
      <c r="AB55">
        <f t="shared" si="21"/>
        <v>0.53535353535353536</v>
      </c>
      <c r="AC55">
        <f t="shared" si="21"/>
        <v>0.53535353535353536</v>
      </c>
      <c r="AD55">
        <f t="shared" si="21"/>
        <v>0.53535353535353536</v>
      </c>
      <c r="AE55">
        <f t="shared" si="21"/>
        <v>0.53535353535353536</v>
      </c>
      <c r="AF55">
        <f t="shared" si="21"/>
        <v>0.53535353535353536</v>
      </c>
      <c r="AG55">
        <f t="shared" si="21"/>
        <v>0.53535353535353536</v>
      </c>
      <c r="AH55">
        <f t="shared" si="21"/>
        <v>0.53535353535353536</v>
      </c>
      <c r="AI55">
        <f t="shared" si="21"/>
        <v>0.53535353535353536</v>
      </c>
      <c r="AJ55">
        <f t="shared" si="21"/>
        <v>0.53535353535353536</v>
      </c>
      <c r="AK55">
        <f t="shared" si="21"/>
        <v>0.53535353535353536</v>
      </c>
      <c r="AL55">
        <f t="shared" si="21"/>
        <v>0.53535353535353536</v>
      </c>
      <c r="AM55">
        <f t="shared" si="21"/>
        <v>0.53535353535353536</v>
      </c>
      <c r="AN55">
        <f t="shared" si="21"/>
        <v>0.53535353535353536</v>
      </c>
      <c r="AO55">
        <f t="shared" si="21"/>
        <v>0.53535353535353536</v>
      </c>
      <c r="AP55">
        <f t="shared" si="21"/>
        <v>0.53535353535353536</v>
      </c>
      <c r="AQ55">
        <f t="shared" si="21"/>
        <v>0.53535353535353536</v>
      </c>
      <c r="AR55">
        <f t="shared" si="21"/>
        <v>0.53535353535353536</v>
      </c>
      <c r="AS55">
        <f t="shared" si="21"/>
        <v>0.53535353535353536</v>
      </c>
      <c r="AT55">
        <f t="shared" si="21"/>
        <v>0.53535353535353536</v>
      </c>
      <c r="AU55">
        <f t="shared" si="21"/>
        <v>0.53535353535353536</v>
      </c>
      <c r="AV55">
        <f t="shared" si="21"/>
        <v>0.53535353535353536</v>
      </c>
      <c r="AW55">
        <f t="shared" si="21"/>
        <v>0.53535353535353536</v>
      </c>
      <c r="AX55">
        <f t="shared" si="21"/>
        <v>0.53535353535353536</v>
      </c>
      <c r="AY55">
        <f t="shared" si="21"/>
        <v>0.53535353535353536</v>
      </c>
      <c r="AZ55">
        <f t="shared" si="21"/>
        <v>0.53535353535353536</v>
      </c>
      <c r="BA55">
        <f t="shared" si="21"/>
        <v>0.53535353535353536</v>
      </c>
      <c r="BB55">
        <f t="shared" si="21"/>
        <v>0.53535353535353536</v>
      </c>
      <c r="BC55">
        <f t="shared" si="21"/>
        <v>0.53535353535353536</v>
      </c>
      <c r="BD55">
        <f t="shared" si="21"/>
        <v>0.53535353535353536</v>
      </c>
      <c r="BE55">
        <f t="shared" si="21"/>
        <v>0.53535353535353536</v>
      </c>
      <c r="BF55">
        <f t="shared" si="21"/>
        <v>0.53535353535353536</v>
      </c>
      <c r="BG55">
        <f t="shared" si="21"/>
        <v>0.53535353535353536</v>
      </c>
      <c r="BH55">
        <f t="shared" si="21"/>
        <v>0.53535353535353536</v>
      </c>
      <c r="BI55">
        <f t="shared" si="21"/>
        <v>0.53535353535353536</v>
      </c>
      <c r="BJ55">
        <f t="shared" si="21"/>
        <v>0.53535353535353536</v>
      </c>
      <c r="BK55">
        <f t="shared" si="21"/>
        <v>0.53535353535353536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ref="N56:BK56" si="22">N$101/($A$101-$A$2) *($A56 -$A$2)</f>
        <v>0.54545454545454553</v>
      </c>
      <c r="O56">
        <f t="shared" si="22"/>
        <v>0.54545454545454553</v>
      </c>
      <c r="P56">
        <f t="shared" si="22"/>
        <v>0.54545454545454553</v>
      </c>
      <c r="Q56">
        <f t="shared" si="22"/>
        <v>0.54545454545454553</v>
      </c>
      <c r="R56">
        <f t="shared" si="22"/>
        <v>0.54545454545454553</v>
      </c>
      <c r="S56">
        <f t="shared" si="22"/>
        <v>0.54545454545454553</v>
      </c>
      <c r="T56">
        <f t="shared" si="22"/>
        <v>0.54545454545454553</v>
      </c>
      <c r="U56">
        <f t="shared" si="22"/>
        <v>0.54545454545454553</v>
      </c>
      <c r="V56">
        <f t="shared" si="22"/>
        <v>0.54545454545454553</v>
      </c>
      <c r="W56">
        <f t="shared" si="22"/>
        <v>0.54545454545454553</v>
      </c>
      <c r="X56">
        <f t="shared" si="22"/>
        <v>0.54545454545454553</v>
      </c>
      <c r="Y56">
        <f t="shared" si="22"/>
        <v>0.54545454545454553</v>
      </c>
      <c r="Z56">
        <f t="shared" si="22"/>
        <v>0.54545454545454553</v>
      </c>
      <c r="AA56">
        <f t="shared" si="22"/>
        <v>0.54545454545454553</v>
      </c>
      <c r="AB56">
        <f t="shared" si="22"/>
        <v>0.54545454545454553</v>
      </c>
      <c r="AC56">
        <f t="shared" si="22"/>
        <v>0.54545454545454553</v>
      </c>
      <c r="AD56">
        <f t="shared" si="22"/>
        <v>0.54545454545454553</v>
      </c>
      <c r="AE56">
        <f t="shared" si="22"/>
        <v>0.54545454545454553</v>
      </c>
      <c r="AF56">
        <f t="shared" si="22"/>
        <v>0.54545454545454553</v>
      </c>
      <c r="AG56">
        <f t="shared" si="22"/>
        <v>0.54545454545454553</v>
      </c>
      <c r="AH56">
        <f t="shared" si="22"/>
        <v>0.54545454545454553</v>
      </c>
      <c r="AI56">
        <f t="shared" si="22"/>
        <v>0.54545454545454553</v>
      </c>
      <c r="AJ56">
        <f t="shared" si="22"/>
        <v>0.54545454545454553</v>
      </c>
      <c r="AK56">
        <f t="shared" si="22"/>
        <v>0.54545454545454553</v>
      </c>
      <c r="AL56">
        <f t="shared" si="22"/>
        <v>0.54545454545454553</v>
      </c>
      <c r="AM56">
        <f t="shared" si="22"/>
        <v>0.54545454545454553</v>
      </c>
      <c r="AN56">
        <f t="shared" si="22"/>
        <v>0.54545454545454553</v>
      </c>
      <c r="AO56">
        <f t="shared" si="22"/>
        <v>0.54545454545454553</v>
      </c>
      <c r="AP56">
        <f t="shared" si="22"/>
        <v>0.54545454545454553</v>
      </c>
      <c r="AQ56">
        <f t="shared" si="22"/>
        <v>0.54545454545454553</v>
      </c>
      <c r="AR56">
        <f t="shared" si="22"/>
        <v>0.54545454545454553</v>
      </c>
      <c r="AS56">
        <f t="shared" si="22"/>
        <v>0.54545454545454553</v>
      </c>
      <c r="AT56">
        <f t="shared" si="22"/>
        <v>0.54545454545454553</v>
      </c>
      <c r="AU56">
        <f t="shared" si="22"/>
        <v>0.54545454545454553</v>
      </c>
      <c r="AV56">
        <f t="shared" si="22"/>
        <v>0.54545454545454553</v>
      </c>
      <c r="AW56">
        <f t="shared" si="22"/>
        <v>0.54545454545454553</v>
      </c>
      <c r="AX56">
        <f t="shared" si="22"/>
        <v>0.54545454545454553</v>
      </c>
      <c r="AY56">
        <f t="shared" si="22"/>
        <v>0.54545454545454553</v>
      </c>
      <c r="AZ56">
        <f t="shared" si="22"/>
        <v>0.54545454545454553</v>
      </c>
      <c r="BA56">
        <f t="shared" si="22"/>
        <v>0.54545454545454553</v>
      </c>
      <c r="BB56">
        <f t="shared" si="22"/>
        <v>0.54545454545454553</v>
      </c>
      <c r="BC56">
        <f t="shared" si="22"/>
        <v>0.54545454545454553</v>
      </c>
      <c r="BD56">
        <f t="shared" si="22"/>
        <v>0.54545454545454553</v>
      </c>
      <c r="BE56">
        <f t="shared" si="22"/>
        <v>0.54545454545454553</v>
      </c>
      <c r="BF56">
        <f t="shared" si="22"/>
        <v>0.54545454545454553</v>
      </c>
      <c r="BG56">
        <f t="shared" si="22"/>
        <v>0.54545454545454553</v>
      </c>
      <c r="BH56">
        <f t="shared" si="22"/>
        <v>0.54545454545454553</v>
      </c>
      <c r="BI56">
        <f t="shared" si="22"/>
        <v>0.54545454545454553</v>
      </c>
      <c r="BJ56">
        <f t="shared" si="22"/>
        <v>0.54545454545454553</v>
      </c>
      <c r="BK56">
        <f t="shared" si="22"/>
        <v>0.54545454545454553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>
        <v>57</v>
      </c>
      <c r="B57">
        <v>0.16193999999999997</v>
      </c>
      <c r="C57">
        <f t="shared" ref="C57:BK61" si="23">C$101/($A$101-$A$2) *($A57 -$A$2)</f>
        <v>3.3333333333333335</v>
      </c>
      <c r="D57">
        <f t="shared" si="23"/>
        <v>3.3333333333333335</v>
      </c>
      <c r="E57">
        <f t="shared" si="23"/>
        <v>3.3333333333333335</v>
      </c>
      <c r="F57">
        <f t="shared" si="23"/>
        <v>3.3333333333333335</v>
      </c>
      <c r="G57">
        <f t="shared" si="23"/>
        <v>3.3333333333333335</v>
      </c>
      <c r="H57">
        <f t="shared" si="23"/>
        <v>3.3333333333333335</v>
      </c>
      <c r="I57">
        <f t="shared" si="23"/>
        <v>0.55555555555555558</v>
      </c>
      <c r="J57">
        <f t="shared" si="23"/>
        <v>0.55555555555555558</v>
      </c>
      <c r="K57">
        <f t="shared" si="23"/>
        <v>0.55555555555555558</v>
      </c>
      <c r="L57">
        <f t="shared" si="23"/>
        <v>0.55555555555555558</v>
      </c>
      <c r="M57">
        <f t="shared" si="23"/>
        <v>0.55555555555555558</v>
      </c>
      <c r="N57">
        <f t="shared" si="23"/>
        <v>0.55555555555555558</v>
      </c>
      <c r="O57">
        <f t="shared" si="23"/>
        <v>0.55555555555555558</v>
      </c>
      <c r="P57">
        <f t="shared" si="23"/>
        <v>0.55555555555555558</v>
      </c>
      <c r="Q57">
        <f t="shared" si="23"/>
        <v>0.55555555555555558</v>
      </c>
      <c r="R57">
        <f t="shared" si="23"/>
        <v>0.55555555555555558</v>
      </c>
      <c r="S57">
        <f t="shared" si="23"/>
        <v>0.55555555555555558</v>
      </c>
      <c r="T57">
        <f t="shared" si="23"/>
        <v>0.55555555555555558</v>
      </c>
      <c r="U57">
        <f t="shared" si="23"/>
        <v>0.55555555555555558</v>
      </c>
      <c r="V57">
        <f t="shared" si="23"/>
        <v>0.55555555555555558</v>
      </c>
      <c r="W57">
        <f t="shared" si="23"/>
        <v>0.55555555555555558</v>
      </c>
      <c r="X57">
        <f t="shared" si="23"/>
        <v>0.55555555555555558</v>
      </c>
      <c r="Y57">
        <f t="shared" si="23"/>
        <v>0.55555555555555558</v>
      </c>
      <c r="Z57">
        <f t="shared" si="23"/>
        <v>0.55555555555555558</v>
      </c>
      <c r="AA57">
        <f t="shared" si="23"/>
        <v>0.55555555555555558</v>
      </c>
      <c r="AB57">
        <f t="shared" si="23"/>
        <v>0.55555555555555558</v>
      </c>
      <c r="AC57">
        <f t="shared" si="23"/>
        <v>0.55555555555555558</v>
      </c>
      <c r="AD57">
        <f t="shared" si="23"/>
        <v>0.55555555555555558</v>
      </c>
      <c r="AE57">
        <f t="shared" si="23"/>
        <v>0.55555555555555558</v>
      </c>
      <c r="AF57">
        <f t="shared" si="23"/>
        <v>0.55555555555555558</v>
      </c>
      <c r="AG57">
        <f t="shared" si="23"/>
        <v>0.55555555555555558</v>
      </c>
      <c r="AH57">
        <f t="shared" si="23"/>
        <v>0.55555555555555558</v>
      </c>
      <c r="AI57">
        <f t="shared" si="23"/>
        <v>0.55555555555555558</v>
      </c>
      <c r="AJ57">
        <f t="shared" si="23"/>
        <v>0.55555555555555558</v>
      </c>
      <c r="AK57">
        <f t="shared" si="23"/>
        <v>0.55555555555555558</v>
      </c>
      <c r="AL57">
        <f t="shared" si="23"/>
        <v>0.55555555555555558</v>
      </c>
      <c r="AM57">
        <f t="shared" si="23"/>
        <v>0.55555555555555558</v>
      </c>
      <c r="AN57">
        <f t="shared" si="23"/>
        <v>0.55555555555555558</v>
      </c>
      <c r="AO57">
        <f t="shared" si="23"/>
        <v>0.55555555555555558</v>
      </c>
      <c r="AP57">
        <f t="shared" si="23"/>
        <v>0.55555555555555558</v>
      </c>
      <c r="AQ57">
        <f t="shared" si="23"/>
        <v>0.55555555555555558</v>
      </c>
      <c r="AR57">
        <f t="shared" si="23"/>
        <v>0.55555555555555558</v>
      </c>
      <c r="AS57">
        <f t="shared" si="23"/>
        <v>0.55555555555555558</v>
      </c>
      <c r="AT57">
        <f t="shared" si="23"/>
        <v>0.55555555555555558</v>
      </c>
      <c r="AU57">
        <f t="shared" si="23"/>
        <v>0.55555555555555558</v>
      </c>
      <c r="AV57">
        <f t="shared" si="23"/>
        <v>0.55555555555555558</v>
      </c>
      <c r="AW57">
        <f t="shared" si="23"/>
        <v>0.55555555555555558</v>
      </c>
      <c r="AX57">
        <f t="shared" si="23"/>
        <v>0.55555555555555558</v>
      </c>
      <c r="AY57">
        <f t="shared" si="23"/>
        <v>0.55555555555555558</v>
      </c>
      <c r="AZ57">
        <f t="shared" si="23"/>
        <v>0.55555555555555558</v>
      </c>
      <c r="BA57">
        <f t="shared" si="23"/>
        <v>0.55555555555555558</v>
      </c>
      <c r="BB57">
        <f t="shared" si="23"/>
        <v>0.55555555555555558</v>
      </c>
      <c r="BC57">
        <f t="shared" si="23"/>
        <v>0.55555555555555558</v>
      </c>
      <c r="BD57">
        <f t="shared" si="23"/>
        <v>0.55555555555555558</v>
      </c>
      <c r="BE57">
        <f t="shared" si="23"/>
        <v>0.55555555555555558</v>
      </c>
      <c r="BF57">
        <f t="shared" si="23"/>
        <v>0.55555555555555558</v>
      </c>
      <c r="BG57">
        <f t="shared" si="23"/>
        <v>0.55555555555555558</v>
      </c>
      <c r="BH57">
        <f t="shared" si="23"/>
        <v>0.55555555555555558</v>
      </c>
      <c r="BI57">
        <f t="shared" si="23"/>
        <v>0.55555555555555558</v>
      </c>
      <c r="BJ57">
        <f t="shared" si="23"/>
        <v>0.55555555555555558</v>
      </c>
      <c r="BK57">
        <f t="shared" si="23"/>
        <v>0.55555555555555558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>
        <v>58</v>
      </c>
      <c r="B58">
        <v>0.16193999999999997</v>
      </c>
      <c r="C58">
        <f t="shared" si="23"/>
        <v>3.393939393939394</v>
      </c>
      <c r="D58">
        <f t="shared" si="23"/>
        <v>3.393939393939394</v>
      </c>
      <c r="E58">
        <f t="shared" si="23"/>
        <v>3.393939393939394</v>
      </c>
      <c r="F58">
        <f t="shared" si="23"/>
        <v>3.393939393939394</v>
      </c>
      <c r="G58">
        <f t="shared" si="23"/>
        <v>3.393939393939394</v>
      </c>
      <c r="H58">
        <f t="shared" si="23"/>
        <v>3.393939393939394</v>
      </c>
      <c r="I58">
        <f t="shared" si="23"/>
        <v>0.56565656565656575</v>
      </c>
      <c r="J58">
        <f t="shared" si="23"/>
        <v>0.56565656565656575</v>
      </c>
      <c r="K58">
        <f t="shared" si="23"/>
        <v>0.56565656565656575</v>
      </c>
      <c r="L58">
        <f t="shared" si="23"/>
        <v>0.56565656565656575</v>
      </c>
      <c r="M58">
        <f t="shared" si="23"/>
        <v>0.56565656565656575</v>
      </c>
      <c r="N58">
        <f t="shared" si="23"/>
        <v>0.56565656565656575</v>
      </c>
      <c r="O58">
        <f t="shared" si="23"/>
        <v>0.56565656565656575</v>
      </c>
      <c r="P58">
        <f t="shared" si="23"/>
        <v>0.56565656565656575</v>
      </c>
      <c r="Q58">
        <f t="shared" si="23"/>
        <v>0.56565656565656575</v>
      </c>
      <c r="R58">
        <f t="shared" si="23"/>
        <v>0.56565656565656575</v>
      </c>
      <c r="S58">
        <f t="shared" si="23"/>
        <v>0.56565656565656575</v>
      </c>
      <c r="T58">
        <f t="shared" si="23"/>
        <v>0.56565656565656575</v>
      </c>
      <c r="U58">
        <f t="shared" si="23"/>
        <v>0.56565656565656575</v>
      </c>
      <c r="V58">
        <f t="shared" si="23"/>
        <v>0.56565656565656575</v>
      </c>
      <c r="W58">
        <f t="shared" si="23"/>
        <v>0.56565656565656575</v>
      </c>
      <c r="X58">
        <f t="shared" si="23"/>
        <v>0.56565656565656575</v>
      </c>
      <c r="Y58">
        <f t="shared" si="23"/>
        <v>0.56565656565656575</v>
      </c>
      <c r="Z58">
        <f t="shared" si="23"/>
        <v>0.56565656565656575</v>
      </c>
      <c r="AA58">
        <f t="shared" si="23"/>
        <v>0.56565656565656575</v>
      </c>
      <c r="AB58">
        <f t="shared" si="23"/>
        <v>0.56565656565656575</v>
      </c>
      <c r="AC58">
        <f t="shared" si="23"/>
        <v>0.56565656565656575</v>
      </c>
      <c r="AD58">
        <f t="shared" si="23"/>
        <v>0.56565656565656575</v>
      </c>
      <c r="AE58">
        <f t="shared" si="23"/>
        <v>0.56565656565656575</v>
      </c>
      <c r="AF58">
        <f t="shared" si="23"/>
        <v>0.56565656565656575</v>
      </c>
      <c r="AG58">
        <f t="shared" si="23"/>
        <v>0.56565656565656575</v>
      </c>
      <c r="AH58">
        <f t="shared" si="23"/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>
        <v>59</v>
      </c>
      <c r="B59">
        <v>0.16193999999999997</v>
      </c>
      <c r="C59">
        <f t="shared" si="23"/>
        <v>3.4545454545454546</v>
      </c>
      <c r="D59">
        <f t="shared" si="23"/>
        <v>3.4545454545454546</v>
      </c>
      <c r="E59">
        <f t="shared" si="23"/>
        <v>3.4545454545454546</v>
      </c>
      <c r="F59">
        <f t="shared" si="23"/>
        <v>3.4545454545454546</v>
      </c>
      <c r="G59">
        <f t="shared" si="23"/>
        <v>3.4545454545454546</v>
      </c>
      <c r="H59">
        <f t="shared" si="23"/>
        <v>3.4545454545454546</v>
      </c>
      <c r="I59">
        <f t="shared" si="23"/>
        <v>0.5757575757575758</v>
      </c>
      <c r="J59">
        <f t="shared" si="23"/>
        <v>0.5757575757575758</v>
      </c>
      <c r="K59">
        <f t="shared" si="23"/>
        <v>0.5757575757575758</v>
      </c>
      <c r="L59">
        <f t="shared" si="23"/>
        <v>0.5757575757575758</v>
      </c>
      <c r="M59">
        <f t="shared" si="23"/>
        <v>0.5757575757575758</v>
      </c>
      <c r="N59">
        <f t="shared" si="23"/>
        <v>0.5757575757575758</v>
      </c>
      <c r="O59">
        <f t="shared" si="23"/>
        <v>0.5757575757575758</v>
      </c>
      <c r="P59">
        <f t="shared" si="23"/>
        <v>0.5757575757575758</v>
      </c>
      <c r="Q59">
        <f t="shared" si="23"/>
        <v>0.5757575757575758</v>
      </c>
      <c r="R59">
        <f t="shared" si="23"/>
        <v>0.5757575757575758</v>
      </c>
      <c r="S59">
        <f t="shared" si="23"/>
        <v>0.5757575757575758</v>
      </c>
      <c r="T59">
        <f t="shared" si="23"/>
        <v>0.5757575757575758</v>
      </c>
      <c r="U59">
        <f t="shared" si="23"/>
        <v>0.5757575757575758</v>
      </c>
      <c r="V59">
        <f t="shared" si="23"/>
        <v>0.5757575757575758</v>
      </c>
      <c r="W59">
        <f t="shared" si="23"/>
        <v>0.5757575757575758</v>
      </c>
      <c r="X59">
        <f t="shared" si="23"/>
        <v>0.5757575757575758</v>
      </c>
      <c r="Y59">
        <f t="shared" si="23"/>
        <v>0.5757575757575758</v>
      </c>
      <c r="Z59">
        <f t="shared" si="23"/>
        <v>0.5757575757575758</v>
      </c>
      <c r="AA59">
        <f t="shared" si="23"/>
        <v>0.5757575757575758</v>
      </c>
      <c r="AB59">
        <f t="shared" si="23"/>
        <v>0.5757575757575758</v>
      </c>
      <c r="AC59">
        <f t="shared" si="23"/>
        <v>0.5757575757575758</v>
      </c>
      <c r="AD59">
        <f t="shared" si="23"/>
        <v>0.5757575757575758</v>
      </c>
      <c r="AE59">
        <f t="shared" si="23"/>
        <v>0.5757575757575758</v>
      </c>
      <c r="AF59">
        <f t="shared" si="23"/>
        <v>0.5757575757575758</v>
      </c>
      <c r="AG59">
        <f t="shared" si="23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>
        <v>60</v>
      </c>
      <c r="B60">
        <v>0.16193999999999997</v>
      </c>
      <c r="C60">
        <f t="shared" si="23"/>
        <v>3.5151515151515151</v>
      </c>
      <c r="D60">
        <f t="shared" si="23"/>
        <v>3.5151515151515151</v>
      </c>
      <c r="E60">
        <f t="shared" si="23"/>
        <v>3.5151515151515151</v>
      </c>
      <c r="F60">
        <f t="shared" si="23"/>
        <v>3.5151515151515151</v>
      </c>
      <c r="G60">
        <f t="shared" si="23"/>
        <v>3.5151515151515151</v>
      </c>
      <c r="H60">
        <f t="shared" si="23"/>
        <v>3.5151515151515151</v>
      </c>
      <c r="I60">
        <f t="shared" si="23"/>
        <v>0.58585858585858586</v>
      </c>
      <c r="J60">
        <f t="shared" si="23"/>
        <v>0.58585858585858586</v>
      </c>
      <c r="K60">
        <f t="shared" si="23"/>
        <v>0.58585858585858586</v>
      </c>
      <c r="L60">
        <f t="shared" si="23"/>
        <v>0.58585858585858586</v>
      </c>
      <c r="M60">
        <f t="shared" si="23"/>
        <v>0.58585858585858586</v>
      </c>
      <c r="N60">
        <f t="shared" si="23"/>
        <v>0.58585858585858586</v>
      </c>
      <c r="O60">
        <f t="shared" si="23"/>
        <v>0.58585858585858586</v>
      </c>
      <c r="P60">
        <f t="shared" si="23"/>
        <v>0.58585858585858586</v>
      </c>
      <c r="Q60">
        <f t="shared" si="23"/>
        <v>0.58585858585858586</v>
      </c>
      <c r="R60">
        <f t="shared" si="23"/>
        <v>0.58585858585858586</v>
      </c>
      <c r="S60">
        <f t="shared" si="23"/>
        <v>0.58585858585858586</v>
      </c>
      <c r="T60">
        <f t="shared" si="23"/>
        <v>0.58585858585858586</v>
      </c>
      <c r="U60">
        <f t="shared" si="23"/>
        <v>0.58585858585858586</v>
      </c>
      <c r="V60">
        <f t="shared" si="23"/>
        <v>0.58585858585858586</v>
      </c>
      <c r="W60">
        <f t="shared" si="23"/>
        <v>0.58585858585858586</v>
      </c>
      <c r="X60">
        <f t="shared" si="23"/>
        <v>0.58585858585858586</v>
      </c>
      <c r="Y60">
        <f t="shared" si="23"/>
        <v>0.58585858585858586</v>
      </c>
      <c r="Z60">
        <f t="shared" si="23"/>
        <v>0.58585858585858586</v>
      </c>
      <c r="AA60">
        <f t="shared" si="23"/>
        <v>0.58585858585858586</v>
      </c>
      <c r="AB60">
        <f t="shared" si="23"/>
        <v>0.58585858585858586</v>
      </c>
      <c r="AC60">
        <f t="shared" si="23"/>
        <v>0.58585858585858586</v>
      </c>
      <c r="AD60">
        <f t="shared" si="23"/>
        <v>0.58585858585858586</v>
      </c>
      <c r="AE60">
        <f t="shared" si="23"/>
        <v>0.58585858585858586</v>
      </c>
      <c r="AF60">
        <f t="shared" si="23"/>
        <v>0.58585858585858586</v>
      </c>
      <c r="AG60">
        <f t="shared" si="23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5">
      <c r="A61">
        <v>61</v>
      </c>
      <c r="B61">
        <v>0.16193999999999997</v>
      </c>
      <c r="C61">
        <f t="shared" si="23"/>
        <v>3.5757575757575757</v>
      </c>
      <c r="D61">
        <f t="shared" si="23"/>
        <v>3.5757575757575757</v>
      </c>
      <c r="E61">
        <f t="shared" si="23"/>
        <v>3.5757575757575757</v>
      </c>
      <c r="F61">
        <f t="shared" si="23"/>
        <v>3.5757575757575757</v>
      </c>
      <c r="G61">
        <f t="shared" si="23"/>
        <v>3.5757575757575757</v>
      </c>
      <c r="H61">
        <f t="shared" si="23"/>
        <v>3.5757575757575757</v>
      </c>
      <c r="I61">
        <f t="shared" si="23"/>
        <v>0.59595959595959602</v>
      </c>
      <c r="J61">
        <f t="shared" si="23"/>
        <v>0.59595959595959602</v>
      </c>
      <c r="K61">
        <f t="shared" si="23"/>
        <v>0.59595959595959602</v>
      </c>
      <c r="L61">
        <f t="shared" si="23"/>
        <v>0.59595959595959602</v>
      </c>
      <c r="M61">
        <f t="shared" si="23"/>
        <v>0.59595959595959602</v>
      </c>
      <c r="N61">
        <f t="shared" ref="N61:BK61" si="24">N$101/($A$101-$A$2) *($A61 -$A$2)</f>
        <v>0.59595959595959602</v>
      </c>
      <c r="O61">
        <f t="shared" si="24"/>
        <v>0.59595959595959602</v>
      </c>
      <c r="P61">
        <f t="shared" si="24"/>
        <v>0.59595959595959602</v>
      </c>
      <c r="Q61">
        <f t="shared" si="24"/>
        <v>0.59595959595959602</v>
      </c>
      <c r="R61">
        <f t="shared" si="24"/>
        <v>0.59595959595959602</v>
      </c>
      <c r="S61">
        <f t="shared" si="24"/>
        <v>0.59595959595959602</v>
      </c>
      <c r="T61">
        <f t="shared" si="24"/>
        <v>0.59595959595959602</v>
      </c>
      <c r="U61">
        <f t="shared" si="24"/>
        <v>0.59595959595959602</v>
      </c>
      <c r="V61">
        <f t="shared" si="24"/>
        <v>0.59595959595959602</v>
      </c>
      <c r="W61">
        <f t="shared" si="24"/>
        <v>0.59595959595959602</v>
      </c>
      <c r="X61">
        <f t="shared" si="24"/>
        <v>0.59595959595959602</v>
      </c>
      <c r="Y61">
        <f t="shared" si="24"/>
        <v>0.59595959595959602</v>
      </c>
      <c r="Z61">
        <f t="shared" si="24"/>
        <v>0.59595959595959602</v>
      </c>
      <c r="AA61">
        <f t="shared" si="24"/>
        <v>0.59595959595959602</v>
      </c>
      <c r="AB61">
        <f t="shared" si="24"/>
        <v>0.59595959595959602</v>
      </c>
      <c r="AC61">
        <f t="shared" si="24"/>
        <v>0.59595959595959602</v>
      </c>
      <c r="AD61">
        <f t="shared" si="24"/>
        <v>0.59595959595959602</v>
      </c>
      <c r="AE61">
        <f t="shared" si="24"/>
        <v>0.59595959595959602</v>
      </c>
      <c r="AF61">
        <f t="shared" si="24"/>
        <v>0.59595959595959602</v>
      </c>
      <c r="AG61">
        <f t="shared" si="24"/>
        <v>0.59595959595959602</v>
      </c>
      <c r="AH61">
        <f t="shared" si="24"/>
        <v>0.59595959595959602</v>
      </c>
      <c r="AI61">
        <f t="shared" si="24"/>
        <v>0.59595959595959602</v>
      </c>
      <c r="AJ61">
        <f t="shared" si="24"/>
        <v>0.59595959595959602</v>
      </c>
      <c r="AK61">
        <f t="shared" si="24"/>
        <v>0.59595959595959602</v>
      </c>
      <c r="AL61">
        <f t="shared" si="24"/>
        <v>0.59595959595959602</v>
      </c>
      <c r="AM61">
        <f t="shared" si="24"/>
        <v>0.59595959595959602</v>
      </c>
      <c r="AN61">
        <f t="shared" si="24"/>
        <v>0.59595959595959602</v>
      </c>
      <c r="AO61">
        <f t="shared" si="24"/>
        <v>0.59595959595959602</v>
      </c>
      <c r="AP61">
        <f t="shared" si="24"/>
        <v>0.59595959595959602</v>
      </c>
      <c r="AQ61">
        <f t="shared" si="24"/>
        <v>0.59595959595959602</v>
      </c>
      <c r="AR61">
        <f t="shared" si="24"/>
        <v>0.59595959595959602</v>
      </c>
      <c r="AS61">
        <f t="shared" si="24"/>
        <v>0.59595959595959602</v>
      </c>
      <c r="AT61">
        <f t="shared" si="24"/>
        <v>0.59595959595959602</v>
      </c>
      <c r="AU61">
        <f t="shared" si="24"/>
        <v>0.59595959595959602</v>
      </c>
      <c r="AV61">
        <f t="shared" si="24"/>
        <v>0.59595959595959602</v>
      </c>
      <c r="AW61">
        <f t="shared" si="24"/>
        <v>0.59595959595959602</v>
      </c>
      <c r="AX61">
        <f t="shared" si="24"/>
        <v>0.59595959595959602</v>
      </c>
      <c r="AY61">
        <f t="shared" si="24"/>
        <v>0.59595959595959602</v>
      </c>
      <c r="AZ61">
        <f t="shared" si="24"/>
        <v>0.59595959595959602</v>
      </c>
      <c r="BA61">
        <f t="shared" si="24"/>
        <v>0.59595959595959602</v>
      </c>
      <c r="BB61">
        <f t="shared" si="24"/>
        <v>0.59595959595959602</v>
      </c>
      <c r="BC61">
        <f t="shared" si="24"/>
        <v>0.59595959595959602</v>
      </c>
      <c r="BD61">
        <f t="shared" si="24"/>
        <v>0.59595959595959602</v>
      </c>
      <c r="BE61">
        <f t="shared" si="24"/>
        <v>0.59595959595959602</v>
      </c>
      <c r="BF61">
        <f t="shared" si="24"/>
        <v>0.59595959595959602</v>
      </c>
      <c r="BG61">
        <f t="shared" si="24"/>
        <v>0.59595959595959602</v>
      </c>
      <c r="BH61">
        <f t="shared" si="24"/>
        <v>0.59595959595959602</v>
      </c>
      <c r="BI61">
        <f t="shared" si="24"/>
        <v>0.59595959595959602</v>
      </c>
      <c r="BJ61">
        <f t="shared" si="24"/>
        <v>0.59595959595959602</v>
      </c>
      <c r="BK61">
        <f t="shared" si="24"/>
        <v>0.59595959595959602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>
        <v>62</v>
      </c>
      <c r="B62">
        <v>0.16193999999999997</v>
      </c>
      <c r="C62">
        <f t="shared" ref="C62:BK66" si="25">C$101/($A$101-$A$2) *($A62 -$A$2)</f>
        <v>3.6363636363636367</v>
      </c>
      <c r="D62">
        <f t="shared" si="25"/>
        <v>3.6363636363636367</v>
      </c>
      <c r="E62">
        <f t="shared" si="25"/>
        <v>3.6363636363636367</v>
      </c>
      <c r="F62">
        <f t="shared" si="25"/>
        <v>3.6363636363636367</v>
      </c>
      <c r="G62">
        <f t="shared" si="25"/>
        <v>3.6363636363636367</v>
      </c>
      <c r="H62">
        <f t="shared" si="25"/>
        <v>3.6363636363636367</v>
      </c>
      <c r="I62">
        <f t="shared" si="25"/>
        <v>0.60606060606060608</v>
      </c>
      <c r="J62">
        <f t="shared" si="25"/>
        <v>0.60606060606060608</v>
      </c>
      <c r="K62">
        <f t="shared" si="25"/>
        <v>0.60606060606060608</v>
      </c>
      <c r="L62">
        <f t="shared" si="25"/>
        <v>0.60606060606060608</v>
      </c>
      <c r="M62">
        <f t="shared" si="25"/>
        <v>0.60606060606060608</v>
      </c>
      <c r="N62">
        <f t="shared" si="25"/>
        <v>0.60606060606060608</v>
      </c>
      <c r="O62">
        <f t="shared" si="25"/>
        <v>0.60606060606060608</v>
      </c>
      <c r="P62">
        <f t="shared" si="25"/>
        <v>0.60606060606060608</v>
      </c>
      <c r="Q62">
        <f t="shared" si="25"/>
        <v>0.60606060606060608</v>
      </c>
      <c r="R62">
        <f t="shared" si="25"/>
        <v>0.60606060606060608</v>
      </c>
      <c r="S62">
        <f t="shared" si="25"/>
        <v>0.60606060606060608</v>
      </c>
      <c r="T62">
        <f t="shared" si="25"/>
        <v>0.60606060606060608</v>
      </c>
      <c r="U62">
        <f t="shared" si="25"/>
        <v>0.60606060606060608</v>
      </c>
      <c r="V62">
        <f t="shared" si="25"/>
        <v>0.60606060606060608</v>
      </c>
      <c r="W62">
        <f t="shared" si="25"/>
        <v>0.60606060606060608</v>
      </c>
      <c r="X62">
        <f t="shared" si="25"/>
        <v>0.60606060606060608</v>
      </c>
      <c r="Y62">
        <f t="shared" si="25"/>
        <v>0.60606060606060608</v>
      </c>
      <c r="Z62">
        <f t="shared" si="25"/>
        <v>0.60606060606060608</v>
      </c>
      <c r="AA62">
        <f t="shared" si="25"/>
        <v>0.60606060606060608</v>
      </c>
      <c r="AB62">
        <f t="shared" si="25"/>
        <v>0.60606060606060608</v>
      </c>
      <c r="AC62">
        <f t="shared" si="25"/>
        <v>0.60606060606060608</v>
      </c>
      <c r="AD62">
        <f t="shared" si="25"/>
        <v>0.60606060606060608</v>
      </c>
      <c r="AE62">
        <f t="shared" si="25"/>
        <v>0.60606060606060608</v>
      </c>
      <c r="AF62">
        <f t="shared" si="25"/>
        <v>0.60606060606060608</v>
      </c>
      <c r="AG62">
        <f t="shared" si="25"/>
        <v>0.60606060606060608</v>
      </c>
      <c r="AH62">
        <f t="shared" si="25"/>
        <v>0.60606060606060608</v>
      </c>
      <c r="AI62">
        <f t="shared" si="25"/>
        <v>0.60606060606060608</v>
      </c>
      <c r="AJ62">
        <f t="shared" si="25"/>
        <v>0.60606060606060608</v>
      </c>
      <c r="AK62">
        <f t="shared" si="25"/>
        <v>0.60606060606060608</v>
      </c>
      <c r="AL62">
        <f t="shared" si="25"/>
        <v>0.60606060606060608</v>
      </c>
      <c r="AM62">
        <f t="shared" si="25"/>
        <v>0.60606060606060608</v>
      </c>
      <c r="AN62">
        <f t="shared" si="25"/>
        <v>0.60606060606060608</v>
      </c>
      <c r="AO62">
        <f t="shared" si="25"/>
        <v>0.60606060606060608</v>
      </c>
      <c r="AP62">
        <f t="shared" si="25"/>
        <v>0.60606060606060608</v>
      </c>
      <c r="AQ62">
        <f t="shared" si="25"/>
        <v>0.60606060606060608</v>
      </c>
      <c r="AR62">
        <f t="shared" si="25"/>
        <v>0.60606060606060608</v>
      </c>
      <c r="AS62">
        <f t="shared" si="25"/>
        <v>0.60606060606060608</v>
      </c>
      <c r="AT62">
        <f t="shared" si="25"/>
        <v>0.60606060606060608</v>
      </c>
      <c r="AU62">
        <f t="shared" si="25"/>
        <v>0.60606060606060608</v>
      </c>
      <c r="AV62">
        <f t="shared" si="25"/>
        <v>0.60606060606060608</v>
      </c>
      <c r="AW62">
        <f t="shared" si="25"/>
        <v>0.60606060606060608</v>
      </c>
      <c r="AX62">
        <f t="shared" si="25"/>
        <v>0.60606060606060608</v>
      </c>
      <c r="AY62">
        <f t="shared" si="25"/>
        <v>0.60606060606060608</v>
      </c>
      <c r="AZ62">
        <f t="shared" si="25"/>
        <v>0.60606060606060608</v>
      </c>
      <c r="BA62">
        <f t="shared" si="25"/>
        <v>0.60606060606060608</v>
      </c>
      <c r="BB62">
        <f t="shared" si="25"/>
        <v>0.60606060606060608</v>
      </c>
      <c r="BC62">
        <f t="shared" si="25"/>
        <v>0.60606060606060608</v>
      </c>
      <c r="BD62">
        <f t="shared" si="25"/>
        <v>0.60606060606060608</v>
      </c>
      <c r="BE62">
        <f t="shared" si="25"/>
        <v>0.60606060606060608</v>
      </c>
      <c r="BF62">
        <f t="shared" si="25"/>
        <v>0.60606060606060608</v>
      </c>
      <c r="BG62">
        <f t="shared" si="25"/>
        <v>0.60606060606060608</v>
      </c>
      <c r="BH62">
        <f t="shared" si="25"/>
        <v>0.60606060606060608</v>
      </c>
      <c r="BI62">
        <f t="shared" si="25"/>
        <v>0.60606060606060608</v>
      </c>
      <c r="BJ62">
        <f t="shared" si="25"/>
        <v>0.60606060606060608</v>
      </c>
      <c r="BK62">
        <f t="shared" si="25"/>
        <v>0.60606060606060608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>
        <v>63</v>
      </c>
      <c r="B63">
        <v>0.16193999999999997</v>
      </c>
      <c r="C63">
        <f t="shared" si="25"/>
        <v>3.6969696969696972</v>
      </c>
      <c r="D63">
        <f t="shared" si="25"/>
        <v>3.6969696969696972</v>
      </c>
      <c r="E63">
        <f t="shared" si="25"/>
        <v>3.6969696969696972</v>
      </c>
      <c r="F63">
        <f t="shared" si="25"/>
        <v>3.6969696969696972</v>
      </c>
      <c r="G63">
        <f t="shared" si="25"/>
        <v>3.6969696969696972</v>
      </c>
      <c r="H63">
        <f t="shared" si="25"/>
        <v>3.6969696969696972</v>
      </c>
      <c r="I63">
        <f t="shared" si="25"/>
        <v>0.61616161616161624</v>
      </c>
      <c r="J63">
        <f t="shared" si="25"/>
        <v>0.61616161616161624</v>
      </c>
      <c r="K63">
        <f t="shared" si="25"/>
        <v>0.61616161616161624</v>
      </c>
      <c r="L63">
        <f t="shared" si="25"/>
        <v>0.61616161616161624</v>
      </c>
      <c r="M63">
        <f t="shared" si="25"/>
        <v>0.61616161616161624</v>
      </c>
      <c r="N63">
        <f t="shared" si="25"/>
        <v>0.61616161616161624</v>
      </c>
      <c r="O63">
        <f t="shared" si="25"/>
        <v>0.61616161616161624</v>
      </c>
      <c r="P63">
        <f t="shared" si="25"/>
        <v>0.61616161616161624</v>
      </c>
      <c r="Q63">
        <f t="shared" si="25"/>
        <v>0.61616161616161624</v>
      </c>
      <c r="R63">
        <f t="shared" si="25"/>
        <v>0.61616161616161624</v>
      </c>
      <c r="S63">
        <f t="shared" si="25"/>
        <v>0.61616161616161624</v>
      </c>
      <c r="T63">
        <f t="shared" si="25"/>
        <v>0.61616161616161624</v>
      </c>
      <c r="U63">
        <f t="shared" si="25"/>
        <v>0.61616161616161624</v>
      </c>
      <c r="V63">
        <f t="shared" si="25"/>
        <v>0.61616161616161624</v>
      </c>
      <c r="W63">
        <f t="shared" si="25"/>
        <v>0.61616161616161624</v>
      </c>
      <c r="X63">
        <f t="shared" si="25"/>
        <v>0.61616161616161624</v>
      </c>
      <c r="Y63">
        <f t="shared" si="25"/>
        <v>0.61616161616161624</v>
      </c>
      <c r="Z63">
        <f t="shared" si="25"/>
        <v>0.61616161616161624</v>
      </c>
      <c r="AA63">
        <f t="shared" si="25"/>
        <v>0.61616161616161624</v>
      </c>
      <c r="AB63">
        <f t="shared" si="25"/>
        <v>0.61616161616161624</v>
      </c>
      <c r="AC63">
        <f t="shared" si="25"/>
        <v>0.61616161616161624</v>
      </c>
      <c r="AD63">
        <f t="shared" si="25"/>
        <v>0.61616161616161624</v>
      </c>
      <c r="AE63">
        <f t="shared" si="25"/>
        <v>0.61616161616161624</v>
      </c>
      <c r="AF63">
        <f t="shared" si="25"/>
        <v>0.61616161616161624</v>
      </c>
      <c r="AG63">
        <f t="shared" si="25"/>
        <v>0.61616161616161624</v>
      </c>
      <c r="AH63">
        <f t="shared" si="25"/>
        <v>0.61616161616161624</v>
      </c>
      <c r="AI63">
        <f t="shared" si="25"/>
        <v>0.61616161616161624</v>
      </c>
      <c r="AJ63">
        <f t="shared" si="25"/>
        <v>0.61616161616161624</v>
      </c>
      <c r="AK63">
        <f t="shared" si="25"/>
        <v>0.61616161616161624</v>
      </c>
      <c r="AL63">
        <f t="shared" si="25"/>
        <v>0.61616161616161624</v>
      </c>
      <c r="AM63">
        <f t="shared" si="25"/>
        <v>0.61616161616161624</v>
      </c>
      <c r="AN63">
        <f t="shared" si="25"/>
        <v>0.61616161616161624</v>
      </c>
      <c r="AO63">
        <f t="shared" si="25"/>
        <v>0.61616161616161624</v>
      </c>
      <c r="AP63">
        <f t="shared" si="25"/>
        <v>0.61616161616161624</v>
      </c>
      <c r="AQ63">
        <f t="shared" si="25"/>
        <v>0.61616161616161624</v>
      </c>
      <c r="AR63">
        <f t="shared" si="25"/>
        <v>0.61616161616161624</v>
      </c>
      <c r="AS63">
        <f t="shared" si="25"/>
        <v>0.61616161616161624</v>
      </c>
      <c r="AT63">
        <f t="shared" si="25"/>
        <v>0.61616161616161624</v>
      </c>
      <c r="AU63">
        <f t="shared" si="25"/>
        <v>0.61616161616161624</v>
      </c>
      <c r="AV63">
        <f t="shared" si="25"/>
        <v>0.61616161616161624</v>
      </c>
      <c r="AW63">
        <f t="shared" si="25"/>
        <v>0.61616161616161624</v>
      </c>
      <c r="AX63">
        <f t="shared" si="25"/>
        <v>0.61616161616161624</v>
      </c>
      <c r="AY63">
        <f t="shared" si="25"/>
        <v>0.61616161616161624</v>
      </c>
      <c r="AZ63">
        <f t="shared" si="25"/>
        <v>0.61616161616161624</v>
      </c>
      <c r="BA63">
        <f t="shared" si="25"/>
        <v>0.61616161616161624</v>
      </c>
      <c r="BB63">
        <f t="shared" si="25"/>
        <v>0.61616161616161624</v>
      </c>
      <c r="BC63">
        <f t="shared" si="25"/>
        <v>0.61616161616161624</v>
      </c>
      <c r="BD63">
        <f t="shared" si="25"/>
        <v>0.61616161616161624</v>
      </c>
      <c r="BE63">
        <f t="shared" si="25"/>
        <v>0.61616161616161624</v>
      </c>
      <c r="BF63">
        <f t="shared" si="25"/>
        <v>0.61616161616161624</v>
      </c>
      <c r="BG63">
        <f t="shared" si="25"/>
        <v>0.61616161616161624</v>
      </c>
      <c r="BH63">
        <f t="shared" si="25"/>
        <v>0.61616161616161624</v>
      </c>
      <c r="BI63">
        <f t="shared" si="25"/>
        <v>0.61616161616161624</v>
      </c>
      <c r="BJ63">
        <f t="shared" si="25"/>
        <v>0.61616161616161624</v>
      </c>
      <c r="BK63">
        <f t="shared" si="25"/>
        <v>0.61616161616161624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>
        <v>64</v>
      </c>
      <c r="B64">
        <v>0.16193999999999997</v>
      </c>
      <c r="C64">
        <f t="shared" si="25"/>
        <v>3.7575757575757578</v>
      </c>
      <c r="D64">
        <f t="shared" si="25"/>
        <v>3.7575757575757578</v>
      </c>
      <c r="E64">
        <f t="shared" si="25"/>
        <v>3.7575757575757578</v>
      </c>
      <c r="F64">
        <f t="shared" si="25"/>
        <v>3.7575757575757578</v>
      </c>
      <c r="G64">
        <f t="shared" si="25"/>
        <v>3.7575757575757578</v>
      </c>
      <c r="H64">
        <f t="shared" si="25"/>
        <v>3.7575757575757578</v>
      </c>
      <c r="I64">
        <f t="shared" si="25"/>
        <v>0.6262626262626263</v>
      </c>
      <c r="J64">
        <f t="shared" si="25"/>
        <v>0.6262626262626263</v>
      </c>
      <c r="K64">
        <f t="shared" si="25"/>
        <v>0.6262626262626263</v>
      </c>
      <c r="L64">
        <f t="shared" si="25"/>
        <v>0.6262626262626263</v>
      </c>
      <c r="M64">
        <f t="shared" si="25"/>
        <v>0.6262626262626263</v>
      </c>
      <c r="N64">
        <f t="shared" si="25"/>
        <v>0.6262626262626263</v>
      </c>
      <c r="O64">
        <f t="shared" si="25"/>
        <v>0.6262626262626263</v>
      </c>
      <c r="P64">
        <f t="shared" si="25"/>
        <v>0.6262626262626263</v>
      </c>
      <c r="Q64">
        <f t="shared" si="25"/>
        <v>0.6262626262626263</v>
      </c>
      <c r="R64">
        <f t="shared" si="25"/>
        <v>0.6262626262626263</v>
      </c>
      <c r="S64">
        <f t="shared" si="25"/>
        <v>0.6262626262626263</v>
      </c>
      <c r="T64">
        <f t="shared" si="25"/>
        <v>0.6262626262626263</v>
      </c>
      <c r="U64">
        <f t="shared" si="25"/>
        <v>0.6262626262626263</v>
      </c>
      <c r="V64">
        <f t="shared" si="25"/>
        <v>0.6262626262626263</v>
      </c>
      <c r="W64">
        <f t="shared" si="25"/>
        <v>0.6262626262626263</v>
      </c>
      <c r="X64">
        <f t="shared" si="25"/>
        <v>0.6262626262626263</v>
      </c>
      <c r="Y64">
        <f t="shared" si="25"/>
        <v>0.6262626262626263</v>
      </c>
      <c r="Z64">
        <f t="shared" si="25"/>
        <v>0.6262626262626263</v>
      </c>
      <c r="AA64">
        <f t="shared" si="25"/>
        <v>0.6262626262626263</v>
      </c>
      <c r="AB64">
        <f t="shared" si="25"/>
        <v>0.6262626262626263</v>
      </c>
      <c r="AC64">
        <f t="shared" si="25"/>
        <v>0.6262626262626263</v>
      </c>
      <c r="AD64">
        <f t="shared" si="25"/>
        <v>0.6262626262626263</v>
      </c>
      <c r="AE64">
        <f t="shared" si="25"/>
        <v>0.6262626262626263</v>
      </c>
      <c r="AF64">
        <f t="shared" si="25"/>
        <v>0.6262626262626263</v>
      </c>
      <c r="AG64">
        <f t="shared" si="25"/>
        <v>0.6262626262626263</v>
      </c>
      <c r="AH64">
        <f t="shared" si="25"/>
        <v>0.6262626262626263</v>
      </c>
      <c r="AI64">
        <f t="shared" si="25"/>
        <v>0.6262626262626263</v>
      </c>
      <c r="AJ64">
        <f t="shared" si="25"/>
        <v>0.6262626262626263</v>
      </c>
      <c r="AK64">
        <f t="shared" si="25"/>
        <v>0.6262626262626263</v>
      </c>
      <c r="AL64">
        <f t="shared" si="25"/>
        <v>0.6262626262626263</v>
      </c>
      <c r="AM64">
        <f t="shared" si="25"/>
        <v>0.6262626262626263</v>
      </c>
      <c r="AN64">
        <f t="shared" si="25"/>
        <v>0.6262626262626263</v>
      </c>
      <c r="AO64">
        <f t="shared" si="25"/>
        <v>0.6262626262626263</v>
      </c>
      <c r="AP64">
        <f t="shared" si="25"/>
        <v>0.6262626262626263</v>
      </c>
      <c r="AQ64">
        <f t="shared" si="25"/>
        <v>0.6262626262626263</v>
      </c>
      <c r="AR64">
        <f t="shared" si="25"/>
        <v>0.6262626262626263</v>
      </c>
      <c r="AS64">
        <f t="shared" si="25"/>
        <v>0.6262626262626263</v>
      </c>
      <c r="AT64">
        <f t="shared" si="25"/>
        <v>0.6262626262626263</v>
      </c>
      <c r="AU64">
        <f t="shared" si="25"/>
        <v>0.6262626262626263</v>
      </c>
      <c r="AV64">
        <f t="shared" si="25"/>
        <v>0.6262626262626263</v>
      </c>
      <c r="AW64">
        <f t="shared" si="25"/>
        <v>0.6262626262626263</v>
      </c>
      <c r="AX64">
        <f t="shared" si="25"/>
        <v>0.6262626262626263</v>
      </c>
      <c r="AY64">
        <f t="shared" si="25"/>
        <v>0.6262626262626263</v>
      </c>
      <c r="AZ64">
        <f t="shared" si="25"/>
        <v>0.6262626262626263</v>
      </c>
      <c r="BA64">
        <f t="shared" si="25"/>
        <v>0.6262626262626263</v>
      </c>
      <c r="BB64">
        <f t="shared" si="25"/>
        <v>0.6262626262626263</v>
      </c>
      <c r="BC64">
        <f t="shared" si="25"/>
        <v>0.6262626262626263</v>
      </c>
      <c r="BD64">
        <f t="shared" si="25"/>
        <v>0.6262626262626263</v>
      </c>
      <c r="BE64">
        <f t="shared" si="25"/>
        <v>0.6262626262626263</v>
      </c>
      <c r="BF64">
        <f t="shared" si="25"/>
        <v>0.6262626262626263</v>
      </c>
      <c r="BG64">
        <f t="shared" si="25"/>
        <v>0.6262626262626263</v>
      </c>
      <c r="BH64">
        <f t="shared" si="25"/>
        <v>0.6262626262626263</v>
      </c>
      <c r="BI64">
        <f t="shared" si="25"/>
        <v>0.6262626262626263</v>
      </c>
      <c r="BJ64">
        <f t="shared" si="25"/>
        <v>0.6262626262626263</v>
      </c>
      <c r="BK64">
        <f t="shared" si="25"/>
        <v>0.6262626262626263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>
        <v>65</v>
      </c>
      <c r="B65">
        <v>0.16193999999999997</v>
      </c>
      <c r="C65">
        <f t="shared" si="25"/>
        <v>3.8181818181818183</v>
      </c>
      <c r="D65">
        <f t="shared" si="25"/>
        <v>3.8181818181818183</v>
      </c>
      <c r="E65">
        <f t="shared" si="25"/>
        <v>3.8181818181818183</v>
      </c>
      <c r="F65">
        <f t="shared" si="25"/>
        <v>3.8181818181818183</v>
      </c>
      <c r="G65">
        <f t="shared" si="25"/>
        <v>3.8181818181818183</v>
      </c>
      <c r="H65">
        <f t="shared" si="25"/>
        <v>3.8181818181818183</v>
      </c>
      <c r="I65">
        <f t="shared" si="25"/>
        <v>0.63636363636363646</v>
      </c>
      <c r="J65">
        <f t="shared" si="25"/>
        <v>0.63636363636363646</v>
      </c>
      <c r="K65">
        <f t="shared" si="25"/>
        <v>0.63636363636363646</v>
      </c>
      <c r="L65">
        <f t="shared" si="25"/>
        <v>0.63636363636363646</v>
      </c>
      <c r="M65">
        <f t="shared" si="25"/>
        <v>0.63636363636363646</v>
      </c>
      <c r="N65">
        <f t="shared" si="25"/>
        <v>0.63636363636363646</v>
      </c>
      <c r="O65">
        <f t="shared" si="25"/>
        <v>0.63636363636363646</v>
      </c>
      <c r="P65">
        <f t="shared" si="25"/>
        <v>0.63636363636363646</v>
      </c>
      <c r="Q65">
        <f t="shared" si="25"/>
        <v>0.63636363636363646</v>
      </c>
      <c r="R65">
        <f t="shared" si="25"/>
        <v>0.63636363636363646</v>
      </c>
      <c r="S65">
        <f t="shared" si="25"/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5"/>
        <v>0.63636363636363646</v>
      </c>
      <c r="AH65">
        <f t="shared" si="25"/>
        <v>0.63636363636363646</v>
      </c>
      <c r="AI65">
        <f t="shared" si="25"/>
        <v>0.63636363636363646</v>
      </c>
      <c r="AJ65">
        <f t="shared" si="25"/>
        <v>0.63636363636363646</v>
      </c>
      <c r="AK65">
        <f t="shared" si="25"/>
        <v>0.63636363636363646</v>
      </c>
      <c r="AL65">
        <f t="shared" si="25"/>
        <v>0.63636363636363646</v>
      </c>
      <c r="AM65">
        <f t="shared" si="25"/>
        <v>0.63636363636363646</v>
      </c>
      <c r="AN65">
        <f t="shared" si="25"/>
        <v>0.63636363636363646</v>
      </c>
      <c r="AO65">
        <f t="shared" si="25"/>
        <v>0.63636363636363646</v>
      </c>
      <c r="AP65">
        <f t="shared" si="25"/>
        <v>0.63636363636363646</v>
      </c>
      <c r="AQ65">
        <f t="shared" si="25"/>
        <v>0.63636363636363646</v>
      </c>
      <c r="AR65">
        <f t="shared" si="25"/>
        <v>0.63636363636363646</v>
      </c>
      <c r="AS65">
        <f t="shared" si="25"/>
        <v>0.63636363636363646</v>
      </c>
      <c r="AT65">
        <f t="shared" si="25"/>
        <v>0.63636363636363646</v>
      </c>
      <c r="AU65">
        <f t="shared" si="25"/>
        <v>0.63636363636363646</v>
      </c>
      <c r="AV65">
        <f t="shared" si="25"/>
        <v>0.63636363636363646</v>
      </c>
      <c r="AW65">
        <f t="shared" si="25"/>
        <v>0.63636363636363646</v>
      </c>
      <c r="AX65">
        <f t="shared" si="25"/>
        <v>0.63636363636363646</v>
      </c>
      <c r="AY65">
        <f t="shared" si="25"/>
        <v>0.63636363636363646</v>
      </c>
      <c r="AZ65">
        <f t="shared" si="25"/>
        <v>0.63636363636363646</v>
      </c>
      <c r="BA65">
        <f t="shared" si="25"/>
        <v>0.63636363636363646</v>
      </c>
      <c r="BB65">
        <f t="shared" si="25"/>
        <v>0.63636363636363646</v>
      </c>
      <c r="BC65">
        <f t="shared" si="25"/>
        <v>0.63636363636363646</v>
      </c>
      <c r="BD65">
        <f t="shared" si="25"/>
        <v>0.63636363636363646</v>
      </c>
      <c r="BE65">
        <f t="shared" si="25"/>
        <v>0.63636363636363646</v>
      </c>
      <c r="BF65">
        <f t="shared" si="25"/>
        <v>0.63636363636363646</v>
      </c>
      <c r="BG65">
        <f t="shared" si="25"/>
        <v>0.63636363636363646</v>
      </c>
      <c r="BH65">
        <f t="shared" si="25"/>
        <v>0.63636363636363646</v>
      </c>
      <c r="BI65">
        <f t="shared" si="25"/>
        <v>0.63636363636363646</v>
      </c>
      <c r="BJ65">
        <f t="shared" si="25"/>
        <v>0.63636363636363646</v>
      </c>
      <c r="BK65">
        <f t="shared" si="25"/>
        <v>0.63636363636363646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>
        <v>66</v>
      </c>
      <c r="B66">
        <v>0.16193999999999997</v>
      </c>
      <c r="C66">
        <f t="shared" si="25"/>
        <v>3.8787878787878789</v>
      </c>
      <c r="D66">
        <f t="shared" si="25"/>
        <v>3.8787878787878789</v>
      </c>
      <c r="E66">
        <f t="shared" si="25"/>
        <v>3.8787878787878789</v>
      </c>
      <c r="F66">
        <f t="shared" si="25"/>
        <v>3.8787878787878789</v>
      </c>
      <c r="G66">
        <f t="shared" si="25"/>
        <v>3.8787878787878789</v>
      </c>
      <c r="H66">
        <f t="shared" si="25"/>
        <v>3.8787878787878789</v>
      </c>
      <c r="I66">
        <f t="shared" si="25"/>
        <v>0.64646464646464652</v>
      </c>
      <c r="J66">
        <f t="shared" si="25"/>
        <v>0.64646464646464652</v>
      </c>
      <c r="K66">
        <f t="shared" si="25"/>
        <v>0.64646464646464652</v>
      </c>
      <c r="L66">
        <f t="shared" si="25"/>
        <v>0.64646464646464652</v>
      </c>
      <c r="M66">
        <f t="shared" si="25"/>
        <v>0.64646464646464652</v>
      </c>
      <c r="N66">
        <f t="shared" ref="N66:BK66" si="26">N$101/($A$101-$A$2) *($A66 -$A$2)</f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6"/>
        <v>0.64646464646464652</v>
      </c>
      <c r="T66">
        <f t="shared" si="26"/>
        <v>0.64646464646464652</v>
      </c>
      <c r="U66">
        <f t="shared" si="26"/>
        <v>0.64646464646464652</v>
      </c>
      <c r="V66">
        <f t="shared" si="26"/>
        <v>0.64646464646464652</v>
      </c>
      <c r="W66">
        <f t="shared" si="26"/>
        <v>0.64646464646464652</v>
      </c>
      <c r="X66">
        <f t="shared" si="26"/>
        <v>0.64646464646464652</v>
      </c>
      <c r="Y66">
        <f t="shared" si="26"/>
        <v>0.64646464646464652</v>
      </c>
      <c r="Z66">
        <f t="shared" si="26"/>
        <v>0.64646464646464652</v>
      </c>
      <c r="AA66">
        <f t="shared" si="26"/>
        <v>0.64646464646464652</v>
      </c>
      <c r="AB66">
        <f t="shared" si="26"/>
        <v>0.64646464646464652</v>
      </c>
      <c r="AC66">
        <f t="shared" si="26"/>
        <v>0.64646464646464652</v>
      </c>
      <c r="AD66">
        <f t="shared" si="26"/>
        <v>0.64646464646464652</v>
      </c>
      <c r="AE66">
        <f t="shared" si="26"/>
        <v>0.64646464646464652</v>
      </c>
      <c r="AF66">
        <f t="shared" si="26"/>
        <v>0.64646464646464652</v>
      </c>
      <c r="AG66">
        <f t="shared" si="26"/>
        <v>0.64646464646464652</v>
      </c>
      <c r="AH66">
        <f t="shared" si="26"/>
        <v>0.64646464646464652</v>
      </c>
      <c r="AI66">
        <f t="shared" si="26"/>
        <v>0.64646464646464652</v>
      </c>
      <c r="AJ66">
        <f t="shared" si="26"/>
        <v>0.64646464646464652</v>
      </c>
      <c r="AK66">
        <f t="shared" si="26"/>
        <v>0.64646464646464652</v>
      </c>
      <c r="AL66">
        <f t="shared" si="26"/>
        <v>0.64646464646464652</v>
      </c>
      <c r="AM66">
        <f t="shared" si="26"/>
        <v>0.64646464646464652</v>
      </c>
      <c r="AN66">
        <f t="shared" si="26"/>
        <v>0.64646464646464652</v>
      </c>
      <c r="AO66">
        <f t="shared" si="26"/>
        <v>0.64646464646464652</v>
      </c>
      <c r="AP66">
        <f t="shared" si="26"/>
        <v>0.64646464646464652</v>
      </c>
      <c r="AQ66">
        <f t="shared" si="26"/>
        <v>0.64646464646464652</v>
      </c>
      <c r="AR66">
        <f t="shared" si="26"/>
        <v>0.64646464646464652</v>
      </c>
      <c r="AS66">
        <f t="shared" si="26"/>
        <v>0.64646464646464652</v>
      </c>
      <c r="AT66">
        <f t="shared" si="26"/>
        <v>0.64646464646464652</v>
      </c>
      <c r="AU66">
        <f t="shared" si="26"/>
        <v>0.64646464646464652</v>
      </c>
      <c r="AV66">
        <f t="shared" si="26"/>
        <v>0.64646464646464652</v>
      </c>
      <c r="AW66">
        <f t="shared" si="26"/>
        <v>0.64646464646464652</v>
      </c>
      <c r="AX66">
        <f t="shared" si="26"/>
        <v>0.64646464646464652</v>
      </c>
      <c r="AY66">
        <f t="shared" si="26"/>
        <v>0.64646464646464652</v>
      </c>
      <c r="AZ66">
        <f t="shared" si="26"/>
        <v>0.64646464646464652</v>
      </c>
      <c r="BA66">
        <f t="shared" si="26"/>
        <v>0.64646464646464652</v>
      </c>
      <c r="BB66">
        <f t="shared" si="26"/>
        <v>0.64646464646464652</v>
      </c>
      <c r="BC66">
        <f t="shared" si="26"/>
        <v>0.64646464646464652</v>
      </c>
      <c r="BD66">
        <f t="shared" si="26"/>
        <v>0.64646464646464652</v>
      </c>
      <c r="BE66">
        <f t="shared" si="26"/>
        <v>0.64646464646464652</v>
      </c>
      <c r="BF66">
        <f t="shared" si="26"/>
        <v>0.64646464646464652</v>
      </c>
      <c r="BG66">
        <f t="shared" si="26"/>
        <v>0.64646464646464652</v>
      </c>
      <c r="BH66">
        <f t="shared" si="26"/>
        <v>0.64646464646464652</v>
      </c>
      <c r="BI66">
        <f t="shared" si="26"/>
        <v>0.64646464646464652</v>
      </c>
      <c r="BJ66">
        <f t="shared" si="26"/>
        <v>0.64646464646464652</v>
      </c>
      <c r="BK66">
        <f t="shared" si="26"/>
        <v>0.64646464646464652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>
        <v>67</v>
      </c>
      <c r="B67">
        <v>0.16193999999999997</v>
      </c>
      <c r="C67">
        <f t="shared" ref="C67:BK71" si="27">C$101/($A$101-$A$2) *($A67 -$A$2)</f>
        <v>3.9393939393939394</v>
      </c>
      <c r="D67">
        <f t="shared" si="27"/>
        <v>3.9393939393939394</v>
      </c>
      <c r="E67">
        <f t="shared" si="27"/>
        <v>3.9393939393939394</v>
      </c>
      <c r="F67">
        <f t="shared" si="27"/>
        <v>3.9393939393939394</v>
      </c>
      <c r="G67">
        <f t="shared" si="27"/>
        <v>3.9393939393939394</v>
      </c>
      <c r="H67">
        <f t="shared" si="27"/>
        <v>3.9393939393939394</v>
      </c>
      <c r="I67">
        <f t="shared" si="27"/>
        <v>0.65656565656565657</v>
      </c>
      <c r="J67">
        <f t="shared" si="27"/>
        <v>0.65656565656565657</v>
      </c>
      <c r="K67">
        <f t="shared" si="27"/>
        <v>0.65656565656565657</v>
      </c>
      <c r="L67">
        <f t="shared" si="27"/>
        <v>0.65656565656565657</v>
      </c>
      <c r="M67">
        <f t="shared" si="27"/>
        <v>0.65656565656565657</v>
      </c>
      <c r="N67">
        <f t="shared" si="27"/>
        <v>0.65656565656565657</v>
      </c>
      <c r="O67">
        <f t="shared" si="27"/>
        <v>0.65656565656565657</v>
      </c>
      <c r="P67">
        <f t="shared" si="27"/>
        <v>0.65656565656565657</v>
      </c>
      <c r="Q67">
        <f t="shared" si="27"/>
        <v>0.65656565656565657</v>
      </c>
      <c r="R67">
        <f t="shared" si="27"/>
        <v>0.65656565656565657</v>
      </c>
      <c r="S67">
        <f t="shared" si="27"/>
        <v>0.65656565656565657</v>
      </c>
      <c r="T67">
        <f t="shared" si="27"/>
        <v>0.65656565656565657</v>
      </c>
      <c r="U67">
        <f t="shared" si="27"/>
        <v>0.65656565656565657</v>
      </c>
      <c r="V67">
        <f t="shared" si="27"/>
        <v>0.65656565656565657</v>
      </c>
      <c r="W67">
        <f t="shared" si="27"/>
        <v>0.65656565656565657</v>
      </c>
      <c r="X67">
        <f t="shared" si="27"/>
        <v>0.65656565656565657</v>
      </c>
      <c r="Y67">
        <f t="shared" si="27"/>
        <v>0.65656565656565657</v>
      </c>
      <c r="Z67">
        <f t="shared" si="27"/>
        <v>0.65656565656565657</v>
      </c>
      <c r="AA67">
        <f t="shared" si="27"/>
        <v>0.65656565656565657</v>
      </c>
      <c r="AB67">
        <f t="shared" si="27"/>
        <v>0.65656565656565657</v>
      </c>
      <c r="AC67">
        <f t="shared" si="27"/>
        <v>0.65656565656565657</v>
      </c>
      <c r="AD67">
        <f t="shared" si="27"/>
        <v>0.65656565656565657</v>
      </c>
      <c r="AE67">
        <f t="shared" si="27"/>
        <v>0.65656565656565657</v>
      </c>
      <c r="AF67">
        <f t="shared" si="27"/>
        <v>0.65656565656565657</v>
      </c>
      <c r="AG67">
        <f t="shared" si="27"/>
        <v>0.65656565656565657</v>
      </c>
      <c r="AH67">
        <f t="shared" si="27"/>
        <v>0.65656565656565657</v>
      </c>
      <c r="AI67">
        <f t="shared" si="27"/>
        <v>0.65656565656565657</v>
      </c>
      <c r="AJ67">
        <f t="shared" si="27"/>
        <v>0.65656565656565657</v>
      </c>
      <c r="AK67">
        <f t="shared" si="27"/>
        <v>0.65656565656565657</v>
      </c>
      <c r="AL67">
        <f t="shared" si="27"/>
        <v>0.65656565656565657</v>
      </c>
      <c r="AM67">
        <f t="shared" si="27"/>
        <v>0.65656565656565657</v>
      </c>
      <c r="AN67">
        <f t="shared" si="27"/>
        <v>0.65656565656565657</v>
      </c>
      <c r="AO67">
        <f t="shared" si="27"/>
        <v>0.65656565656565657</v>
      </c>
      <c r="AP67">
        <f t="shared" si="27"/>
        <v>0.65656565656565657</v>
      </c>
      <c r="AQ67">
        <f t="shared" si="27"/>
        <v>0.65656565656565657</v>
      </c>
      <c r="AR67">
        <f t="shared" si="27"/>
        <v>0.65656565656565657</v>
      </c>
      <c r="AS67">
        <f t="shared" si="27"/>
        <v>0.65656565656565657</v>
      </c>
      <c r="AT67">
        <f t="shared" si="27"/>
        <v>0.65656565656565657</v>
      </c>
      <c r="AU67">
        <f t="shared" si="27"/>
        <v>0.65656565656565657</v>
      </c>
      <c r="AV67">
        <f t="shared" si="27"/>
        <v>0.65656565656565657</v>
      </c>
      <c r="AW67">
        <f t="shared" si="27"/>
        <v>0.65656565656565657</v>
      </c>
      <c r="AX67">
        <f t="shared" si="27"/>
        <v>0.65656565656565657</v>
      </c>
      <c r="AY67">
        <f t="shared" si="27"/>
        <v>0.65656565656565657</v>
      </c>
      <c r="AZ67">
        <f t="shared" si="27"/>
        <v>0.65656565656565657</v>
      </c>
      <c r="BA67">
        <f t="shared" si="27"/>
        <v>0.65656565656565657</v>
      </c>
      <c r="BB67">
        <f t="shared" si="27"/>
        <v>0.65656565656565657</v>
      </c>
      <c r="BC67">
        <f t="shared" si="27"/>
        <v>0.65656565656565657</v>
      </c>
      <c r="BD67">
        <f t="shared" si="27"/>
        <v>0.65656565656565657</v>
      </c>
      <c r="BE67">
        <f t="shared" si="27"/>
        <v>0.65656565656565657</v>
      </c>
      <c r="BF67">
        <f t="shared" si="27"/>
        <v>0.65656565656565657</v>
      </c>
      <c r="BG67">
        <f t="shared" si="27"/>
        <v>0.65656565656565657</v>
      </c>
      <c r="BH67">
        <f t="shared" si="27"/>
        <v>0.65656565656565657</v>
      </c>
      <c r="BI67">
        <f t="shared" si="27"/>
        <v>0.65656565656565657</v>
      </c>
      <c r="BJ67">
        <f t="shared" si="27"/>
        <v>0.65656565656565657</v>
      </c>
      <c r="BK67">
        <f t="shared" si="27"/>
        <v>0.65656565656565657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>
        <v>68</v>
      </c>
      <c r="B68">
        <v>0.16193999999999997</v>
      </c>
      <c r="C68">
        <f t="shared" si="27"/>
        <v>4</v>
      </c>
      <c r="D68">
        <f t="shared" si="27"/>
        <v>4</v>
      </c>
      <c r="E68">
        <f t="shared" si="27"/>
        <v>4</v>
      </c>
      <c r="F68">
        <f t="shared" si="27"/>
        <v>4</v>
      </c>
      <c r="G68">
        <f t="shared" si="27"/>
        <v>4</v>
      </c>
      <c r="H68">
        <f t="shared" si="27"/>
        <v>4</v>
      </c>
      <c r="I68">
        <f t="shared" si="27"/>
        <v>0.66666666666666674</v>
      </c>
      <c r="J68">
        <f t="shared" si="27"/>
        <v>0.66666666666666674</v>
      </c>
      <c r="K68">
        <f t="shared" si="27"/>
        <v>0.66666666666666674</v>
      </c>
      <c r="L68">
        <f t="shared" si="27"/>
        <v>0.66666666666666674</v>
      </c>
      <c r="M68">
        <f t="shared" si="27"/>
        <v>0.66666666666666674</v>
      </c>
      <c r="N68">
        <f t="shared" si="27"/>
        <v>0.66666666666666674</v>
      </c>
      <c r="O68">
        <f t="shared" si="27"/>
        <v>0.66666666666666674</v>
      </c>
      <c r="P68">
        <f t="shared" si="27"/>
        <v>0.66666666666666674</v>
      </c>
      <c r="Q68">
        <f t="shared" si="27"/>
        <v>0.66666666666666674</v>
      </c>
      <c r="R68">
        <f t="shared" si="27"/>
        <v>0.66666666666666674</v>
      </c>
      <c r="S68">
        <f t="shared" si="27"/>
        <v>0.66666666666666674</v>
      </c>
      <c r="T68">
        <f t="shared" si="27"/>
        <v>0.66666666666666674</v>
      </c>
      <c r="U68">
        <f t="shared" si="27"/>
        <v>0.66666666666666674</v>
      </c>
      <c r="V68">
        <f t="shared" si="27"/>
        <v>0.66666666666666674</v>
      </c>
      <c r="W68">
        <f t="shared" si="27"/>
        <v>0.66666666666666674</v>
      </c>
      <c r="X68">
        <f t="shared" si="27"/>
        <v>0.66666666666666674</v>
      </c>
      <c r="Y68">
        <f t="shared" si="27"/>
        <v>0.66666666666666674</v>
      </c>
      <c r="Z68">
        <f t="shared" si="27"/>
        <v>0.66666666666666674</v>
      </c>
      <c r="AA68">
        <f t="shared" si="27"/>
        <v>0.66666666666666674</v>
      </c>
      <c r="AB68">
        <f t="shared" si="27"/>
        <v>0.66666666666666674</v>
      </c>
      <c r="AC68">
        <f t="shared" si="27"/>
        <v>0.66666666666666674</v>
      </c>
      <c r="AD68">
        <f t="shared" si="27"/>
        <v>0.66666666666666674</v>
      </c>
      <c r="AE68">
        <f t="shared" si="27"/>
        <v>0.66666666666666674</v>
      </c>
      <c r="AF68">
        <f t="shared" si="27"/>
        <v>0.66666666666666674</v>
      </c>
      <c r="AG68">
        <f t="shared" si="27"/>
        <v>0.66666666666666674</v>
      </c>
      <c r="AH68">
        <f t="shared" si="27"/>
        <v>0.66666666666666674</v>
      </c>
      <c r="AI68">
        <f t="shared" si="27"/>
        <v>0.66666666666666674</v>
      </c>
      <c r="AJ68">
        <f t="shared" si="27"/>
        <v>0.66666666666666674</v>
      </c>
      <c r="AK68">
        <f t="shared" si="27"/>
        <v>0.66666666666666674</v>
      </c>
      <c r="AL68">
        <f t="shared" si="27"/>
        <v>0.66666666666666674</v>
      </c>
      <c r="AM68">
        <f t="shared" si="27"/>
        <v>0.66666666666666674</v>
      </c>
      <c r="AN68">
        <f t="shared" si="27"/>
        <v>0.66666666666666674</v>
      </c>
      <c r="AO68">
        <f t="shared" si="27"/>
        <v>0.66666666666666674</v>
      </c>
      <c r="AP68">
        <f t="shared" si="27"/>
        <v>0.66666666666666674</v>
      </c>
      <c r="AQ68">
        <f t="shared" si="27"/>
        <v>0.66666666666666674</v>
      </c>
      <c r="AR68">
        <f t="shared" si="27"/>
        <v>0.66666666666666674</v>
      </c>
      <c r="AS68">
        <f t="shared" si="27"/>
        <v>0.66666666666666674</v>
      </c>
      <c r="AT68">
        <f t="shared" si="27"/>
        <v>0.66666666666666674</v>
      </c>
      <c r="AU68">
        <f t="shared" si="27"/>
        <v>0.66666666666666674</v>
      </c>
      <c r="AV68">
        <f t="shared" si="27"/>
        <v>0.66666666666666674</v>
      </c>
      <c r="AW68">
        <f t="shared" si="27"/>
        <v>0.66666666666666674</v>
      </c>
      <c r="AX68">
        <f t="shared" si="27"/>
        <v>0.66666666666666674</v>
      </c>
      <c r="AY68">
        <f t="shared" si="27"/>
        <v>0.66666666666666674</v>
      </c>
      <c r="AZ68">
        <f t="shared" si="27"/>
        <v>0.66666666666666674</v>
      </c>
      <c r="BA68">
        <f t="shared" si="27"/>
        <v>0.66666666666666674</v>
      </c>
      <c r="BB68">
        <f t="shared" si="27"/>
        <v>0.66666666666666674</v>
      </c>
      <c r="BC68">
        <f t="shared" si="27"/>
        <v>0.66666666666666674</v>
      </c>
      <c r="BD68">
        <f t="shared" si="27"/>
        <v>0.66666666666666674</v>
      </c>
      <c r="BE68">
        <f t="shared" si="27"/>
        <v>0.66666666666666674</v>
      </c>
      <c r="BF68">
        <f t="shared" si="27"/>
        <v>0.66666666666666674</v>
      </c>
      <c r="BG68">
        <f t="shared" si="27"/>
        <v>0.66666666666666674</v>
      </c>
      <c r="BH68">
        <f t="shared" si="27"/>
        <v>0.66666666666666674</v>
      </c>
      <c r="BI68">
        <f t="shared" si="27"/>
        <v>0.66666666666666674</v>
      </c>
      <c r="BJ68">
        <f t="shared" si="27"/>
        <v>0.66666666666666674</v>
      </c>
      <c r="BK68">
        <f t="shared" si="27"/>
        <v>0.66666666666666674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>
        <v>69</v>
      </c>
      <c r="B69">
        <v>0.16193999999999997</v>
      </c>
      <c r="C69">
        <f t="shared" si="27"/>
        <v>4.0606060606060606</v>
      </c>
      <c r="D69">
        <f t="shared" si="27"/>
        <v>4.0606060606060606</v>
      </c>
      <c r="E69">
        <f t="shared" si="27"/>
        <v>4.0606060606060606</v>
      </c>
      <c r="F69">
        <f t="shared" si="27"/>
        <v>4.0606060606060606</v>
      </c>
      <c r="G69">
        <f t="shared" si="27"/>
        <v>4.0606060606060606</v>
      </c>
      <c r="H69">
        <f t="shared" si="27"/>
        <v>4.0606060606060606</v>
      </c>
      <c r="I69">
        <f t="shared" si="27"/>
        <v>0.6767676767676768</v>
      </c>
      <c r="J69">
        <f t="shared" si="27"/>
        <v>0.6767676767676768</v>
      </c>
      <c r="K69">
        <f t="shared" si="27"/>
        <v>0.6767676767676768</v>
      </c>
      <c r="L69">
        <f t="shared" si="27"/>
        <v>0.6767676767676768</v>
      </c>
      <c r="M69">
        <f t="shared" si="27"/>
        <v>0.6767676767676768</v>
      </c>
      <c r="N69">
        <f t="shared" si="27"/>
        <v>0.6767676767676768</v>
      </c>
      <c r="O69">
        <f t="shared" si="27"/>
        <v>0.6767676767676768</v>
      </c>
      <c r="P69">
        <f t="shared" si="27"/>
        <v>0.6767676767676768</v>
      </c>
      <c r="Q69">
        <f t="shared" si="27"/>
        <v>0.6767676767676768</v>
      </c>
      <c r="R69">
        <f t="shared" si="27"/>
        <v>0.6767676767676768</v>
      </c>
      <c r="S69">
        <f t="shared" si="27"/>
        <v>0.6767676767676768</v>
      </c>
      <c r="T69">
        <f t="shared" si="27"/>
        <v>0.6767676767676768</v>
      </c>
      <c r="U69">
        <f t="shared" si="27"/>
        <v>0.6767676767676768</v>
      </c>
      <c r="V69">
        <f t="shared" si="27"/>
        <v>0.6767676767676768</v>
      </c>
      <c r="W69">
        <f t="shared" si="27"/>
        <v>0.6767676767676768</v>
      </c>
      <c r="X69">
        <f t="shared" si="27"/>
        <v>0.6767676767676768</v>
      </c>
      <c r="Y69">
        <f t="shared" si="27"/>
        <v>0.6767676767676768</v>
      </c>
      <c r="Z69">
        <f t="shared" si="27"/>
        <v>0.6767676767676768</v>
      </c>
      <c r="AA69">
        <f t="shared" si="27"/>
        <v>0.6767676767676768</v>
      </c>
      <c r="AB69">
        <f t="shared" si="27"/>
        <v>0.6767676767676768</v>
      </c>
      <c r="AC69">
        <f t="shared" si="27"/>
        <v>0.6767676767676768</v>
      </c>
      <c r="AD69">
        <f t="shared" si="27"/>
        <v>0.6767676767676768</v>
      </c>
      <c r="AE69">
        <f t="shared" si="27"/>
        <v>0.6767676767676768</v>
      </c>
      <c r="AF69">
        <f t="shared" si="27"/>
        <v>0.6767676767676768</v>
      </c>
      <c r="AG69">
        <f t="shared" si="27"/>
        <v>0.6767676767676768</v>
      </c>
      <c r="AH69">
        <f t="shared" si="27"/>
        <v>0.6767676767676768</v>
      </c>
      <c r="AI69">
        <f t="shared" si="27"/>
        <v>0.6767676767676768</v>
      </c>
      <c r="AJ69">
        <f t="shared" si="27"/>
        <v>0.6767676767676768</v>
      </c>
      <c r="AK69">
        <f t="shared" si="27"/>
        <v>0.6767676767676768</v>
      </c>
      <c r="AL69">
        <f t="shared" si="27"/>
        <v>0.6767676767676768</v>
      </c>
      <c r="AM69">
        <f t="shared" si="27"/>
        <v>0.6767676767676768</v>
      </c>
      <c r="AN69">
        <f t="shared" si="27"/>
        <v>0.6767676767676768</v>
      </c>
      <c r="AO69">
        <f t="shared" si="27"/>
        <v>0.6767676767676768</v>
      </c>
      <c r="AP69">
        <f t="shared" si="27"/>
        <v>0.6767676767676768</v>
      </c>
      <c r="AQ69">
        <f t="shared" si="27"/>
        <v>0.6767676767676768</v>
      </c>
      <c r="AR69">
        <f t="shared" si="27"/>
        <v>0.6767676767676768</v>
      </c>
      <c r="AS69">
        <f t="shared" si="27"/>
        <v>0.6767676767676768</v>
      </c>
      <c r="AT69">
        <f t="shared" si="27"/>
        <v>0.6767676767676768</v>
      </c>
      <c r="AU69">
        <f t="shared" si="27"/>
        <v>0.6767676767676768</v>
      </c>
      <c r="AV69">
        <f t="shared" si="27"/>
        <v>0.6767676767676768</v>
      </c>
      <c r="AW69">
        <f t="shared" si="27"/>
        <v>0.6767676767676768</v>
      </c>
      <c r="AX69">
        <f t="shared" si="27"/>
        <v>0.6767676767676768</v>
      </c>
      <c r="AY69">
        <f t="shared" si="27"/>
        <v>0.6767676767676768</v>
      </c>
      <c r="AZ69">
        <f t="shared" si="27"/>
        <v>0.6767676767676768</v>
      </c>
      <c r="BA69">
        <f t="shared" si="27"/>
        <v>0.6767676767676768</v>
      </c>
      <c r="BB69">
        <f t="shared" si="27"/>
        <v>0.6767676767676768</v>
      </c>
      <c r="BC69">
        <f t="shared" si="27"/>
        <v>0.6767676767676768</v>
      </c>
      <c r="BD69">
        <f t="shared" si="27"/>
        <v>0.6767676767676768</v>
      </c>
      <c r="BE69">
        <f t="shared" si="27"/>
        <v>0.6767676767676768</v>
      </c>
      <c r="BF69">
        <f t="shared" si="27"/>
        <v>0.6767676767676768</v>
      </c>
      <c r="BG69">
        <f t="shared" si="27"/>
        <v>0.6767676767676768</v>
      </c>
      <c r="BH69">
        <f t="shared" si="27"/>
        <v>0.6767676767676768</v>
      </c>
      <c r="BI69">
        <f t="shared" si="27"/>
        <v>0.6767676767676768</v>
      </c>
      <c r="BJ69">
        <f t="shared" si="27"/>
        <v>0.6767676767676768</v>
      </c>
      <c r="BK69">
        <f t="shared" si="27"/>
        <v>0.6767676767676768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>
        <v>70</v>
      </c>
      <c r="B70">
        <v>0.16193999999999997</v>
      </c>
      <c r="C70">
        <f t="shared" si="27"/>
        <v>4.1212121212121211</v>
      </c>
      <c r="D70">
        <f t="shared" si="27"/>
        <v>4.1212121212121211</v>
      </c>
      <c r="E70">
        <f t="shared" si="27"/>
        <v>4.1212121212121211</v>
      </c>
      <c r="F70">
        <f t="shared" si="27"/>
        <v>4.1212121212121211</v>
      </c>
      <c r="G70">
        <f t="shared" si="27"/>
        <v>4.1212121212121211</v>
      </c>
      <c r="H70">
        <f t="shared" si="27"/>
        <v>4.1212121212121211</v>
      </c>
      <c r="I70">
        <f t="shared" si="27"/>
        <v>0.68686868686868696</v>
      </c>
      <c r="J70">
        <f t="shared" si="27"/>
        <v>0.68686868686868696</v>
      </c>
      <c r="K70">
        <f t="shared" si="27"/>
        <v>0.68686868686868696</v>
      </c>
      <c r="L70">
        <f t="shared" si="27"/>
        <v>0.68686868686868696</v>
      </c>
      <c r="M70">
        <f t="shared" si="27"/>
        <v>0.68686868686868696</v>
      </c>
      <c r="N70">
        <f t="shared" si="27"/>
        <v>0.68686868686868696</v>
      </c>
      <c r="O70">
        <f t="shared" si="27"/>
        <v>0.68686868686868696</v>
      </c>
      <c r="P70">
        <f t="shared" si="27"/>
        <v>0.68686868686868696</v>
      </c>
      <c r="Q70">
        <f t="shared" si="27"/>
        <v>0.68686868686868696</v>
      </c>
      <c r="R70">
        <f t="shared" si="27"/>
        <v>0.68686868686868696</v>
      </c>
      <c r="S70">
        <f t="shared" si="27"/>
        <v>0.68686868686868696</v>
      </c>
      <c r="T70">
        <f t="shared" si="27"/>
        <v>0.68686868686868696</v>
      </c>
      <c r="U70">
        <f t="shared" si="27"/>
        <v>0.68686868686868696</v>
      </c>
      <c r="V70">
        <f t="shared" si="27"/>
        <v>0.68686868686868696</v>
      </c>
      <c r="W70">
        <f t="shared" si="27"/>
        <v>0.68686868686868696</v>
      </c>
      <c r="X70">
        <f t="shared" si="27"/>
        <v>0.68686868686868696</v>
      </c>
      <c r="Y70">
        <f t="shared" si="27"/>
        <v>0.68686868686868696</v>
      </c>
      <c r="Z70">
        <f t="shared" si="27"/>
        <v>0.68686868686868696</v>
      </c>
      <c r="AA70">
        <f t="shared" si="27"/>
        <v>0.68686868686868696</v>
      </c>
      <c r="AB70">
        <f t="shared" si="27"/>
        <v>0.68686868686868696</v>
      </c>
      <c r="AC70">
        <f t="shared" si="27"/>
        <v>0.68686868686868696</v>
      </c>
      <c r="AD70">
        <f t="shared" si="27"/>
        <v>0.68686868686868696</v>
      </c>
      <c r="AE70">
        <f t="shared" si="27"/>
        <v>0.68686868686868696</v>
      </c>
      <c r="AF70">
        <f t="shared" si="27"/>
        <v>0.68686868686868696</v>
      </c>
      <c r="AG70">
        <f t="shared" si="27"/>
        <v>0.68686868686868696</v>
      </c>
      <c r="AH70">
        <f t="shared" si="27"/>
        <v>0.68686868686868696</v>
      </c>
      <c r="AI70">
        <f t="shared" si="27"/>
        <v>0.68686868686868696</v>
      </c>
      <c r="AJ70">
        <f t="shared" si="27"/>
        <v>0.68686868686868696</v>
      </c>
      <c r="AK70">
        <f t="shared" si="27"/>
        <v>0.68686868686868696</v>
      </c>
      <c r="AL70">
        <f t="shared" si="27"/>
        <v>0.68686868686868696</v>
      </c>
      <c r="AM70">
        <f t="shared" si="27"/>
        <v>0.68686868686868696</v>
      </c>
      <c r="AN70">
        <f t="shared" si="27"/>
        <v>0.68686868686868696</v>
      </c>
      <c r="AO70">
        <f t="shared" si="27"/>
        <v>0.68686868686868696</v>
      </c>
      <c r="AP70">
        <f t="shared" si="27"/>
        <v>0.68686868686868696</v>
      </c>
      <c r="AQ70">
        <f t="shared" si="27"/>
        <v>0.68686868686868696</v>
      </c>
      <c r="AR70">
        <f t="shared" si="27"/>
        <v>0.68686868686868696</v>
      </c>
      <c r="AS70">
        <f t="shared" si="27"/>
        <v>0.68686868686868696</v>
      </c>
      <c r="AT70">
        <f t="shared" si="27"/>
        <v>0.68686868686868696</v>
      </c>
      <c r="AU70">
        <f t="shared" si="27"/>
        <v>0.68686868686868696</v>
      </c>
      <c r="AV70">
        <f t="shared" si="27"/>
        <v>0.68686868686868696</v>
      </c>
      <c r="AW70">
        <f t="shared" si="27"/>
        <v>0.68686868686868696</v>
      </c>
      <c r="AX70">
        <f t="shared" si="27"/>
        <v>0.68686868686868696</v>
      </c>
      <c r="AY70">
        <f t="shared" si="27"/>
        <v>0.68686868686868696</v>
      </c>
      <c r="AZ70">
        <f t="shared" si="27"/>
        <v>0.68686868686868696</v>
      </c>
      <c r="BA70">
        <f t="shared" si="27"/>
        <v>0.68686868686868696</v>
      </c>
      <c r="BB70">
        <f t="shared" si="27"/>
        <v>0.68686868686868696</v>
      </c>
      <c r="BC70">
        <f t="shared" si="27"/>
        <v>0.68686868686868696</v>
      </c>
      <c r="BD70">
        <f t="shared" si="27"/>
        <v>0.68686868686868696</v>
      </c>
      <c r="BE70">
        <f t="shared" si="27"/>
        <v>0.68686868686868696</v>
      </c>
      <c r="BF70">
        <f t="shared" si="27"/>
        <v>0.68686868686868696</v>
      </c>
      <c r="BG70">
        <f t="shared" si="27"/>
        <v>0.68686868686868696</v>
      </c>
      <c r="BH70">
        <f t="shared" si="27"/>
        <v>0.68686868686868696</v>
      </c>
      <c r="BI70">
        <f t="shared" si="27"/>
        <v>0.68686868686868696</v>
      </c>
      <c r="BJ70">
        <f t="shared" si="27"/>
        <v>0.68686868686868696</v>
      </c>
      <c r="BK70">
        <f t="shared" si="27"/>
        <v>0.68686868686868696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>
        <v>71</v>
      </c>
      <c r="B71">
        <v>0.16193999999999997</v>
      </c>
      <c r="C71">
        <f t="shared" si="27"/>
        <v>4.1818181818181817</v>
      </c>
      <c r="D71">
        <f t="shared" si="27"/>
        <v>4.1818181818181817</v>
      </c>
      <c r="E71">
        <f t="shared" si="27"/>
        <v>4.1818181818181817</v>
      </c>
      <c r="F71">
        <f t="shared" si="27"/>
        <v>4.1818181818181817</v>
      </c>
      <c r="G71">
        <f t="shared" si="27"/>
        <v>4.1818181818181817</v>
      </c>
      <c r="H71">
        <f t="shared" si="27"/>
        <v>4.1818181818181817</v>
      </c>
      <c r="I71">
        <f t="shared" si="27"/>
        <v>0.69696969696969702</v>
      </c>
      <c r="J71">
        <f t="shared" si="27"/>
        <v>0.69696969696969702</v>
      </c>
      <c r="K71">
        <f t="shared" si="27"/>
        <v>0.69696969696969702</v>
      </c>
      <c r="L71">
        <f t="shared" si="27"/>
        <v>0.69696969696969702</v>
      </c>
      <c r="M71">
        <f t="shared" si="27"/>
        <v>0.69696969696969702</v>
      </c>
      <c r="N71">
        <f t="shared" ref="N71:BK71" si="28">N$101/($A$101-$A$2) *($A71 -$A$2)</f>
        <v>0.69696969696969702</v>
      </c>
      <c r="O71">
        <f t="shared" si="28"/>
        <v>0.69696969696969702</v>
      </c>
      <c r="P71">
        <f t="shared" si="28"/>
        <v>0.69696969696969702</v>
      </c>
      <c r="Q71">
        <f t="shared" si="28"/>
        <v>0.69696969696969702</v>
      </c>
      <c r="R71">
        <f t="shared" si="28"/>
        <v>0.69696969696969702</v>
      </c>
      <c r="S71">
        <f t="shared" si="28"/>
        <v>0.69696969696969702</v>
      </c>
      <c r="T71">
        <f t="shared" si="28"/>
        <v>0.69696969696969702</v>
      </c>
      <c r="U71">
        <f t="shared" si="28"/>
        <v>0.69696969696969702</v>
      </c>
      <c r="V71">
        <f t="shared" si="28"/>
        <v>0.69696969696969702</v>
      </c>
      <c r="W71">
        <f t="shared" si="28"/>
        <v>0.69696969696969702</v>
      </c>
      <c r="X71">
        <f t="shared" si="28"/>
        <v>0.69696969696969702</v>
      </c>
      <c r="Y71">
        <f t="shared" si="28"/>
        <v>0.69696969696969702</v>
      </c>
      <c r="Z71">
        <f t="shared" si="28"/>
        <v>0.69696969696969702</v>
      </c>
      <c r="AA71">
        <f t="shared" si="28"/>
        <v>0.69696969696969702</v>
      </c>
      <c r="AB71">
        <f t="shared" si="28"/>
        <v>0.69696969696969702</v>
      </c>
      <c r="AC71">
        <f t="shared" si="28"/>
        <v>0.69696969696969702</v>
      </c>
      <c r="AD71">
        <f t="shared" si="28"/>
        <v>0.69696969696969702</v>
      </c>
      <c r="AE71">
        <f t="shared" si="28"/>
        <v>0.69696969696969702</v>
      </c>
      <c r="AF71">
        <f t="shared" si="28"/>
        <v>0.69696969696969702</v>
      </c>
      <c r="AG71">
        <f t="shared" si="28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>
        <v>72</v>
      </c>
      <c r="B72">
        <v>0.16193999999999997</v>
      </c>
      <c r="C72">
        <f t="shared" ref="C72:BK76" si="29">C$101/($A$101-$A$2) *($A72 -$A$2)</f>
        <v>4.2424242424242422</v>
      </c>
      <c r="D72">
        <f t="shared" si="29"/>
        <v>4.2424242424242422</v>
      </c>
      <c r="E72">
        <f t="shared" si="29"/>
        <v>4.2424242424242422</v>
      </c>
      <c r="F72">
        <f t="shared" si="29"/>
        <v>4.2424242424242422</v>
      </c>
      <c r="G72">
        <f t="shared" si="29"/>
        <v>4.2424242424242422</v>
      </c>
      <c r="H72">
        <f t="shared" si="29"/>
        <v>4.2424242424242422</v>
      </c>
      <c r="I72">
        <f t="shared" si="29"/>
        <v>0.70707070707070718</v>
      </c>
      <c r="J72">
        <f t="shared" si="29"/>
        <v>0.70707070707070718</v>
      </c>
      <c r="K72">
        <f t="shared" si="29"/>
        <v>0.70707070707070718</v>
      </c>
      <c r="L72">
        <f t="shared" si="29"/>
        <v>0.70707070707070718</v>
      </c>
      <c r="M72">
        <f t="shared" si="29"/>
        <v>0.70707070707070718</v>
      </c>
      <c r="N72">
        <f t="shared" si="29"/>
        <v>0.70707070707070718</v>
      </c>
      <c r="O72">
        <f t="shared" si="29"/>
        <v>0.70707070707070718</v>
      </c>
      <c r="P72">
        <f t="shared" si="29"/>
        <v>0.70707070707070718</v>
      </c>
      <c r="Q72">
        <f t="shared" si="29"/>
        <v>0.70707070707070718</v>
      </c>
      <c r="R72">
        <f t="shared" si="29"/>
        <v>0.70707070707070718</v>
      </c>
      <c r="S72">
        <f t="shared" si="29"/>
        <v>0.70707070707070718</v>
      </c>
      <c r="T72">
        <f t="shared" si="29"/>
        <v>0.70707070707070718</v>
      </c>
      <c r="U72">
        <f t="shared" si="29"/>
        <v>0.70707070707070718</v>
      </c>
      <c r="V72">
        <f t="shared" si="29"/>
        <v>0.70707070707070718</v>
      </c>
      <c r="W72">
        <f t="shared" si="29"/>
        <v>0.70707070707070718</v>
      </c>
      <c r="X72">
        <f t="shared" si="29"/>
        <v>0.70707070707070718</v>
      </c>
      <c r="Y72">
        <f t="shared" si="29"/>
        <v>0.70707070707070718</v>
      </c>
      <c r="Z72">
        <f t="shared" si="29"/>
        <v>0.70707070707070718</v>
      </c>
      <c r="AA72">
        <f t="shared" si="29"/>
        <v>0.70707070707070718</v>
      </c>
      <c r="AB72">
        <f t="shared" si="29"/>
        <v>0.70707070707070718</v>
      </c>
      <c r="AC72">
        <f t="shared" si="29"/>
        <v>0.70707070707070718</v>
      </c>
      <c r="AD72">
        <f t="shared" si="29"/>
        <v>0.70707070707070718</v>
      </c>
      <c r="AE72">
        <f t="shared" si="29"/>
        <v>0.70707070707070718</v>
      </c>
      <c r="AF72">
        <f t="shared" si="29"/>
        <v>0.70707070707070718</v>
      </c>
      <c r="AG72">
        <f t="shared" si="29"/>
        <v>0.70707070707070718</v>
      </c>
      <c r="AH72">
        <f t="shared" si="29"/>
        <v>0.70707070707070718</v>
      </c>
      <c r="AI72">
        <f t="shared" si="29"/>
        <v>0.70707070707070718</v>
      </c>
      <c r="AJ72">
        <f t="shared" si="29"/>
        <v>0.70707070707070718</v>
      </c>
      <c r="AK72">
        <f t="shared" si="29"/>
        <v>0.70707070707070718</v>
      </c>
      <c r="AL72">
        <f t="shared" si="29"/>
        <v>0.70707070707070718</v>
      </c>
      <c r="AM72">
        <f t="shared" si="29"/>
        <v>0.70707070707070718</v>
      </c>
      <c r="AN72">
        <f t="shared" si="29"/>
        <v>0.70707070707070718</v>
      </c>
      <c r="AO72">
        <f t="shared" si="29"/>
        <v>0.70707070707070718</v>
      </c>
      <c r="AP72">
        <f t="shared" si="29"/>
        <v>0.70707070707070718</v>
      </c>
      <c r="AQ72">
        <f t="shared" si="29"/>
        <v>0.70707070707070718</v>
      </c>
      <c r="AR72">
        <f t="shared" si="29"/>
        <v>0.70707070707070718</v>
      </c>
      <c r="AS72">
        <f t="shared" si="29"/>
        <v>0.70707070707070718</v>
      </c>
      <c r="AT72">
        <f t="shared" si="29"/>
        <v>0.70707070707070718</v>
      </c>
      <c r="AU72">
        <f t="shared" si="29"/>
        <v>0.70707070707070718</v>
      </c>
      <c r="AV72">
        <f t="shared" si="29"/>
        <v>0.70707070707070718</v>
      </c>
      <c r="AW72">
        <f t="shared" si="29"/>
        <v>0.70707070707070718</v>
      </c>
      <c r="AX72">
        <f t="shared" si="29"/>
        <v>0.70707070707070718</v>
      </c>
      <c r="AY72">
        <f t="shared" si="29"/>
        <v>0.70707070707070718</v>
      </c>
      <c r="AZ72">
        <f t="shared" si="29"/>
        <v>0.70707070707070718</v>
      </c>
      <c r="BA72">
        <f t="shared" si="29"/>
        <v>0.70707070707070718</v>
      </c>
      <c r="BB72">
        <f t="shared" si="29"/>
        <v>0.70707070707070718</v>
      </c>
      <c r="BC72">
        <f t="shared" si="29"/>
        <v>0.70707070707070718</v>
      </c>
      <c r="BD72">
        <f t="shared" si="29"/>
        <v>0.70707070707070718</v>
      </c>
      <c r="BE72">
        <f t="shared" si="29"/>
        <v>0.70707070707070718</v>
      </c>
      <c r="BF72">
        <f t="shared" si="29"/>
        <v>0.70707070707070718</v>
      </c>
      <c r="BG72">
        <f t="shared" si="29"/>
        <v>0.70707070707070718</v>
      </c>
      <c r="BH72">
        <f t="shared" si="29"/>
        <v>0.70707070707070718</v>
      </c>
      <c r="BI72">
        <f t="shared" si="29"/>
        <v>0.70707070707070718</v>
      </c>
      <c r="BJ72">
        <f t="shared" si="29"/>
        <v>0.70707070707070718</v>
      </c>
      <c r="BK72">
        <f t="shared" si="29"/>
        <v>0.70707070707070718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>
        <v>73</v>
      </c>
      <c r="B73">
        <v>0.16193999999999997</v>
      </c>
      <c r="C73">
        <f t="shared" si="29"/>
        <v>4.3030303030303028</v>
      </c>
      <c r="D73">
        <f t="shared" si="29"/>
        <v>4.3030303030303028</v>
      </c>
      <c r="E73">
        <f t="shared" si="29"/>
        <v>4.3030303030303028</v>
      </c>
      <c r="F73">
        <f t="shared" si="29"/>
        <v>4.3030303030303028</v>
      </c>
      <c r="G73">
        <f t="shared" si="29"/>
        <v>4.3030303030303028</v>
      </c>
      <c r="H73">
        <f t="shared" si="29"/>
        <v>4.3030303030303028</v>
      </c>
      <c r="I73">
        <f t="shared" si="29"/>
        <v>0.71717171717171724</v>
      </c>
      <c r="J73">
        <f t="shared" si="29"/>
        <v>0.71717171717171724</v>
      </c>
      <c r="K73">
        <f t="shared" si="29"/>
        <v>0.71717171717171724</v>
      </c>
      <c r="L73">
        <f t="shared" si="29"/>
        <v>0.71717171717171724</v>
      </c>
      <c r="M73">
        <f t="shared" si="29"/>
        <v>0.71717171717171724</v>
      </c>
      <c r="N73">
        <f t="shared" si="29"/>
        <v>0.71717171717171724</v>
      </c>
      <c r="O73">
        <f t="shared" si="29"/>
        <v>0.71717171717171724</v>
      </c>
      <c r="P73">
        <f t="shared" si="29"/>
        <v>0.71717171717171724</v>
      </c>
      <c r="Q73">
        <f t="shared" si="29"/>
        <v>0.71717171717171724</v>
      </c>
      <c r="R73">
        <f t="shared" si="29"/>
        <v>0.71717171717171724</v>
      </c>
      <c r="S73">
        <f t="shared" si="29"/>
        <v>0.71717171717171724</v>
      </c>
      <c r="T73">
        <f t="shared" si="29"/>
        <v>0.71717171717171724</v>
      </c>
      <c r="U73">
        <f t="shared" si="29"/>
        <v>0.71717171717171724</v>
      </c>
      <c r="V73">
        <f t="shared" si="29"/>
        <v>0.71717171717171724</v>
      </c>
      <c r="W73">
        <f t="shared" si="29"/>
        <v>0.71717171717171724</v>
      </c>
      <c r="X73">
        <f t="shared" si="29"/>
        <v>0.71717171717171724</v>
      </c>
      <c r="Y73">
        <f t="shared" si="29"/>
        <v>0.71717171717171724</v>
      </c>
      <c r="Z73">
        <f t="shared" si="29"/>
        <v>0.71717171717171724</v>
      </c>
      <c r="AA73">
        <f t="shared" si="29"/>
        <v>0.71717171717171724</v>
      </c>
      <c r="AB73">
        <f t="shared" si="29"/>
        <v>0.71717171717171724</v>
      </c>
      <c r="AC73">
        <f t="shared" si="29"/>
        <v>0.71717171717171724</v>
      </c>
      <c r="AD73">
        <f t="shared" si="29"/>
        <v>0.71717171717171724</v>
      </c>
      <c r="AE73">
        <f t="shared" si="29"/>
        <v>0.71717171717171724</v>
      </c>
      <c r="AF73">
        <f t="shared" si="29"/>
        <v>0.71717171717171724</v>
      </c>
      <c r="AG73">
        <f t="shared" si="29"/>
        <v>0.71717171717171724</v>
      </c>
      <c r="AH73">
        <f t="shared" si="29"/>
        <v>0.71717171717171724</v>
      </c>
      <c r="AI73">
        <f t="shared" si="29"/>
        <v>0.71717171717171724</v>
      </c>
      <c r="AJ73">
        <f t="shared" si="29"/>
        <v>0.71717171717171724</v>
      </c>
      <c r="AK73">
        <f t="shared" si="29"/>
        <v>0.71717171717171724</v>
      </c>
      <c r="AL73">
        <f t="shared" si="29"/>
        <v>0.71717171717171724</v>
      </c>
      <c r="AM73">
        <f t="shared" si="29"/>
        <v>0.71717171717171724</v>
      </c>
      <c r="AN73">
        <f t="shared" si="29"/>
        <v>0.71717171717171724</v>
      </c>
      <c r="AO73">
        <f t="shared" si="29"/>
        <v>0.71717171717171724</v>
      </c>
      <c r="AP73">
        <f t="shared" si="29"/>
        <v>0.71717171717171724</v>
      </c>
      <c r="AQ73">
        <f t="shared" si="29"/>
        <v>0.71717171717171724</v>
      </c>
      <c r="AR73">
        <f t="shared" si="29"/>
        <v>0.71717171717171724</v>
      </c>
      <c r="AS73">
        <f t="shared" si="29"/>
        <v>0.71717171717171724</v>
      </c>
      <c r="AT73">
        <f t="shared" si="29"/>
        <v>0.71717171717171724</v>
      </c>
      <c r="AU73">
        <f t="shared" si="29"/>
        <v>0.71717171717171724</v>
      </c>
      <c r="AV73">
        <f t="shared" si="29"/>
        <v>0.71717171717171724</v>
      </c>
      <c r="AW73">
        <f t="shared" si="29"/>
        <v>0.71717171717171724</v>
      </c>
      <c r="AX73">
        <f t="shared" si="29"/>
        <v>0.71717171717171724</v>
      </c>
      <c r="AY73">
        <f t="shared" si="29"/>
        <v>0.71717171717171724</v>
      </c>
      <c r="AZ73">
        <f t="shared" si="29"/>
        <v>0.71717171717171724</v>
      </c>
      <c r="BA73">
        <f t="shared" si="29"/>
        <v>0.71717171717171724</v>
      </c>
      <c r="BB73">
        <f t="shared" si="29"/>
        <v>0.71717171717171724</v>
      </c>
      <c r="BC73">
        <f t="shared" si="29"/>
        <v>0.71717171717171724</v>
      </c>
      <c r="BD73">
        <f t="shared" si="29"/>
        <v>0.71717171717171724</v>
      </c>
      <c r="BE73">
        <f t="shared" si="29"/>
        <v>0.71717171717171724</v>
      </c>
      <c r="BF73">
        <f t="shared" si="29"/>
        <v>0.71717171717171724</v>
      </c>
      <c r="BG73">
        <f t="shared" si="29"/>
        <v>0.71717171717171724</v>
      </c>
      <c r="BH73">
        <f t="shared" si="29"/>
        <v>0.71717171717171724</v>
      </c>
      <c r="BI73">
        <f t="shared" si="29"/>
        <v>0.71717171717171724</v>
      </c>
      <c r="BJ73">
        <f t="shared" si="29"/>
        <v>0.71717171717171724</v>
      </c>
      <c r="BK73">
        <f t="shared" si="29"/>
        <v>0.71717171717171724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>
        <v>74</v>
      </c>
      <c r="B74">
        <v>0.16193999999999997</v>
      </c>
      <c r="C74">
        <f t="shared" si="29"/>
        <v>4.3636363636363633</v>
      </c>
      <c r="D74">
        <f t="shared" si="29"/>
        <v>4.3636363636363633</v>
      </c>
      <c r="E74">
        <f t="shared" si="29"/>
        <v>4.3636363636363633</v>
      </c>
      <c r="F74">
        <f t="shared" si="29"/>
        <v>4.3636363636363633</v>
      </c>
      <c r="G74">
        <f t="shared" si="29"/>
        <v>4.3636363636363633</v>
      </c>
      <c r="H74">
        <f t="shared" si="29"/>
        <v>4.3636363636363633</v>
      </c>
      <c r="I74">
        <f t="shared" si="29"/>
        <v>0.72727272727272729</v>
      </c>
      <c r="J74">
        <f t="shared" si="29"/>
        <v>0.72727272727272729</v>
      </c>
      <c r="K74">
        <f t="shared" si="29"/>
        <v>0.72727272727272729</v>
      </c>
      <c r="L74">
        <f t="shared" si="29"/>
        <v>0.72727272727272729</v>
      </c>
      <c r="M74">
        <f t="shared" si="29"/>
        <v>0.72727272727272729</v>
      </c>
      <c r="N74">
        <f t="shared" si="29"/>
        <v>0.72727272727272729</v>
      </c>
      <c r="O74">
        <f t="shared" si="29"/>
        <v>0.72727272727272729</v>
      </c>
      <c r="P74">
        <f t="shared" si="29"/>
        <v>0.72727272727272729</v>
      </c>
      <c r="Q74">
        <f t="shared" si="29"/>
        <v>0.72727272727272729</v>
      </c>
      <c r="R74">
        <f t="shared" si="29"/>
        <v>0.72727272727272729</v>
      </c>
      <c r="S74">
        <f t="shared" si="29"/>
        <v>0.72727272727272729</v>
      </c>
      <c r="T74">
        <f t="shared" si="29"/>
        <v>0.72727272727272729</v>
      </c>
      <c r="U74">
        <f t="shared" si="29"/>
        <v>0.72727272727272729</v>
      </c>
      <c r="V74">
        <f t="shared" si="29"/>
        <v>0.72727272727272729</v>
      </c>
      <c r="W74">
        <f t="shared" si="29"/>
        <v>0.72727272727272729</v>
      </c>
      <c r="X74">
        <f t="shared" si="29"/>
        <v>0.72727272727272729</v>
      </c>
      <c r="Y74">
        <f t="shared" si="29"/>
        <v>0.72727272727272729</v>
      </c>
      <c r="Z74">
        <f t="shared" si="29"/>
        <v>0.72727272727272729</v>
      </c>
      <c r="AA74">
        <f t="shared" si="29"/>
        <v>0.72727272727272729</v>
      </c>
      <c r="AB74">
        <f t="shared" si="29"/>
        <v>0.72727272727272729</v>
      </c>
      <c r="AC74">
        <f t="shared" si="29"/>
        <v>0.72727272727272729</v>
      </c>
      <c r="AD74">
        <f t="shared" si="29"/>
        <v>0.72727272727272729</v>
      </c>
      <c r="AE74">
        <f t="shared" si="29"/>
        <v>0.72727272727272729</v>
      </c>
      <c r="AF74">
        <f t="shared" si="29"/>
        <v>0.72727272727272729</v>
      </c>
      <c r="AG74">
        <f t="shared" si="29"/>
        <v>0.72727272727272729</v>
      </c>
      <c r="AH74">
        <f t="shared" si="29"/>
        <v>0.72727272727272729</v>
      </c>
      <c r="AI74">
        <f t="shared" si="29"/>
        <v>0.72727272727272729</v>
      </c>
      <c r="AJ74">
        <f t="shared" si="29"/>
        <v>0.72727272727272729</v>
      </c>
      <c r="AK74">
        <f t="shared" si="29"/>
        <v>0.72727272727272729</v>
      </c>
      <c r="AL74">
        <f t="shared" si="29"/>
        <v>0.72727272727272729</v>
      </c>
      <c r="AM74">
        <f t="shared" si="29"/>
        <v>0.72727272727272729</v>
      </c>
      <c r="AN74">
        <f t="shared" si="29"/>
        <v>0.72727272727272729</v>
      </c>
      <c r="AO74">
        <f t="shared" si="29"/>
        <v>0.72727272727272729</v>
      </c>
      <c r="AP74">
        <f t="shared" si="29"/>
        <v>0.72727272727272729</v>
      </c>
      <c r="AQ74">
        <f t="shared" si="29"/>
        <v>0.72727272727272729</v>
      </c>
      <c r="AR74">
        <f t="shared" si="29"/>
        <v>0.72727272727272729</v>
      </c>
      <c r="AS74">
        <f t="shared" si="29"/>
        <v>0.72727272727272729</v>
      </c>
      <c r="AT74">
        <f t="shared" si="29"/>
        <v>0.72727272727272729</v>
      </c>
      <c r="AU74">
        <f t="shared" si="29"/>
        <v>0.72727272727272729</v>
      </c>
      <c r="AV74">
        <f t="shared" si="29"/>
        <v>0.72727272727272729</v>
      </c>
      <c r="AW74">
        <f t="shared" si="29"/>
        <v>0.72727272727272729</v>
      </c>
      <c r="AX74">
        <f t="shared" si="29"/>
        <v>0.72727272727272729</v>
      </c>
      <c r="AY74">
        <f t="shared" si="29"/>
        <v>0.72727272727272729</v>
      </c>
      <c r="AZ74">
        <f t="shared" si="29"/>
        <v>0.72727272727272729</v>
      </c>
      <c r="BA74">
        <f t="shared" si="29"/>
        <v>0.72727272727272729</v>
      </c>
      <c r="BB74">
        <f t="shared" si="29"/>
        <v>0.72727272727272729</v>
      </c>
      <c r="BC74">
        <f t="shared" si="29"/>
        <v>0.72727272727272729</v>
      </c>
      <c r="BD74">
        <f t="shared" si="29"/>
        <v>0.72727272727272729</v>
      </c>
      <c r="BE74">
        <f t="shared" si="29"/>
        <v>0.72727272727272729</v>
      </c>
      <c r="BF74">
        <f t="shared" si="29"/>
        <v>0.72727272727272729</v>
      </c>
      <c r="BG74">
        <f t="shared" si="29"/>
        <v>0.72727272727272729</v>
      </c>
      <c r="BH74">
        <f t="shared" si="29"/>
        <v>0.72727272727272729</v>
      </c>
      <c r="BI74">
        <f t="shared" si="29"/>
        <v>0.72727272727272729</v>
      </c>
      <c r="BJ74">
        <f t="shared" si="29"/>
        <v>0.72727272727272729</v>
      </c>
      <c r="BK74">
        <f t="shared" si="29"/>
        <v>0.72727272727272729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5">
      <c r="A75">
        <v>75</v>
      </c>
      <c r="B75">
        <v>0.16193999999999997</v>
      </c>
      <c r="C75">
        <f t="shared" si="29"/>
        <v>4.4242424242424248</v>
      </c>
      <c r="D75">
        <f t="shared" si="29"/>
        <v>4.4242424242424248</v>
      </c>
      <c r="E75">
        <f t="shared" si="29"/>
        <v>4.4242424242424248</v>
      </c>
      <c r="F75">
        <f t="shared" si="29"/>
        <v>4.4242424242424248</v>
      </c>
      <c r="G75">
        <f t="shared" si="29"/>
        <v>4.4242424242424248</v>
      </c>
      <c r="H75">
        <f t="shared" si="29"/>
        <v>4.4242424242424248</v>
      </c>
      <c r="I75">
        <f t="shared" si="29"/>
        <v>0.73737373737373746</v>
      </c>
      <c r="J75">
        <f t="shared" si="29"/>
        <v>0.73737373737373746</v>
      </c>
      <c r="K75">
        <f t="shared" si="29"/>
        <v>0.73737373737373746</v>
      </c>
      <c r="L75">
        <f t="shared" si="29"/>
        <v>0.73737373737373746</v>
      </c>
      <c r="M75">
        <f t="shared" si="29"/>
        <v>0.73737373737373746</v>
      </c>
      <c r="N75">
        <f t="shared" si="29"/>
        <v>0.73737373737373746</v>
      </c>
      <c r="O75">
        <f t="shared" si="29"/>
        <v>0.73737373737373746</v>
      </c>
      <c r="P75">
        <f t="shared" si="29"/>
        <v>0.73737373737373746</v>
      </c>
      <c r="Q75">
        <f t="shared" si="29"/>
        <v>0.73737373737373746</v>
      </c>
      <c r="R75">
        <f t="shared" si="29"/>
        <v>0.73737373737373746</v>
      </c>
      <c r="S75">
        <f t="shared" si="29"/>
        <v>0.73737373737373746</v>
      </c>
      <c r="T75">
        <f t="shared" si="29"/>
        <v>0.73737373737373746</v>
      </c>
      <c r="U75">
        <f t="shared" si="29"/>
        <v>0.73737373737373746</v>
      </c>
      <c r="V75">
        <f t="shared" si="29"/>
        <v>0.73737373737373746</v>
      </c>
      <c r="W75">
        <f t="shared" si="29"/>
        <v>0.73737373737373746</v>
      </c>
      <c r="X75">
        <f t="shared" si="29"/>
        <v>0.73737373737373746</v>
      </c>
      <c r="Y75">
        <f t="shared" si="29"/>
        <v>0.73737373737373746</v>
      </c>
      <c r="Z75">
        <f t="shared" si="29"/>
        <v>0.73737373737373746</v>
      </c>
      <c r="AA75">
        <f t="shared" si="29"/>
        <v>0.73737373737373746</v>
      </c>
      <c r="AB75">
        <f t="shared" si="29"/>
        <v>0.73737373737373746</v>
      </c>
      <c r="AC75">
        <f t="shared" si="29"/>
        <v>0.73737373737373746</v>
      </c>
      <c r="AD75">
        <f t="shared" si="29"/>
        <v>0.73737373737373746</v>
      </c>
      <c r="AE75">
        <f t="shared" si="29"/>
        <v>0.73737373737373746</v>
      </c>
      <c r="AF75">
        <f t="shared" si="29"/>
        <v>0.73737373737373746</v>
      </c>
      <c r="AG75">
        <f t="shared" si="29"/>
        <v>0.73737373737373746</v>
      </c>
      <c r="AH75">
        <f t="shared" si="29"/>
        <v>0.73737373737373746</v>
      </c>
      <c r="AI75">
        <f t="shared" si="29"/>
        <v>0.73737373737373746</v>
      </c>
      <c r="AJ75">
        <f t="shared" si="29"/>
        <v>0.73737373737373746</v>
      </c>
      <c r="AK75">
        <f t="shared" si="29"/>
        <v>0.73737373737373746</v>
      </c>
      <c r="AL75">
        <f t="shared" si="29"/>
        <v>0.73737373737373746</v>
      </c>
      <c r="AM75">
        <f t="shared" si="29"/>
        <v>0.73737373737373746</v>
      </c>
      <c r="AN75">
        <f t="shared" si="29"/>
        <v>0.73737373737373746</v>
      </c>
      <c r="AO75">
        <f t="shared" si="29"/>
        <v>0.73737373737373746</v>
      </c>
      <c r="AP75">
        <f t="shared" si="29"/>
        <v>0.73737373737373746</v>
      </c>
      <c r="AQ75">
        <f t="shared" si="29"/>
        <v>0.73737373737373746</v>
      </c>
      <c r="AR75">
        <f t="shared" si="29"/>
        <v>0.73737373737373746</v>
      </c>
      <c r="AS75">
        <f t="shared" si="29"/>
        <v>0.73737373737373746</v>
      </c>
      <c r="AT75">
        <f t="shared" si="29"/>
        <v>0.73737373737373746</v>
      </c>
      <c r="AU75">
        <f t="shared" si="29"/>
        <v>0.73737373737373746</v>
      </c>
      <c r="AV75">
        <f t="shared" si="29"/>
        <v>0.73737373737373746</v>
      </c>
      <c r="AW75">
        <f t="shared" si="29"/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5">
      <c r="A76">
        <v>76</v>
      </c>
      <c r="B76">
        <v>0.16193999999999997</v>
      </c>
      <c r="C76">
        <f t="shared" si="29"/>
        <v>4.4848484848484853</v>
      </c>
      <c r="D76">
        <f t="shared" si="29"/>
        <v>4.4848484848484853</v>
      </c>
      <c r="E76">
        <f t="shared" si="29"/>
        <v>4.4848484848484853</v>
      </c>
      <c r="F76">
        <f t="shared" si="29"/>
        <v>4.4848484848484853</v>
      </c>
      <c r="G76">
        <f t="shared" si="29"/>
        <v>4.4848484848484853</v>
      </c>
      <c r="H76">
        <f t="shared" si="29"/>
        <v>4.4848484848484853</v>
      </c>
      <c r="I76">
        <f t="shared" si="29"/>
        <v>0.74747474747474751</v>
      </c>
      <c r="J76">
        <f t="shared" si="29"/>
        <v>0.74747474747474751</v>
      </c>
      <c r="K76">
        <f t="shared" si="29"/>
        <v>0.74747474747474751</v>
      </c>
      <c r="L76">
        <f t="shared" si="29"/>
        <v>0.74747474747474751</v>
      </c>
      <c r="M76">
        <f t="shared" si="29"/>
        <v>0.74747474747474751</v>
      </c>
      <c r="N76">
        <f t="shared" ref="N76:BK76" si="30">N$101/($A$101-$A$2) *($A76 -$A$2)</f>
        <v>0.74747474747474751</v>
      </c>
      <c r="O76">
        <f t="shared" si="30"/>
        <v>0.74747474747474751</v>
      </c>
      <c r="P76">
        <f t="shared" si="30"/>
        <v>0.74747474747474751</v>
      </c>
      <c r="Q76">
        <f t="shared" si="30"/>
        <v>0.74747474747474751</v>
      </c>
      <c r="R76">
        <f t="shared" si="30"/>
        <v>0.74747474747474751</v>
      </c>
      <c r="S76">
        <f t="shared" si="30"/>
        <v>0.74747474747474751</v>
      </c>
      <c r="T76">
        <f t="shared" si="30"/>
        <v>0.74747474747474751</v>
      </c>
      <c r="U76">
        <f t="shared" si="30"/>
        <v>0.74747474747474751</v>
      </c>
      <c r="V76">
        <f t="shared" si="30"/>
        <v>0.74747474747474751</v>
      </c>
      <c r="W76">
        <f t="shared" si="30"/>
        <v>0.74747474747474751</v>
      </c>
      <c r="X76">
        <f t="shared" si="30"/>
        <v>0.74747474747474751</v>
      </c>
      <c r="Y76">
        <f t="shared" si="30"/>
        <v>0.74747474747474751</v>
      </c>
      <c r="Z76">
        <f t="shared" si="30"/>
        <v>0.74747474747474751</v>
      </c>
      <c r="AA76">
        <f t="shared" si="30"/>
        <v>0.74747474747474751</v>
      </c>
      <c r="AB76">
        <f t="shared" si="30"/>
        <v>0.74747474747474751</v>
      </c>
      <c r="AC76">
        <f t="shared" si="30"/>
        <v>0.74747474747474751</v>
      </c>
      <c r="AD76">
        <f t="shared" si="30"/>
        <v>0.74747474747474751</v>
      </c>
      <c r="AE76">
        <f t="shared" si="30"/>
        <v>0.74747474747474751</v>
      </c>
      <c r="AF76">
        <f t="shared" si="30"/>
        <v>0.74747474747474751</v>
      </c>
      <c r="AG76">
        <f t="shared" si="30"/>
        <v>0.74747474747474751</v>
      </c>
      <c r="AH76">
        <f t="shared" si="30"/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>
        <v>77</v>
      </c>
      <c r="B77">
        <v>0.16193999999999997</v>
      </c>
      <c r="C77">
        <f t="shared" ref="C77:BK81" si="31">C$101/($A$101-$A$2) *($A77 -$A$2)</f>
        <v>4.5454545454545459</v>
      </c>
      <c r="D77">
        <f t="shared" si="31"/>
        <v>4.5454545454545459</v>
      </c>
      <c r="E77">
        <f t="shared" si="31"/>
        <v>4.5454545454545459</v>
      </c>
      <c r="F77">
        <f t="shared" si="31"/>
        <v>4.5454545454545459</v>
      </c>
      <c r="G77">
        <f t="shared" si="31"/>
        <v>4.5454545454545459</v>
      </c>
      <c r="H77">
        <f t="shared" si="31"/>
        <v>4.5454545454545459</v>
      </c>
      <c r="I77">
        <f t="shared" si="31"/>
        <v>0.75757575757575768</v>
      </c>
      <c r="J77">
        <f t="shared" si="31"/>
        <v>0.75757575757575768</v>
      </c>
      <c r="K77">
        <f t="shared" si="31"/>
        <v>0.75757575757575768</v>
      </c>
      <c r="L77">
        <f t="shared" si="31"/>
        <v>0.75757575757575768</v>
      </c>
      <c r="M77">
        <f t="shared" si="31"/>
        <v>0.75757575757575768</v>
      </c>
      <c r="N77">
        <f t="shared" si="31"/>
        <v>0.75757575757575768</v>
      </c>
      <c r="O77">
        <f t="shared" si="31"/>
        <v>0.75757575757575768</v>
      </c>
      <c r="P77">
        <f t="shared" si="31"/>
        <v>0.75757575757575768</v>
      </c>
      <c r="Q77">
        <f t="shared" si="31"/>
        <v>0.75757575757575768</v>
      </c>
      <c r="R77">
        <f t="shared" si="31"/>
        <v>0.75757575757575768</v>
      </c>
      <c r="S77">
        <f t="shared" si="31"/>
        <v>0.75757575757575768</v>
      </c>
      <c r="T77">
        <f t="shared" si="31"/>
        <v>0.75757575757575768</v>
      </c>
      <c r="U77">
        <f t="shared" si="31"/>
        <v>0.75757575757575768</v>
      </c>
      <c r="V77">
        <f t="shared" si="31"/>
        <v>0.75757575757575768</v>
      </c>
      <c r="W77">
        <f t="shared" si="31"/>
        <v>0.75757575757575768</v>
      </c>
      <c r="X77">
        <f t="shared" si="31"/>
        <v>0.75757575757575768</v>
      </c>
      <c r="Y77">
        <f t="shared" si="31"/>
        <v>0.75757575757575768</v>
      </c>
      <c r="Z77">
        <f t="shared" si="31"/>
        <v>0.75757575757575768</v>
      </c>
      <c r="AA77">
        <f t="shared" si="31"/>
        <v>0.75757575757575768</v>
      </c>
      <c r="AB77">
        <f t="shared" si="31"/>
        <v>0.75757575757575768</v>
      </c>
      <c r="AC77">
        <f t="shared" si="31"/>
        <v>0.75757575757575768</v>
      </c>
      <c r="AD77">
        <f t="shared" si="31"/>
        <v>0.75757575757575768</v>
      </c>
      <c r="AE77">
        <f t="shared" si="31"/>
        <v>0.75757575757575768</v>
      </c>
      <c r="AF77">
        <f t="shared" si="31"/>
        <v>0.75757575757575768</v>
      </c>
      <c r="AG77">
        <f t="shared" si="31"/>
        <v>0.75757575757575768</v>
      </c>
      <c r="AH77">
        <f t="shared" si="31"/>
        <v>0.75757575757575768</v>
      </c>
      <c r="AI77">
        <f t="shared" si="31"/>
        <v>0.75757575757575768</v>
      </c>
      <c r="AJ77">
        <f t="shared" si="31"/>
        <v>0.75757575757575768</v>
      </c>
      <c r="AK77">
        <f t="shared" si="31"/>
        <v>0.75757575757575768</v>
      </c>
      <c r="AL77">
        <f t="shared" si="31"/>
        <v>0.75757575757575768</v>
      </c>
      <c r="AM77">
        <f t="shared" si="31"/>
        <v>0.75757575757575768</v>
      </c>
      <c r="AN77">
        <f t="shared" si="31"/>
        <v>0.75757575757575768</v>
      </c>
      <c r="AO77">
        <f t="shared" si="31"/>
        <v>0.75757575757575768</v>
      </c>
      <c r="AP77">
        <f t="shared" si="31"/>
        <v>0.75757575757575768</v>
      </c>
      <c r="AQ77">
        <f t="shared" si="31"/>
        <v>0.75757575757575768</v>
      </c>
      <c r="AR77">
        <f t="shared" si="31"/>
        <v>0.75757575757575768</v>
      </c>
      <c r="AS77">
        <f t="shared" si="31"/>
        <v>0.75757575757575768</v>
      </c>
      <c r="AT77">
        <f t="shared" si="31"/>
        <v>0.75757575757575768</v>
      </c>
      <c r="AU77">
        <f t="shared" si="31"/>
        <v>0.75757575757575768</v>
      </c>
      <c r="AV77">
        <f t="shared" si="31"/>
        <v>0.75757575757575768</v>
      </c>
      <c r="AW77">
        <f t="shared" si="31"/>
        <v>0.75757575757575768</v>
      </c>
      <c r="AX77">
        <f t="shared" si="31"/>
        <v>0.75757575757575768</v>
      </c>
      <c r="AY77">
        <f t="shared" si="31"/>
        <v>0.75757575757575768</v>
      </c>
      <c r="AZ77">
        <f t="shared" si="31"/>
        <v>0.75757575757575768</v>
      </c>
      <c r="BA77">
        <f t="shared" si="31"/>
        <v>0.75757575757575768</v>
      </c>
      <c r="BB77">
        <f t="shared" si="31"/>
        <v>0.75757575757575768</v>
      </c>
      <c r="BC77">
        <f t="shared" si="31"/>
        <v>0.75757575757575768</v>
      </c>
      <c r="BD77">
        <f t="shared" si="31"/>
        <v>0.75757575757575768</v>
      </c>
      <c r="BE77">
        <f t="shared" si="31"/>
        <v>0.75757575757575768</v>
      </c>
      <c r="BF77">
        <f t="shared" si="31"/>
        <v>0.75757575757575768</v>
      </c>
      <c r="BG77">
        <f t="shared" si="31"/>
        <v>0.75757575757575768</v>
      </c>
      <c r="BH77">
        <f t="shared" si="31"/>
        <v>0.75757575757575768</v>
      </c>
      <c r="BI77">
        <f t="shared" si="31"/>
        <v>0.75757575757575768</v>
      </c>
      <c r="BJ77">
        <f t="shared" si="31"/>
        <v>0.75757575757575768</v>
      </c>
      <c r="BK77">
        <f t="shared" si="31"/>
        <v>0.75757575757575768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>
        <v>78</v>
      </c>
      <c r="B78">
        <v>0.16193999999999997</v>
      </c>
      <c r="C78">
        <f t="shared" si="31"/>
        <v>4.6060606060606064</v>
      </c>
      <c r="D78">
        <f t="shared" si="31"/>
        <v>4.6060606060606064</v>
      </c>
      <c r="E78">
        <f t="shared" si="31"/>
        <v>4.6060606060606064</v>
      </c>
      <c r="F78">
        <f t="shared" si="31"/>
        <v>4.6060606060606064</v>
      </c>
      <c r="G78">
        <f t="shared" si="31"/>
        <v>4.6060606060606064</v>
      </c>
      <c r="H78">
        <f t="shared" si="31"/>
        <v>4.6060606060606064</v>
      </c>
      <c r="I78">
        <f t="shared" si="31"/>
        <v>0.76767676767676774</v>
      </c>
      <c r="J78">
        <f t="shared" si="31"/>
        <v>0.76767676767676774</v>
      </c>
      <c r="K78">
        <f t="shared" si="31"/>
        <v>0.76767676767676774</v>
      </c>
      <c r="L78">
        <f t="shared" si="31"/>
        <v>0.76767676767676774</v>
      </c>
      <c r="M78">
        <f t="shared" si="31"/>
        <v>0.76767676767676774</v>
      </c>
      <c r="N78">
        <f t="shared" si="31"/>
        <v>0.76767676767676774</v>
      </c>
      <c r="O78">
        <f t="shared" si="31"/>
        <v>0.76767676767676774</v>
      </c>
      <c r="P78">
        <f t="shared" si="31"/>
        <v>0.76767676767676774</v>
      </c>
      <c r="Q78">
        <f t="shared" si="31"/>
        <v>0.76767676767676774</v>
      </c>
      <c r="R78">
        <f t="shared" si="31"/>
        <v>0.76767676767676774</v>
      </c>
      <c r="S78">
        <f t="shared" si="31"/>
        <v>0.76767676767676774</v>
      </c>
      <c r="T78">
        <f t="shared" si="31"/>
        <v>0.76767676767676774</v>
      </c>
      <c r="U78">
        <f t="shared" si="31"/>
        <v>0.76767676767676774</v>
      </c>
      <c r="V78">
        <f t="shared" si="31"/>
        <v>0.76767676767676774</v>
      </c>
      <c r="W78">
        <f t="shared" si="31"/>
        <v>0.76767676767676774</v>
      </c>
      <c r="X78">
        <f t="shared" si="31"/>
        <v>0.76767676767676774</v>
      </c>
      <c r="Y78">
        <f t="shared" si="31"/>
        <v>0.76767676767676774</v>
      </c>
      <c r="Z78">
        <f t="shared" si="31"/>
        <v>0.76767676767676774</v>
      </c>
      <c r="AA78">
        <f t="shared" si="31"/>
        <v>0.76767676767676774</v>
      </c>
      <c r="AB78">
        <f t="shared" si="31"/>
        <v>0.76767676767676774</v>
      </c>
      <c r="AC78">
        <f t="shared" si="31"/>
        <v>0.76767676767676774</v>
      </c>
      <c r="AD78">
        <f t="shared" si="31"/>
        <v>0.76767676767676774</v>
      </c>
      <c r="AE78">
        <f t="shared" si="31"/>
        <v>0.76767676767676774</v>
      </c>
      <c r="AF78">
        <f t="shared" si="31"/>
        <v>0.76767676767676774</v>
      </c>
      <c r="AG78">
        <f t="shared" si="31"/>
        <v>0.76767676767676774</v>
      </c>
      <c r="AH78">
        <f t="shared" si="31"/>
        <v>0.76767676767676774</v>
      </c>
      <c r="AI78">
        <f t="shared" si="31"/>
        <v>0.76767676767676774</v>
      </c>
      <c r="AJ78">
        <f t="shared" si="31"/>
        <v>0.76767676767676774</v>
      </c>
      <c r="AK78">
        <f t="shared" si="31"/>
        <v>0.76767676767676774</v>
      </c>
      <c r="AL78">
        <f t="shared" si="31"/>
        <v>0.76767676767676774</v>
      </c>
      <c r="AM78">
        <f t="shared" si="31"/>
        <v>0.76767676767676774</v>
      </c>
      <c r="AN78">
        <f t="shared" si="31"/>
        <v>0.76767676767676774</v>
      </c>
      <c r="AO78">
        <f t="shared" si="31"/>
        <v>0.76767676767676774</v>
      </c>
      <c r="AP78">
        <f t="shared" si="31"/>
        <v>0.76767676767676774</v>
      </c>
      <c r="AQ78">
        <f t="shared" si="31"/>
        <v>0.76767676767676774</v>
      </c>
      <c r="AR78">
        <f t="shared" si="31"/>
        <v>0.76767676767676774</v>
      </c>
      <c r="AS78">
        <f t="shared" si="31"/>
        <v>0.76767676767676774</v>
      </c>
      <c r="AT78">
        <f t="shared" si="31"/>
        <v>0.76767676767676774</v>
      </c>
      <c r="AU78">
        <f t="shared" si="31"/>
        <v>0.76767676767676774</v>
      </c>
      <c r="AV78">
        <f t="shared" si="31"/>
        <v>0.76767676767676774</v>
      </c>
      <c r="AW78">
        <f t="shared" si="31"/>
        <v>0.76767676767676774</v>
      </c>
      <c r="AX78">
        <f t="shared" si="31"/>
        <v>0.76767676767676774</v>
      </c>
      <c r="AY78">
        <f t="shared" si="31"/>
        <v>0.76767676767676774</v>
      </c>
      <c r="AZ78">
        <f t="shared" si="31"/>
        <v>0.76767676767676774</v>
      </c>
      <c r="BA78">
        <f t="shared" si="31"/>
        <v>0.76767676767676774</v>
      </c>
      <c r="BB78">
        <f t="shared" si="31"/>
        <v>0.76767676767676774</v>
      </c>
      <c r="BC78">
        <f t="shared" si="31"/>
        <v>0.76767676767676774</v>
      </c>
      <c r="BD78">
        <f t="shared" si="31"/>
        <v>0.76767676767676774</v>
      </c>
      <c r="BE78">
        <f t="shared" si="31"/>
        <v>0.76767676767676774</v>
      </c>
      <c r="BF78">
        <f t="shared" si="31"/>
        <v>0.76767676767676774</v>
      </c>
      <c r="BG78">
        <f t="shared" si="31"/>
        <v>0.76767676767676774</v>
      </c>
      <c r="BH78">
        <f t="shared" si="31"/>
        <v>0.76767676767676774</v>
      </c>
      <c r="BI78">
        <f t="shared" si="31"/>
        <v>0.76767676767676774</v>
      </c>
      <c r="BJ78">
        <f t="shared" si="31"/>
        <v>0.76767676767676774</v>
      </c>
      <c r="BK78">
        <f t="shared" si="31"/>
        <v>0.76767676767676774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>
        <v>79</v>
      </c>
      <c r="B79">
        <v>0.16193999999999997</v>
      </c>
      <c r="C79">
        <f t="shared" si="31"/>
        <v>4.666666666666667</v>
      </c>
      <c r="D79">
        <f t="shared" si="31"/>
        <v>4.666666666666667</v>
      </c>
      <c r="E79">
        <f t="shared" si="31"/>
        <v>4.666666666666667</v>
      </c>
      <c r="F79">
        <f t="shared" si="31"/>
        <v>4.666666666666667</v>
      </c>
      <c r="G79">
        <f t="shared" si="31"/>
        <v>4.666666666666667</v>
      </c>
      <c r="H79">
        <f t="shared" si="31"/>
        <v>4.666666666666667</v>
      </c>
      <c r="I79">
        <f t="shared" si="31"/>
        <v>0.77777777777777779</v>
      </c>
      <c r="J79">
        <f t="shared" si="31"/>
        <v>0.77777777777777779</v>
      </c>
      <c r="K79">
        <f t="shared" si="31"/>
        <v>0.77777777777777779</v>
      </c>
      <c r="L79">
        <f t="shared" si="31"/>
        <v>0.77777777777777779</v>
      </c>
      <c r="M79">
        <f t="shared" si="31"/>
        <v>0.77777777777777779</v>
      </c>
      <c r="N79">
        <f t="shared" si="31"/>
        <v>0.77777777777777779</v>
      </c>
      <c r="O79">
        <f t="shared" si="31"/>
        <v>0.77777777777777779</v>
      </c>
      <c r="P79">
        <f t="shared" si="31"/>
        <v>0.77777777777777779</v>
      </c>
      <c r="Q79">
        <f t="shared" si="31"/>
        <v>0.77777777777777779</v>
      </c>
      <c r="R79">
        <f t="shared" si="31"/>
        <v>0.77777777777777779</v>
      </c>
      <c r="S79">
        <f t="shared" si="31"/>
        <v>0.77777777777777779</v>
      </c>
      <c r="T79">
        <f t="shared" si="31"/>
        <v>0.77777777777777779</v>
      </c>
      <c r="U79">
        <f t="shared" si="31"/>
        <v>0.77777777777777779</v>
      </c>
      <c r="V79">
        <f t="shared" si="31"/>
        <v>0.77777777777777779</v>
      </c>
      <c r="W79">
        <f t="shared" si="31"/>
        <v>0.77777777777777779</v>
      </c>
      <c r="X79">
        <f t="shared" si="31"/>
        <v>0.77777777777777779</v>
      </c>
      <c r="Y79">
        <f t="shared" si="31"/>
        <v>0.77777777777777779</v>
      </c>
      <c r="Z79">
        <f t="shared" si="31"/>
        <v>0.77777777777777779</v>
      </c>
      <c r="AA79">
        <f t="shared" si="31"/>
        <v>0.77777777777777779</v>
      </c>
      <c r="AB79">
        <f t="shared" si="31"/>
        <v>0.77777777777777779</v>
      </c>
      <c r="AC79">
        <f t="shared" si="31"/>
        <v>0.77777777777777779</v>
      </c>
      <c r="AD79">
        <f t="shared" si="31"/>
        <v>0.77777777777777779</v>
      </c>
      <c r="AE79">
        <f t="shared" si="31"/>
        <v>0.77777777777777779</v>
      </c>
      <c r="AF79">
        <f t="shared" si="31"/>
        <v>0.77777777777777779</v>
      </c>
      <c r="AG79">
        <f t="shared" si="31"/>
        <v>0.77777777777777779</v>
      </c>
      <c r="AH79">
        <f t="shared" si="31"/>
        <v>0.77777777777777779</v>
      </c>
      <c r="AI79">
        <f t="shared" si="31"/>
        <v>0.77777777777777779</v>
      </c>
      <c r="AJ79">
        <f t="shared" si="31"/>
        <v>0.77777777777777779</v>
      </c>
      <c r="AK79">
        <f t="shared" si="31"/>
        <v>0.77777777777777779</v>
      </c>
      <c r="AL79">
        <f t="shared" si="31"/>
        <v>0.77777777777777779</v>
      </c>
      <c r="AM79">
        <f t="shared" si="31"/>
        <v>0.77777777777777779</v>
      </c>
      <c r="AN79">
        <f t="shared" si="31"/>
        <v>0.77777777777777779</v>
      </c>
      <c r="AO79">
        <f t="shared" si="31"/>
        <v>0.77777777777777779</v>
      </c>
      <c r="AP79">
        <f t="shared" si="31"/>
        <v>0.77777777777777779</v>
      </c>
      <c r="AQ79">
        <f t="shared" si="31"/>
        <v>0.77777777777777779</v>
      </c>
      <c r="AR79">
        <f t="shared" si="31"/>
        <v>0.77777777777777779</v>
      </c>
      <c r="AS79">
        <f t="shared" si="31"/>
        <v>0.77777777777777779</v>
      </c>
      <c r="AT79">
        <f t="shared" si="31"/>
        <v>0.77777777777777779</v>
      </c>
      <c r="AU79">
        <f t="shared" si="31"/>
        <v>0.77777777777777779</v>
      </c>
      <c r="AV79">
        <f t="shared" si="31"/>
        <v>0.77777777777777779</v>
      </c>
      <c r="AW79">
        <f t="shared" si="31"/>
        <v>0.77777777777777779</v>
      </c>
      <c r="AX79">
        <f t="shared" si="31"/>
        <v>0.77777777777777779</v>
      </c>
      <c r="AY79">
        <f t="shared" si="31"/>
        <v>0.77777777777777779</v>
      </c>
      <c r="AZ79">
        <f t="shared" si="31"/>
        <v>0.77777777777777779</v>
      </c>
      <c r="BA79">
        <f t="shared" si="31"/>
        <v>0.77777777777777779</v>
      </c>
      <c r="BB79">
        <f t="shared" si="31"/>
        <v>0.77777777777777779</v>
      </c>
      <c r="BC79">
        <f t="shared" si="31"/>
        <v>0.77777777777777779</v>
      </c>
      <c r="BD79">
        <f t="shared" si="31"/>
        <v>0.77777777777777779</v>
      </c>
      <c r="BE79">
        <f t="shared" si="31"/>
        <v>0.77777777777777779</v>
      </c>
      <c r="BF79">
        <f t="shared" si="31"/>
        <v>0.77777777777777779</v>
      </c>
      <c r="BG79">
        <f t="shared" si="31"/>
        <v>0.77777777777777779</v>
      </c>
      <c r="BH79">
        <f t="shared" si="31"/>
        <v>0.77777777777777779</v>
      </c>
      <c r="BI79">
        <f t="shared" si="31"/>
        <v>0.77777777777777779</v>
      </c>
      <c r="BJ79">
        <f t="shared" si="31"/>
        <v>0.77777777777777779</v>
      </c>
      <c r="BK79">
        <f t="shared" si="31"/>
        <v>0.77777777777777779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>
        <v>80</v>
      </c>
      <c r="B80">
        <v>0.16193999999999997</v>
      </c>
      <c r="C80">
        <f t="shared" si="31"/>
        <v>4.7272727272727275</v>
      </c>
      <c r="D80">
        <f t="shared" si="31"/>
        <v>4.7272727272727275</v>
      </c>
      <c r="E80">
        <f t="shared" si="31"/>
        <v>4.7272727272727275</v>
      </c>
      <c r="F80">
        <f t="shared" si="31"/>
        <v>4.7272727272727275</v>
      </c>
      <c r="G80">
        <f t="shared" si="31"/>
        <v>4.7272727272727275</v>
      </c>
      <c r="H80">
        <f t="shared" si="31"/>
        <v>4.7272727272727275</v>
      </c>
      <c r="I80">
        <f t="shared" si="31"/>
        <v>0.78787878787878796</v>
      </c>
      <c r="J80">
        <f t="shared" si="31"/>
        <v>0.78787878787878796</v>
      </c>
      <c r="K80">
        <f t="shared" si="31"/>
        <v>0.78787878787878796</v>
      </c>
      <c r="L80">
        <f t="shared" si="31"/>
        <v>0.78787878787878796</v>
      </c>
      <c r="M80">
        <f t="shared" si="31"/>
        <v>0.78787878787878796</v>
      </c>
      <c r="N80">
        <f t="shared" si="31"/>
        <v>0.78787878787878796</v>
      </c>
      <c r="O80">
        <f t="shared" si="31"/>
        <v>0.78787878787878796</v>
      </c>
      <c r="P80">
        <f t="shared" si="31"/>
        <v>0.78787878787878796</v>
      </c>
      <c r="Q80">
        <f t="shared" si="31"/>
        <v>0.78787878787878796</v>
      </c>
      <c r="R80">
        <f t="shared" si="31"/>
        <v>0.78787878787878796</v>
      </c>
      <c r="S80">
        <f t="shared" si="31"/>
        <v>0.78787878787878796</v>
      </c>
      <c r="T80">
        <f t="shared" si="31"/>
        <v>0.78787878787878796</v>
      </c>
      <c r="U80">
        <f t="shared" si="31"/>
        <v>0.78787878787878796</v>
      </c>
      <c r="V80">
        <f t="shared" si="31"/>
        <v>0.78787878787878796</v>
      </c>
      <c r="W80">
        <f t="shared" si="31"/>
        <v>0.78787878787878796</v>
      </c>
      <c r="X80">
        <f t="shared" si="31"/>
        <v>0.78787878787878796</v>
      </c>
      <c r="Y80">
        <f t="shared" si="31"/>
        <v>0.78787878787878796</v>
      </c>
      <c r="Z80">
        <f t="shared" si="31"/>
        <v>0.78787878787878796</v>
      </c>
      <c r="AA80">
        <f t="shared" si="31"/>
        <v>0.78787878787878796</v>
      </c>
      <c r="AB80">
        <f t="shared" si="31"/>
        <v>0.78787878787878796</v>
      </c>
      <c r="AC80">
        <f t="shared" si="31"/>
        <v>0.78787878787878796</v>
      </c>
      <c r="AD80">
        <f t="shared" si="31"/>
        <v>0.78787878787878796</v>
      </c>
      <c r="AE80">
        <f t="shared" si="31"/>
        <v>0.78787878787878796</v>
      </c>
      <c r="AF80">
        <f t="shared" si="31"/>
        <v>0.78787878787878796</v>
      </c>
      <c r="AG80">
        <f t="shared" si="31"/>
        <v>0.78787878787878796</v>
      </c>
      <c r="AH80">
        <f t="shared" si="31"/>
        <v>0.78787878787878796</v>
      </c>
      <c r="AI80">
        <f t="shared" si="31"/>
        <v>0.78787878787878796</v>
      </c>
      <c r="AJ80">
        <f t="shared" si="31"/>
        <v>0.78787878787878796</v>
      </c>
      <c r="AK80">
        <f t="shared" si="31"/>
        <v>0.78787878787878796</v>
      </c>
      <c r="AL80">
        <f t="shared" si="31"/>
        <v>0.78787878787878796</v>
      </c>
      <c r="AM80">
        <f t="shared" si="31"/>
        <v>0.78787878787878796</v>
      </c>
      <c r="AN80">
        <f t="shared" si="31"/>
        <v>0.78787878787878796</v>
      </c>
      <c r="AO80">
        <f t="shared" si="31"/>
        <v>0.78787878787878796</v>
      </c>
      <c r="AP80">
        <f t="shared" si="31"/>
        <v>0.78787878787878796</v>
      </c>
      <c r="AQ80">
        <f t="shared" si="31"/>
        <v>0.78787878787878796</v>
      </c>
      <c r="AR80">
        <f t="shared" si="31"/>
        <v>0.78787878787878796</v>
      </c>
      <c r="AS80">
        <f t="shared" si="31"/>
        <v>0.78787878787878796</v>
      </c>
      <c r="AT80">
        <f t="shared" si="31"/>
        <v>0.78787878787878796</v>
      </c>
      <c r="AU80">
        <f t="shared" si="31"/>
        <v>0.78787878787878796</v>
      </c>
      <c r="AV80">
        <f t="shared" si="31"/>
        <v>0.78787878787878796</v>
      </c>
      <c r="AW80">
        <f t="shared" si="31"/>
        <v>0.78787878787878796</v>
      </c>
      <c r="AX80">
        <f t="shared" si="31"/>
        <v>0.78787878787878796</v>
      </c>
      <c r="AY80">
        <f t="shared" si="31"/>
        <v>0.78787878787878796</v>
      </c>
      <c r="AZ80">
        <f t="shared" si="31"/>
        <v>0.78787878787878796</v>
      </c>
      <c r="BA80">
        <f t="shared" si="31"/>
        <v>0.78787878787878796</v>
      </c>
      <c r="BB80">
        <f t="shared" si="31"/>
        <v>0.78787878787878796</v>
      </c>
      <c r="BC80">
        <f t="shared" si="31"/>
        <v>0.78787878787878796</v>
      </c>
      <c r="BD80">
        <f t="shared" si="31"/>
        <v>0.78787878787878796</v>
      </c>
      <c r="BE80">
        <f t="shared" si="31"/>
        <v>0.78787878787878796</v>
      </c>
      <c r="BF80">
        <f t="shared" si="31"/>
        <v>0.78787878787878796</v>
      </c>
      <c r="BG80">
        <f t="shared" si="31"/>
        <v>0.78787878787878796</v>
      </c>
      <c r="BH80">
        <f t="shared" si="31"/>
        <v>0.78787878787878796</v>
      </c>
      <c r="BI80">
        <f t="shared" si="31"/>
        <v>0.78787878787878796</v>
      </c>
      <c r="BJ80">
        <f t="shared" si="31"/>
        <v>0.78787878787878796</v>
      </c>
      <c r="BK80">
        <f t="shared" si="31"/>
        <v>0.78787878787878796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5">
      <c r="A81">
        <v>81</v>
      </c>
      <c r="B81">
        <v>0.16193999999999997</v>
      </c>
      <c r="C81">
        <f t="shared" si="31"/>
        <v>4.7878787878787881</v>
      </c>
      <c r="D81">
        <f t="shared" si="31"/>
        <v>4.7878787878787881</v>
      </c>
      <c r="E81">
        <f t="shared" si="31"/>
        <v>4.7878787878787881</v>
      </c>
      <c r="F81">
        <f t="shared" si="31"/>
        <v>4.7878787878787881</v>
      </c>
      <c r="G81">
        <f t="shared" si="31"/>
        <v>4.7878787878787881</v>
      </c>
      <c r="H81">
        <f t="shared" si="31"/>
        <v>4.7878787878787881</v>
      </c>
      <c r="I81">
        <f t="shared" si="31"/>
        <v>0.79797979797979801</v>
      </c>
      <c r="J81">
        <f t="shared" si="31"/>
        <v>0.79797979797979801</v>
      </c>
      <c r="K81">
        <f t="shared" si="31"/>
        <v>0.79797979797979801</v>
      </c>
      <c r="L81">
        <f t="shared" si="31"/>
        <v>0.79797979797979801</v>
      </c>
      <c r="M81">
        <f t="shared" si="31"/>
        <v>0.79797979797979801</v>
      </c>
      <c r="N81">
        <f t="shared" ref="N81:BK81" si="32">N$101/($A$101-$A$2) *($A81 -$A$2)</f>
        <v>0.79797979797979801</v>
      </c>
      <c r="O81">
        <f t="shared" si="32"/>
        <v>0.79797979797979801</v>
      </c>
      <c r="P81">
        <f t="shared" si="32"/>
        <v>0.79797979797979801</v>
      </c>
      <c r="Q81">
        <f t="shared" si="32"/>
        <v>0.79797979797979801</v>
      </c>
      <c r="R81">
        <f t="shared" si="32"/>
        <v>0.79797979797979801</v>
      </c>
      <c r="S81">
        <f t="shared" si="32"/>
        <v>0.79797979797979801</v>
      </c>
      <c r="T81">
        <f t="shared" si="32"/>
        <v>0.79797979797979801</v>
      </c>
      <c r="U81">
        <f t="shared" si="32"/>
        <v>0.79797979797979801</v>
      </c>
      <c r="V81">
        <f t="shared" si="32"/>
        <v>0.79797979797979801</v>
      </c>
      <c r="W81">
        <f t="shared" si="32"/>
        <v>0.79797979797979801</v>
      </c>
      <c r="X81">
        <f t="shared" si="32"/>
        <v>0.79797979797979801</v>
      </c>
      <c r="Y81">
        <f t="shared" si="32"/>
        <v>0.79797979797979801</v>
      </c>
      <c r="Z81">
        <f t="shared" si="32"/>
        <v>0.79797979797979801</v>
      </c>
      <c r="AA81">
        <f t="shared" si="32"/>
        <v>0.79797979797979801</v>
      </c>
      <c r="AB81">
        <f t="shared" si="32"/>
        <v>0.79797979797979801</v>
      </c>
      <c r="AC81">
        <f t="shared" si="32"/>
        <v>0.79797979797979801</v>
      </c>
      <c r="AD81">
        <f t="shared" si="32"/>
        <v>0.79797979797979801</v>
      </c>
      <c r="AE81">
        <f t="shared" si="32"/>
        <v>0.79797979797979801</v>
      </c>
      <c r="AF81">
        <f t="shared" si="32"/>
        <v>0.79797979797979801</v>
      </c>
      <c r="AG81">
        <f t="shared" si="32"/>
        <v>0.79797979797979801</v>
      </c>
      <c r="AH81">
        <f t="shared" si="32"/>
        <v>0.79797979797979801</v>
      </c>
      <c r="AI81">
        <f t="shared" si="32"/>
        <v>0.79797979797979801</v>
      </c>
      <c r="AJ81">
        <f t="shared" si="32"/>
        <v>0.79797979797979801</v>
      </c>
      <c r="AK81">
        <f t="shared" si="32"/>
        <v>0.79797979797979801</v>
      </c>
      <c r="AL81">
        <f t="shared" si="32"/>
        <v>0.79797979797979801</v>
      </c>
      <c r="AM81">
        <f t="shared" si="32"/>
        <v>0.79797979797979801</v>
      </c>
      <c r="AN81">
        <f t="shared" si="32"/>
        <v>0.79797979797979801</v>
      </c>
      <c r="AO81">
        <f t="shared" si="32"/>
        <v>0.79797979797979801</v>
      </c>
      <c r="AP81">
        <f t="shared" si="32"/>
        <v>0.79797979797979801</v>
      </c>
      <c r="AQ81">
        <f t="shared" si="32"/>
        <v>0.79797979797979801</v>
      </c>
      <c r="AR81">
        <f t="shared" si="32"/>
        <v>0.79797979797979801</v>
      </c>
      <c r="AS81">
        <f t="shared" si="32"/>
        <v>0.79797979797979801</v>
      </c>
      <c r="AT81">
        <f t="shared" si="32"/>
        <v>0.79797979797979801</v>
      </c>
      <c r="AU81">
        <f t="shared" si="32"/>
        <v>0.79797979797979801</v>
      </c>
      <c r="AV81">
        <f t="shared" si="32"/>
        <v>0.79797979797979801</v>
      </c>
      <c r="AW81">
        <f t="shared" si="32"/>
        <v>0.79797979797979801</v>
      </c>
      <c r="AX81">
        <f t="shared" si="32"/>
        <v>0.79797979797979801</v>
      </c>
      <c r="AY81">
        <f t="shared" si="32"/>
        <v>0.79797979797979801</v>
      </c>
      <c r="AZ81">
        <f t="shared" si="32"/>
        <v>0.79797979797979801</v>
      </c>
      <c r="BA81">
        <f t="shared" si="32"/>
        <v>0.79797979797979801</v>
      </c>
      <c r="BB81">
        <f t="shared" si="32"/>
        <v>0.79797979797979801</v>
      </c>
      <c r="BC81">
        <f t="shared" si="32"/>
        <v>0.79797979797979801</v>
      </c>
      <c r="BD81">
        <f t="shared" si="32"/>
        <v>0.79797979797979801</v>
      </c>
      <c r="BE81">
        <f t="shared" si="32"/>
        <v>0.79797979797979801</v>
      </c>
      <c r="BF81">
        <f t="shared" si="32"/>
        <v>0.79797979797979801</v>
      </c>
      <c r="BG81">
        <f t="shared" si="32"/>
        <v>0.79797979797979801</v>
      </c>
      <c r="BH81">
        <f t="shared" si="32"/>
        <v>0.79797979797979801</v>
      </c>
      <c r="BI81">
        <f t="shared" si="32"/>
        <v>0.79797979797979801</v>
      </c>
      <c r="BJ81">
        <f t="shared" si="32"/>
        <v>0.79797979797979801</v>
      </c>
      <c r="BK81">
        <f t="shared" si="32"/>
        <v>0.79797979797979801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>
        <v>82</v>
      </c>
      <c r="B82">
        <v>0.16193999999999997</v>
      </c>
      <c r="C82">
        <f t="shared" ref="C82:BK86" si="33">C$101/($A$101-$A$2) *($A82 -$A$2)</f>
        <v>4.8484848484848486</v>
      </c>
      <c r="D82">
        <f t="shared" si="33"/>
        <v>4.8484848484848486</v>
      </c>
      <c r="E82">
        <f t="shared" si="33"/>
        <v>4.8484848484848486</v>
      </c>
      <c r="F82">
        <f t="shared" si="33"/>
        <v>4.8484848484848486</v>
      </c>
      <c r="G82">
        <f t="shared" si="33"/>
        <v>4.8484848484848486</v>
      </c>
      <c r="H82">
        <f t="shared" si="33"/>
        <v>4.8484848484848486</v>
      </c>
      <c r="I82">
        <f t="shared" si="33"/>
        <v>0.80808080808080818</v>
      </c>
      <c r="J82">
        <f t="shared" si="33"/>
        <v>0.80808080808080818</v>
      </c>
      <c r="K82">
        <f t="shared" si="33"/>
        <v>0.80808080808080818</v>
      </c>
      <c r="L82">
        <f t="shared" si="33"/>
        <v>0.80808080808080818</v>
      </c>
      <c r="M82">
        <f t="shared" si="33"/>
        <v>0.80808080808080818</v>
      </c>
      <c r="N82">
        <f t="shared" si="33"/>
        <v>0.80808080808080818</v>
      </c>
      <c r="O82">
        <f t="shared" si="33"/>
        <v>0.80808080808080818</v>
      </c>
      <c r="P82">
        <f t="shared" si="33"/>
        <v>0.80808080808080818</v>
      </c>
      <c r="Q82">
        <f t="shared" si="33"/>
        <v>0.80808080808080818</v>
      </c>
      <c r="R82">
        <f t="shared" si="33"/>
        <v>0.80808080808080818</v>
      </c>
      <c r="S82">
        <f t="shared" si="33"/>
        <v>0.80808080808080818</v>
      </c>
      <c r="T82">
        <f t="shared" si="33"/>
        <v>0.80808080808080818</v>
      </c>
      <c r="U82">
        <f t="shared" si="33"/>
        <v>0.80808080808080818</v>
      </c>
      <c r="V82">
        <f t="shared" si="33"/>
        <v>0.80808080808080818</v>
      </c>
      <c r="W82">
        <f t="shared" si="33"/>
        <v>0.80808080808080818</v>
      </c>
      <c r="X82">
        <f t="shared" si="33"/>
        <v>0.80808080808080818</v>
      </c>
      <c r="Y82">
        <f t="shared" si="33"/>
        <v>0.80808080808080818</v>
      </c>
      <c r="Z82">
        <f t="shared" si="33"/>
        <v>0.80808080808080818</v>
      </c>
      <c r="AA82">
        <f t="shared" si="33"/>
        <v>0.80808080808080818</v>
      </c>
      <c r="AB82">
        <f t="shared" si="33"/>
        <v>0.80808080808080818</v>
      </c>
      <c r="AC82">
        <f t="shared" si="33"/>
        <v>0.80808080808080818</v>
      </c>
      <c r="AD82">
        <f t="shared" si="33"/>
        <v>0.80808080808080818</v>
      </c>
      <c r="AE82">
        <f t="shared" si="33"/>
        <v>0.80808080808080818</v>
      </c>
      <c r="AF82">
        <f t="shared" si="33"/>
        <v>0.80808080808080818</v>
      </c>
      <c r="AG82">
        <f t="shared" si="33"/>
        <v>0.80808080808080818</v>
      </c>
      <c r="AH82">
        <f t="shared" si="33"/>
        <v>0.80808080808080818</v>
      </c>
      <c r="AI82">
        <f t="shared" si="33"/>
        <v>0.80808080808080818</v>
      </c>
      <c r="AJ82">
        <f t="shared" si="33"/>
        <v>0.80808080808080818</v>
      </c>
      <c r="AK82">
        <f t="shared" si="33"/>
        <v>0.80808080808080818</v>
      </c>
      <c r="AL82">
        <f t="shared" si="33"/>
        <v>0.80808080808080818</v>
      </c>
      <c r="AM82">
        <f t="shared" si="33"/>
        <v>0.80808080808080818</v>
      </c>
      <c r="AN82">
        <f t="shared" si="33"/>
        <v>0.80808080808080818</v>
      </c>
      <c r="AO82">
        <f t="shared" si="33"/>
        <v>0.80808080808080818</v>
      </c>
      <c r="AP82">
        <f t="shared" si="33"/>
        <v>0.80808080808080818</v>
      </c>
      <c r="AQ82">
        <f t="shared" si="33"/>
        <v>0.80808080808080818</v>
      </c>
      <c r="AR82">
        <f t="shared" si="33"/>
        <v>0.80808080808080818</v>
      </c>
      <c r="AS82">
        <f t="shared" si="33"/>
        <v>0.80808080808080818</v>
      </c>
      <c r="AT82">
        <f t="shared" si="33"/>
        <v>0.80808080808080818</v>
      </c>
      <c r="AU82">
        <f t="shared" si="33"/>
        <v>0.80808080808080818</v>
      </c>
      <c r="AV82">
        <f t="shared" si="33"/>
        <v>0.80808080808080818</v>
      </c>
      <c r="AW82">
        <f t="shared" si="33"/>
        <v>0.80808080808080818</v>
      </c>
      <c r="AX82">
        <f t="shared" si="33"/>
        <v>0.80808080808080818</v>
      </c>
      <c r="AY82">
        <f t="shared" si="33"/>
        <v>0.80808080808080818</v>
      </c>
      <c r="AZ82">
        <f t="shared" si="33"/>
        <v>0.80808080808080818</v>
      </c>
      <c r="BA82">
        <f t="shared" si="33"/>
        <v>0.80808080808080818</v>
      </c>
      <c r="BB82">
        <f t="shared" si="33"/>
        <v>0.80808080808080818</v>
      </c>
      <c r="BC82">
        <f t="shared" si="33"/>
        <v>0.80808080808080818</v>
      </c>
      <c r="BD82">
        <f t="shared" si="33"/>
        <v>0.80808080808080818</v>
      </c>
      <c r="BE82">
        <f t="shared" si="33"/>
        <v>0.80808080808080818</v>
      </c>
      <c r="BF82">
        <f t="shared" si="33"/>
        <v>0.80808080808080818</v>
      </c>
      <c r="BG82">
        <f t="shared" si="33"/>
        <v>0.80808080808080818</v>
      </c>
      <c r="BH82">
        <f t="shared" si="33"/>
        <v>0.80808080808080818</v>
      </c>
      <c r="BI82">
        <f t="shared" si="33"/>
        <v>0.80808080808080818</v>
      </c>
      <c r="BJ82">
        <f t="shared" si="33"/>
        <v>0.80808080808080818</v>
      </c>
      <c r="BK82">
        <f t="shared" si="33"/>
        <v>0.80808080808080818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25">
      <c r="A83">
        <v>83</v>
      </c>
      <c r="B83">
        <v>0.16193999999999997</v>
      </c>
      <c r="C83">
        <f t="shared" si="33"/>
        <v>4.9090909090909092</v>
      </c>
      <c r="D83">
        <f t="shared" si="33"/>
        <v>4.9090909090909092</v>
      </c>
      <c r="E83">
        <f t="shared" si="33"/>
        <v>4.9090909090909092</v>
      </c>
      <c r="F83">
        <f t="shared" si="33"/>
        <v>4.9090909090909092</v>
      </c>
      <c r="G83">
        <f t="shared" si="33"/>
        <v>4.9090909090909092</v>
      </c>
      <c r="H83">
        <f t="shared" si="33"/>
        <v>4.9090909090909092</v>
      </c>
      <c r="I83">
        <f t="shared" si="33"/>
        <v>0.81818181818181823</v>
      </c>
      <c r="J83">
        <f t="shared" si="33"/>
        <v>0.81818181818181823</v>
      </c>
      <c r="K83">
        <f t="shared" si="33"/>
        <v>0.81818181818181823</v>
      </c>
      <c r="L83">
        <f t="shared" si="33"/>
        <v>0.81818181818181823</v>
      </c>
      <c r="M83">
        <f t="shared" si="33"/>
        <v>0.81818181818181823</v>
      </c>
      <c r="N83">
        <f t="shared" si="33"/>
        <v>0.81818181818181823</v>
      </c>
      <c r="O83">
        <f t="shared" si="33"/>
        <v>0.81818181818181823</v>
      </c>
      <c r="P83">
        <f t="shared" si="33"/>
        <v>0.81818181818181823</v>
      </c>
      <c r="Q83">
        <f t="shared" si="33"/>
        <v>0.81818181818181823</v>
      </c>
      <c r="R83">
        <f t="shared" si="33"/>
        <v>0.81818181818181823</v>
      </c>
      <c r="S83">
        <f t="shared" si="33"/>
        <v>0.81818181818181823</v>
      </c>
      <c r="T83">
        <f t="shared" si="33"/>
        <v>0.81818181818181823</v>
      </c>
      <c r="U83">
        <f t="shared" si="33"/>
        <v>0.81818181818181823</v>
      </c>
      <c r="V83">
        <f t="shared" si="33"/>
        <v>0.81818181818181823</v>
      </c>
      <c r="W83">
        <f t="shared" si="33"/>
        <v>0.81818181818181823</v>
      </c>
      <c r="X83">
        <f t="shared" si="33"/>
        <v>0.81818181818181823</v>
      </c>
      <c r="Y83">
        <f t="shared" si="33"/>
        <v>0.81818181818181823</v>
      </c>
      <c r="Z83">
        <f t="shared" si="33"/>
        <v>0.81818181818181823</v>
      </c>
      <c r="AA83">
        <f t="shared" si="33"/>
        <v>0.81818181818181823</v>
      </c>
      <c r="AB83">
        <f t="shared" si="33"/>
        <v>0.81818181818181823</v>
      </c>
      <c r="AC83">
        <f t="shared" si="33"/>
        <v>0.81818181818181823</v>
      </c>
      <c r="AD83">
        <f t="shared" si="33"/>
        <v>0.81818181818181823</v>
      </c>
      <c r="AE83">
        <f t="shared" si="33"/>
        <v>0.81818181818181823</v>
      </c>
      <c r="AF83">
        <f t="shared" si="33"/>
        <v>0.81818181818181823</v>
      </c>
      <c r="AG83">
        <f t="shared" si="33"/>
        <v>0.81818181818181823</v>
      </c>
      <c r="AH83">
        <f t="shared" si="33"/>
        <v>0.81818181818181823</v>
      </c>
      <c r="AI83">
        <f t="shared" si="33"/>
        <v>0.81818181818181823</v>
      </c>
      <c r="AJ83">
        <f t="shared" si="33"/>
        <v>0.81818181818181823</v>
      </c>
      <c r="AK83">
        <f t="shared" si="33"/>
        <v>0.81818181818181823</v>
      </c>
      <c r="AL83">
        <f t="shared" si="33"/>
        <v>0.81818181818181823</v>
      </c>
      <c r="AM83">
        <f t="shared" si="33"/>
        <v>0.81818181818181823</v>
      </c>
      <c r="AN83">
        <f t="shared" si="33"/>
        <v>0.81818181818181823</v>
      </c>
      <c r="AO83">
        <f t="shared" si="33"/>
        <v>0.81818181818181823</v>
      </c>
      <c r="AP83">
        <f t="shared" si="33"/>
        <v>0.81818181818181823</v>
      </c>
      <c r="AQ83">
        <f t="shared" si="33"/>
        <v>0.81818181818181823</v>
      </c>
      <c r="AR83">
        <f t="shared" si="33"/>
        <v>0.81818181818181823</v>
      </c>
      <c r="AS83">
        <f t="shared" si="33"/>
        <v>0.81818181818181823</v>
      </c>
      <c r="AT83">
        <f t="shared" si="33"/>
        <v>0.81818181818181823</v>
      </c>
      <c r="AU83">
        <f t="shared" si="33"/>
        <v>0.81818181818181823</v>
      </c>
      <c r="AV83">
        <f t="shared" si="33"/>
        <v>0.81818181818181823</v>
      </c>
      <c r="AW83">
        <f t="shared" si="33"/>
        <v>0.81818181818181823</v>
      </c>
      <c r="AX83">
        <f t="shared" si="33"/>
        <v>0.81818181818181823</v>
      </c>
      <c r="AY83">
        <f t="shared" si="33"/>
        <v>0.81818181818181823</v>
      </c>
      <c r="AZ83">
        <f t="shared" si="33"/>
        <v>0.81818181818181823</v>
      </c>
      <c r="BA83">
        <f t="shared" si="33"/>
        <v>0.81818181818181823</v>
      </c>
      <c r="BB83">
        <f t="shared" si="33"/>
        <v>0.81818181818181823</v>
      </c>
      <c r="BC83">
        <f t="shared" si="33"/>
        <v>0.81818181818181823</v>
      </c>
      <c r="BD83">
        <f t="shared" si="33"/>
        <v>0.81818181818181823</v>
      </c>
      <c r="BE83">
        <f t="shared" si="33"/>
        <v>0.81818181818181823</v>
      </c>
      <c r="BF83">
        <f t="shared" si="33"/>
        <v>0.81818181818181823</v>
      </c>
      <c r="BG83">
        <f t="shared" si="33"/>
        <v>0.81818181818181823</v>
      </c>
      <c r="BH83">
        <f t="shared" si="33"/>
        <v>0.81818181818181823</v>
      </c>
      <c r="BI83">
        <f t="shared" si="33"/>
        <v>0.81818181818181823</v>
      </c>
      <c r="BJ83">
        <f t="shared" si="33"/>
        <v>0.81818181818181823</v>
      </c>
      <c r="BK83">
        <f t="shared" si="33"/>
        <v>0.81818181818181823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>
        <v>84</v>
      </c>
      <c r="B84">
        <v>0.16193999999999997</v>
      </c>
      <c r="C84">
        <f t="shared" si="33"/>
        <v>4.9696969696969697</v>
      </c>
      <c r="D84">
        <f t="shared" si="33"/>
        <v>4.9696969696969697</v>
      </c>
      <c r="E84">
        <f t="shared" si="33"/>
        <v>4.9696969696969697</v>
      </c>
      <c r="F84">
        <f t="shared" si="33"/>
        <v>4.9696969696969697</v>
      </c>
      <c r="G84">
        <f t="shared" si="33"/>
        <v>4.9696969696969697</v>
      </c>
      <c r="H84">
        <f t="shared" si="33"/>
        <v>4.9696969696969697</v>
      </c>
      <c r="I84">
        <f t="shared" si="33"/>
        <v>0.8282828282828284</v>
      </c>
      <c r="J84">
        <f t="shared" si="33"/>
        <v>0.8282828282828284</v>
      </c>
      <c r="K84">
        <f t="shared" si="33"/>
        <v>0.8282828282828284</v>
      </c>
      <c r="L84">
        <f t="shared" si="33"/>
        <v>0.8282828282828284</v>
      </c>
      <c r="M84">
        <f t="shared" si="33"/>
        <v>0.8282828282828284</v>
      </c>
      <c r="N84">
        <f t="shared" si="33"/>
        <v>0.8282828282828284</v>
      </c>
      <c r="O84">
        <f t="shared" si="33"/>
        <v>0.8282828282828284</v>
      </c>
      <c r="P84">
        <f t="shared" si="33"/>
        <v>0.8282828282828284</v>
      </c>
      <c r="Q84">
        <f t="shared" si="33"/>
        <v>0.8282828282828284</v>
      </c>
      <c r="R84">
        <f t="shared" si="33"/>
        <v>0.8282828282828284</v>
      </c>
      <c r="S84">
        <f t="shared" si="33"/>
        <v>0.8282828282828284</v>
      </c>
      <c r="T84">
        <f t="shared" si="33"/>
        <v>0.8282828282828284</v>
      </c>
      <c r="U84">
        <f t="shared" si="33"/>
        <v>0.8282828282828284</v>
      </c>
      <c r="V84">
        <f t="shared" si="33"/>
        <v>0.8282828282828284</v>
      </c>
      <c r="W84">
        <f t="shared" si="33"/>
        <v>0.8282828282828284</v>
      </c>
      <c r="X84">
        <f t="shared" si="33"/>
        <v>0.8282828282828284</v>
      </c>
      <c r="Y84">
        <f t="shared" si="33"/>
        <v>0.8282828282828284</v>
      </c>
      <c r="Z84">
        <f t="shared" si="33"/>
        <v>0.8282828282828284</v>
      </c>
      <c r="AA84">
        <f t="shared" si="33"/>
        <v>0.8282828282828284</v>
      </c>
      <c r="AB84">
        <f t="shared" si="33"/>
        <v>0.8282828282828284</v>
      </c>
      <c r="AC84">
        <f t="shared" si="33"/>
        <v>0.8282828282828284</v>
      </c>
      <c r="AD84">
        <f t="shared" si="33"/>
        <v>0.8282828282828284</v>
      </c>
      <c r="AE84">
        <f t="shared" si="33"/>
        <v>0.8282828282828284</v>
      </c>
      <c r="AF84">
        <f t="shared" si="33"/>
        <v>0.8282828282828284</v>
      </c>
      <c r="AG84">
        <f t="shared" si="33"/>
        <v>0.8282828282828284</v>
      </c>
      <c r="AH84">
        <f t="shared" si="33"/>
        <v>0.8282828282828284</v>
      </c>
      <c r="AI84">
        <f t="shared" si="33"/>
        <v>0.8282828282828284</v>
      </c>
      <c r="AJ84">
        <f t="shared" si="33"/>
        <v>0.8282828282828284</v>
      </c>
      <c r="AK84">
        <f t="shared" si="33"/>
        <v>0.8282828282828284</v>
      </c>
      <c r="AL84">
        <f t="shared" si="33"/>
        <v>0.8282828282828284</v>
      </c>
      <c r="AM84">
        <f t="shared" si="33"/>
        <v>0.8282828282828284</v>
      </c>
      <c r="AN84">
        <f t="shared" si="33"/>
        <v>0.8282828282828284</v>
      </c>
      <c r="AO84">
        <f t="shared" si="33"/>
        <v>0.8282828282828284</v>
      </c>
      <c r="AP84">
        <f t="shared" si="33"/>
        <v>0.8282828282828284</v>
      </c>
      <c r="AQ84">
        <f t="shared" si="33"/>
        <v>0.8282828282828284</v>
      </c>
      <c r="AR84">
        <f t="shared" si="33"/>
        <v>0.8282828282828284</v>
      </c>
      <c r="AS84">
        <f t="shared" si="33"/>
        <v>0.8282828282828284</v>
      </c>
      <c r="AT84">
        <f t="shared" si="33"/>
        <v>0.8282828282828284</v>
      </c>
      <c r="AU84">
        <f t="shared" si="33"/>
        <v>0.8282828282828284</v>
      </c>
      <c r="AV84">
        <f t="shared" si="33"/>
        <v>0.8282828282828284</v>
      </c>
      <c r="AW84">
        <f t="shared" si="33"/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25">
      <c r="A85">
        <v>85</v>
      </c>
      <c r="B85">
        <v>0.16193999999999997</v>
      </c>
      <c r="C85">
        <f t="shared" si="33"/>
        <v>5.0303030303030303</v>
      </c>
      <c r="D85">
        <f t="shared" si="33"/>
        <v>5.0303030303030303</v>
      </c>
      <c r="E85">
        <f t="shared" si="33"/>
        <v>5.0303030303030303</v>
      </c>
      <c r="F85">
        <f t="shared" si="33"/>
        <v>5.0303030303030303</v>
      </c>
      <c r="G85">
        <f t="shared" si="33"/>
        <v>5.0303030303030303</v>
      </c>
      <c r="H85">
        <f t="shared" si="33"/>
        <v>5.0303030303030303</v>
      </c>
      <c r="I85">
        <f t="shared" si="33"/>
        <v>0.83838383838383845</v>
      </c>
      <c r="J85">
        <f t="shared" si="33"/>
        <v>0.83838383838383845</v>
      </c>
      <c r="K85">
        <f t="shared" si="33"/>
        <v>0.83838383838383845</v>
      </c>
      <c r="L85">
        <f t="shared" si="33"/>
        <v>0.83838383838383845</v>
      </c>
      <c r="M85">
        <f t="shared" si="33"/>
        <v>0.83838383838383845</v>
      </c>
      <c r="N85">
        <f t="shared" si="33"/>
        <v>0.83838383838383845</v>
      </c>
      <c r="O85">
        <f t="shared" si="33"/>
        <v>0.83838383838383845</v>
      </c>
      <c r="P85">
        <f t="shared" si="33"/>
        <v>0.83838383838383845</v>
      </c>
      <c r="Q85">
        <f t="shared" si="33"/>
        <v>0.83838383838383845</v>
      </c>
      <c r="R85">
        <f t="shared" si="33"/>
        <v>0.83838383838383845</v>
      </c>
      <c r="S85">
        <f t="shared" si="33"/>
        <v>0.83838383838383845</v>
      </c>
      <c r="T85">
        <f t="shared" si="33"/>
        <v>0.83838383838383845</v>
      </c>
      <c r="U85">
        <f t="shared" si="33"/>
        <v>0.83838383838383845</v>
      </c>
      <c r="V85">
        <f t="shared" si="33"/>
        <v>0.83838383838383845</v>
      </c>
      <c r="W85">
        <f t="shared" si="33"/>
        <v>0.83838383838383845</v>
      </c>
      <c r="X85">
        <f t="shared" si="33"/>
        <v>0.83838383838383845</v>
      </c>
      <c r="Y85">
        <f t="shared" si="33"/>
        <v>0.83838383838383845</v>
      </c>
      <c r="Z85">
        <f t="shared" si="33"/>
        <v>0.83838383838383845</v>
      </c>
      <c r="AA85">
        <f t="shared" si="33"/>
        <v>0.83838383838383845</v>
      </c>
      <c r="AB85">
        <f t="shared" si="33"/>
        <v>0.83838383838383845</v>
      </c>
      <c r="AC85">
        <f t="shared" si="33"/>
        <v>0.83838383838383845</v>
      </c>
      <c r="AD85">
        <f t="shared" si="33"/>
        <v>0.83838383838383845</v>
      </c>
      <c r="AE85">
        <f t="shared" si="33"/>
        <v>0.83838383838383845</v>
      </c>
      <c r="AF85">
        <f t="shared" si="33"/>
        <v>0.83838383838383845</v>
      </c>
      <c r="AG85">
        <f t="shared" si="33"/>
        <v>0.83838383838383845</v>
      </c>
      <c r="AH85">
        <f t="shared" si="33"/>
        <v>0.83838383838383845</v>
      </c>
      <c r="AI85">
        <f t="shared" si="33"/>
        <v>0.83838383838383845</v>
      </c>
      <c r="AJ85">
        <f t="shared" si="33"/>
        <v>0.83838383838383845</v>
      </c>
      <c r="AK85">
        <f t="shared" si="33"/>
        <v>0.83838383838383845</v>
      </c>
      <c r="AL85">
        <f t="shared" si="33"/>
        <v>0.83838383838383845</v>
      </c>
      <c r="AM85">
        <f t="shared" si="33"/>
        <v>0.83838383838383845</v>
      </c>
      <c r="AN85">
        <f t="shared" si="33"/>
        <v>0.83838383838383845</v>
      </c>
      <c r="AO85">
        <f t="shared" si="33"/>
        <v>0.83838383838383845</v>
      </c>
      <c r="AP85">
        <f t="shared" si="33"/>
        <v>0.83838383838383845</v>
      </c>
      <c r="AQ85">
        <f t="shared" si="33"/>
        <v>0.83838383838383845</v>
      </c>
      <c r="AR85">
        <f t="shared" si="33"/>
        <v>0.83838383838383845</v>
      </c>
      <c r="AS85">
        <f t="shared" si="33"/>
        <v>0.83838383838383845</v>
      </c>
      <c r="AT85">
        <f t="shared" si="33"/>
        <v>0.83838383838383845</v>
      </c>
      <c r="AU85">
        <f t="shared" si="33"/>
        <v>0.83838383838383845</v>
      </c>
      <c r="AV85">
        <f t="shared" si="33"/>
        <v>0.83838383838383845</v>
      </c>
      <c r="AW85">
        <f t="shared" si="33"/>
        <v>0.83838383838383845</v>
      </c>
      <c r="AX85">
        <f t="shared" si="33"/>
        <v>0.83838383838383845</v>
      </c>
      <c r="AY85">
        <f t="shared" si="33"/>
        <v>0.83838383838383845</v>
      </c>
      <c r="AZ85">
        <f t="shared" si="33"/>
        <v>0.83838383838383845</v>
      </c>
      <c r="BA85">
        <f t="shared" si="33"/>
        <v>0.83838383838383845</v>
      </c>
      <c r="BB85">
        <f t="shared" si="33"/>
        <v>0.83838383838383845</v>
      </c>
      <c r="BC85">
        <f t="shared" si="33"/>
        <v>0.83838383838383845</v>
      </c>
      <c r="BD85">
        <f t="shared" si="33"/>
        <v>0.83838383838383845</v>
      </c>
      <c r="BE85">
        <f t="shared" si="33"/>
        <v>0.83838383838383845</v>
      </c>
      <c r="BF85">
        <f t="shared" si="33"/>
        <v>0.83838383838383845</v>
      </c>
      <c r="BG85">
        <f t="shared" si="33"/>
        <v>0.83838383838383845</v>
      </c>
      <c r="BH85">
        <f t="shared" si="33"/>
        <v>0.83838383838383845</v>
      </c>
      <c r="BI85">
        <f t="shared" si="33"/>
        <v>0.83838383838383845</v>
      </c>
      <c r="BJ85">
        <f t="shared" si="33"/>
        <v>0.83838383838383845</v>
      </c>
      <c r="BK85">
        <f t="shared" si="33"/>
        <v>0.83838383838383845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>
        <v>86</v>
      </c>
      <c r="B86">
        <v>0.16193999999999997</v>
      </c>
      <c r="C86">
        <f t="shared" si="33"/>
        <v>5.0909090909090908</v>
      </c>
      <c r="D86">
        <f t="shared" si="33"/>
        <v>5.0909090909090908</v>
      </c>
      <c r="E86">
        <f t="shared" si="33"/>
        <v>5.0909090909090908</v>
      </c>
      <c r="F86">
        <f t="shared" si="33"/>
        <v>5.0909090909090908</v>
      </c>
      <c r="G86">
        <f t="shared" si="33"/>
        <v>5.0909090909090908</v>
      </c>
      <c r="H86">
        <f t="shared" si="33"/>
        <v>5.0909090909090908</v>
      </c>
      <c r="I86">
        <f t="shared" si="33"/>
        <v>0.84848484848484851</v>
      </c>
      <c r="J86">
        <f t="shared" si="33"/>
        <v>0.84848484848484851</v>
      </c>
      <c r="K86">
        <f t="shared" si="33"/>
        <v>0.84848484848484851</v>
      </c>
      <c r="L86">
        <f t="shared" si="33"/>
        <v>0.84848484848484851</v>
      </c>
      <c r="M86">
        <f t="shared" si="33"/>
        <v>0.84848484848484851</v>
      </c>
      <c r="N86">
        <f t="shared" ref="N86:BK86" si="34">N$101/($A$101-$A$2) *($A86 -$A$2)</f>
        <v>0.84848484848484851</v>
      </c>
      <c r="O86">
        <f t="shared" si="34"/>
        <v>0.84848484848484851</v>
      </c>
      <c r="P86">
        <f t="shared" si="34"/>
        <v>0.84848484848484851</v>
      </c>
      <c r="Q86">
        <f t="shared" si="34"/>
        <v>0.84848484848484851</v>
      </c>
      <c r="R86">
        <f t="shared" si="34"/>
        <v>0.84848484848484851</v>
      </c>
      <c r="S86">
        <f t="shared" si="34"/>
        <v>0.84848484848484851</v>
      </c>
      <c r="T86">
        <f t="shared" si="34"/>
        <v>0.84848484848484851</v>
      </c>
      <c r="U86">
        <f t="shared" si="34"/>
        <v>0.84848484848484851</v>
      </c>
      <c r="V86">
        <f t="shared" si="34"/>
        <v>0.84848484848484851</v>
      </c>
      <c r="W86">
        <f t="shared" si="34"/>
        <v>0.84848484848484851</v>
      </c>
      <c r="X86">
        <f t="shared" si="34"/>
        <v>0.84848484848484851</v>
      </c>
      <c r="Y86">
        <f t="shared" si="34"/>
        <v>0.84848484848484851</v>
      </c>
      <c r="Z86">
        <f t="shared" si="34"/>
        <v>0.84848484848484851</v>
      </c>
      <c r="AA86">
        <f t="shared" si="34"/>
        <v>0.84848484848484851</v>
      </c>
      <c r="AB86">
        <f t="shared" si="34"/>
        <v>0.84848484848484851</v>
      </c>
      <c r="AC86">
        <f t="shared" si="34"/>
        <v>0.84848484848484851</v>
      </c>
      <c r="AD86">
        <f t="shared" si="34"/>
        <v>0.84848484848484851</v>
      </c>
      <c r="AE86">
        <f t="shared" si="34"/>
        <v>0.84848484848484851</v>
      </c>
      <c r="AF86">
        <f t="shared" si="34"/>
        <v>0.84848484848484851</v>
      </c>
      <c r="AG86">
        <f t="shared" si="34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25">
      <c r="A87">
        <v>87</v>
      </c>
      <c r="B87">
        <v>0.16193999999999997</v>
      </c>
      <c r="C87">
        <f t="shared" ref="C87:BK91" si="35">C$101/($A$101-$A$2) *($A87 -$A$2)</f>
        <v>5.1515151515151514</v>
      </c>
      <c r="D87">
        <f t="shared" si="35"/>
        <v>5.1515151515151514</v>
      </c>
      <c r="E87">
        <f t="shared" si="35"/>
        <v>5.1515151515151514</v>
      </c>
      <c r="F87">
        <f t="shared" si="35"/>
        <v>5.1515151515151514</v>
      </c>
      <c r="G87">
        <f t="shared" si="35"/>
        <v>5.1515151515151514</v>
      </c>
      <c r="H87">
        <f t="shared" si="35"/>
        <v>5.1515151515151514</v>
      </c>
      <c r="I87">
        <f t="shared" si="35"/>
        <v>0.85858585858585867</v>
      </c>
      <c r="J87">
        <f t="shared" si="35"/>
        <v>0.85858585858585867</v>
      </c>
      <c r="K87">
        <f t="shared" si="35"/>
        <v>0.85858585858585867</v>
      </c>
      <c r="L87">
        <f t="shared" si="35"/>
        <v>0.85858585858585867</v>
      </c>
      <c r="M87">
        <f t="shared" si="35"/>
        <v>0.85858585858585867</v>
      </c>
      <c r="N87">
        <f t="shared" si="35"/>
        <v>0.85858585858585867</v>
      </c>
      <c r="O87">
        <f t="shared" si="35"/>
        <v>0.85858585858585867</v>
      </c>
      <c r="P87">
        <f t="shared" si="35"/>
        <v>0.85858585858585867</v>
      </c>
      <c r="Q87">
        <f t="shared" si="35"/>
        <v>0.85858585858585867</v>
      </c>
      <c r="R87">
        <f t="shared" si="35"/>
        <v>0.85858585858585867</v>
      </c>
      <c r="S87">
        <f t="shared" si="35"/>
        <v>0.85858585858585867</v>
      </c>
      <c r="T87">
        <f t="shared" si="35"/>
        <v>0.85858585858585867</v>
      </c>
      <c r="U87">
        <f t="shared" si="35"/>
        <v>0.85858585858585867</v>
      </c>
      <c r="V87">
        <f t="shared" si="35"/>
        <v>0.85858585858585867</v>
      </c>
      <c r="W87">
        <f t="shared" si="35"/>
        <v>0.85858585858585867</v>
      </c>
      <c r="X87">
        <f t="shared" si="35"/>
        <v>0.85858585858585867</v>
      </c>
      <c r="Y87">
        <f t="shared" si="35"/>
        <v>0.85858585858585867</v>
      </c>
      <c r="Z87">
        <f t="shared" si="35"/>
        <v>0.85858585858585867</v>
      </c>
      <c r="AA87">
        <f t="shared" si="35"/>
        <v>0.85858585858585867</v>
      </c>
      <c r="AB87">
        <f t="shared" si="35"/>
        <v>0.85858585858585867</v>
      </c>
      <c r="AC87">
        <f t="shared" si="35"/>
        <v>0.85858585858585867</v>
      </c>
      <c r="AD87">
        <f t="shared" si="35"/>
        <v>0.85858585858585867</v>
      </c>
      <c r="AE87">
        <f t="shared" si="35"/>
        <v>0.85858585858585867</v>
      </c>
      <c r="AF87">
        <f t="shared" si="35"/>
        <v>0.85858585858585867</v>
      </c>
      <c r="AG87">
        <f t="shared" si="35"/>
        <v>0.85858585858585867</v>
      </c>
      <c r="AH87">
        <f t="shared" si="35"/>
        <v>0.85858585858585867</v>
      </c>
      <c r="AI87">
        <f t="shared" si="35"/>
        <v>0.85858585858585867</v>
      </c>
      <c r="AJ87">
        <f t="shared" si="35"/>
        <v>0.85858585858585867</v>
      </c>
      <c r="AK87">
        <f t="shared" si="35"/>
        <v>0.85858585858585867</v>
      </c>
      <c r="AL87">
        <f t="shared" si="35"/>
        <v>0.85858585858585867</v>
      </c>
      <c r="AM87">
        <f t="shared" si="35"/>
        <v>0.85858585858585867</v>
      </c>
      <c r="AN87">
        <f t="shared" si="35"/>
        <v>0.85858585858585867</v>
      </c>
      <c r="AO87">
        <f t="shared" si="35"/>
        <v>0.85858585858585867</v>
      </c>
      <c r="AP87">
        <f t="shared" si="35"/>
        <v>0.85858585858585867</v>
      </c>
      <c r="AQ87">
        <f t="shared" si="35"/>
        <v>0.85858585858585867</v>
      </c>
      <c r="AR87">
        <f t="shared" si="35"/>
        <v>0.85858585858585867</v>
      </c>
      <c r="AS87">
        <f t="shared" si="35"/>
        <v>0.85858585858585867</v>
      </c>
      <c r="AT87">
        <f t="shared" si="35"/>
        <v>0.85858585858585867</v>
      </c>
      <c r="AU87">
        <f t="shared" si="35"/>
        <v>0.85858585858585867</v>
      </c>
      <c r="AV87">
        <f t="shared" si="35"/>
        <v>0.85858585858585867</v>
      </c>
      <c r="AW87">
        <f t="shared" si="35"/>
        <v>0.85858585858585867</v>
      </c>
      <c r="AX87">
        <f t="shared" si="35"/>
        <v>0.85858585858585867</v>
      </c>
      <c r="AY87">
        <f t="shared" si="35"/>
        <v>0.85858585858585867</v>
      </c>
      <c r="AZ87">
        <f t="shared" si="35"/>
        <v>0.85858585858585867</v>
      </c>
      <c r="BA87">
        <f t="shared" si="35"/>
        <v>0.85858585858585867</v>
      </c>
      <c r="BB87">
        <f t="shared" si="35"/>
        <v>0.85858585858585867</v>
      </c>
      <c r="BC87">
        <f t="shared" si="35"/>
        <v>0.85858585858585867</v>
      </c>
      <c r="BD87">
        <f t="shared" si="35"/>
        <v>0.85858585858585867</v>
      </c>
      <c r="BE87">
        <f t="shared" si="35"/>
        <v>0.85858585858585867</v>
      </c>
      <c r="BF87">
        <f t="shared" si="35"/>
        <v>0.85858585858585867</v>
      </c>
      <c r="BG87">
        <f t="shared" si="35"/>
        <v>0.85858585858585867</v>
      </c>
      <c r="BH87">
        <f t="shared" si="35"/>
        <v>0.85858585858585867</v>
      </c>
      <c r="BI87">
        <f t="shared" si="35"/>
        <v>0.85858585858585867</v>
      </c>
      <c r="BJ87">
        <f t="shared" si="35"/>
        <v>0.85858585858585867</v>
      </c>
      <c r="BK87">
        <f t="shared" si="35"/>
        <v>0.85858585858585867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25">
      <c r="A88">
        <v>88</v>
      </c>
      <c r="B88">
        <v>0.16193999999999997</v>
      </c>
      <c r="C88">
        <f t="shared" si="35"/>
        <v>5.2121212121212119</v>
      </c>
      <c r="D88">
        <f t="shared" si="35"/>
        <v>5.2121212121212119</v>
      </c>
      <c r="E88">
        <f t="shared" si="35"/>
        <v>5.2121212121212119</v>
      </c>
      <c r="F88">
        <f t="shared" si="35"/>
        <v>5.2121212121212119</v>
      </c>
      <c r="G88">
        <f t="shared" si="35"/>
        <v>5.2121212121212119</v>
      </c>
      <c r="H88">
        <f t="shared" si="35"/>
        <v>5.2121212121212119</v>
      </c>
      <c r="I88">
        <f t="shared" si="35"/>
        <v>0.86868686868686873</v>
      </c>
      <c r="J88">
        <f t="shared" si="35"/>
        <v>0.86868686868686873</v>
      </c>
      <c r="K88">
        <f t="shared" si="35"/>
        <v>0.86868686868686873</v>
      </c>
      <c r="L88">
        <f t="shared" si="35"/>
        <v>0.86868686868686873</v>
      </c>
      <c r="M88">
        <f t="shared" si="35"/>
        <v>0.86868686868686873</v>
      </c>
      <c r="N88">
        <f t="shared" si="35"/>
        <v>0.86868686868686873</v>
      </c>
      <c r="O88">
        <f t="shared" si="35"/>
        <v>0.86868686868686873</v>
      </c>
      <c r="P88">
        <f t="shared" si="35"/>
        <v>0.86868686868686873</v>
      </c>
      <c r="Q88">
        <f t="shared" si="35"/>
        <v>0.86868686868686873</v>
      </c>
      <c r="R88">
        <f t="shared" si="35"/>
        <v>0.86868686868686873</v>
      </c>
      <c r="S88">
        <f t="shared" si="35"/>
        <v>0.86868686868686873</v>
      </c>
      <c r="T88">
        <f t="shared" si="35"/>
        <v>0.86868686868686873</v>
      </c>
      <c r="U88">
        <f t="shared" si="35"/>
        <v>0.86868686868686873</v>
      </c>
      <c r="V88">
        <f t="shared" si="35"/>
        <v>0.86868686868686873</v>
      </c>
      <c r="W88">
        <f t="shared" si="35"/>
        <v>0.86868686868686873</v>
      </c>
      <c r="X88">
        <f t="shared" si="35"/>
        <v>0.86868686868686873</v>
      </c>
      <c r="Y88">
        <f t="shared" si="35"/>
        <v>0.86868686868686873</v>
      </c>
      <c r="Z88">
        <f t="shared" si="35"/>
        <v>0.86868686868686873</v>
      </c>
      <c r="AA88">
        <f t="shared" si="35"/>
        <v>0.86868686868686873</v>
      </c>
      <c r="AB88">
        <f t="shared" si="35"/>
        <v>0.86868686868686873</v>
      </c>
      <c r="AC88">
        <f t="shared" si="35"/>
        <v>0.86868686868686873</v>
      </c>
      <c r="AD88">
        <f t="shared" si="35"/>
        <v>0.86868686868686873</v>
      </c>
      <c r="AE88">
        <f t="shared" si="35"/>
        <v>0.86868686868686873</v>
      </c>
      <c r="AF88">
        <f t="shared" si="35"/>
        <v>0.86868686868686873</v>
      </c>
      <c r="AG88">
        <f t="shared" si="35"/>
        <v>0.86868686868686873</v>
      </c>
      <c r="AH88">
        <f t="shared" si="35"/>
        <v>0.86868686868686873</v>
      </c>
      <c r="AI88">
        <f t="shared" si="35"/>
        <v>0.86868686868686873</v>
      </c>
      <c r="AJ88">
        <f t="shared" si="35"/>
        <v>0.86868686868686873</v>
      </c>
      <c r="AK88">
        <f t="shared" si="35"/>
        <v>0.86868686868686873</v>
      </c>
      <c r="AL88">
        <f t="shared" si="35"/>
        <v>0.86868686868686873</v>
      </c>
      <c r="AM88">
        <f t="shared" si="35"/>
        <v>0.86868686868686873</v>
      </c>
      <c r="AN88">
        <f t="shared" si="35"/>
        <v>0.86868686868686873</v>
      </c>
      <c r="AO88">
        <f t="shared" si="35"/>
        <v>0.86868686868686873</v>
      </c>
      <c r="AP88">
        <f t="shared" si="35"/>
        <v>0.86868686868686873</v>
      </c>
      <c r="AQ88">
        <f t="shared" si="35"/>
        <v>0.86868686868686873</v>
      </c>
      <c r="AR88">
        <f t="shared" si="35"/>
        <v>0.86868686868686873</v>
      </c>
      <c r="AS88">
        <f t="shared" si="35"/>
        <v>0.86868686868686873</v>
      </c>
      <c r="AT88">
        <f t="shared" si="35"/>
        <v>0.86868686868686873</v>
      </c>
      <c r="AU88">
        <f t="shared" si="35"/>
        <v>0.86868686868686873</v>
      </c>
      <c r="AV88">
        <f t="shared" si="35"/>
        <v>0.86868686868686873</v>
      </c>
      <c r="AW88">
        <f t="shared" si="35"/>
        <v>0.86868686868686873</v>
      </c>
      <c r="AX88">
        <f t="shared" si="35"/>
        <v>0.86868686868686873</v>
      </c>
      <c r="AY88">
        <f t="shared" si="35"/>
        <v>0.86868686868686873</v>
      </c>
      <c r="AZ88">
        <f t="shared" si="35"/>
        <v>0.86868686868686873</v>
      </c>
      <c r="BA88">
        <f t="shared" si="35"/>
        <v>0.86868686868686873</v>
      </c>
      <c r="BB88">
        <f t="shared" si="35"/>
        <v>0.86868686868686873</v>
      </c>
      <c r="BC88">
        <f t="shared" si="35"/>
        <v>0.86868686868686873</v>
      </c>
      <c r="BD88">
        <f t="shared" si="35"/>
        <v>0.86868686868686873</v>
      </c>
      <c r="BE88">
        <f t="shared" si="35"/>
        <v>0.86868686868686873</v>
      </c>
      <c r="BF88">
        <f t="shared" si="35"/>
        <v>0.86868686868686873</v>
      </c>
      <c r="BG88">
        <f t="shared" si="35"/>
        <v>0.86868686868686873</v>
      </c>
      <c r="BH88">
        <f t="shared" si="35"/>
        <v>0.86868686868686873</v>
      </c>
      <c r="BI88">
        <f t="shared" si="35"/>
        <v>0.86868686868686873</v>
      </c>
      <c r="BJ88">
        <f t="shared" si="35"/>
        <v>0.86868686868686873</v>
      </c>
      <c r="BK88">
        <f t="shared" si="35"/>
        <v>0.86868686868686873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25">
      <c r="A89">
        <v>89</v>
      </c>
      <c r="B89">
        <v>0.16193999999999997</v>
      </c>
      <c r="C89">
        <f t="shared" si="35"/>
        <v>5.2727272727272725</v>
      </c>
      <c r="D89">
        <f t="shared" si="35"/>
        <v>5.2727272727272725</v>
      </c>
      <c r="E89">
        <f t="shared" si="35"/>
        <v>5.2727272727272725</v>
      </c>
      <c r="F89">
        <f t="shared" si="35"/>
        <v>5.2727272727272725</v>
      </c>
      <c r="G89">
        <f t="shared" si="35"/>
        <v>5.2727272727272725</v>
      </c>
      <c r="H89">
        <f t="shared" si="35"/>
        <v>5.2727272727272725</v>
      </c>
      <c r="I89">
        <f t="shared" si="35"/>
        <v>0.8787878787878789</v>
      </c>
      <c r="J89">
        <f t="shared" si="35"/>
        <v>0.8787878787878789</v>
      </c>
      <c r="K89">
        <f t="shared" si="35"/>
        <v>0.8787878787878789</v>
      </c>
      <c r="L89">
        <f t="shared" si="35"/>
        <v>0.8787878787878789</v>
      </c>
      <c r="M89">
        <f t="shared" si="35"/>
        <v>0.8787878787878789</v>
      </c>
      <c r="N89">
        <f t="shared" si="35"/>
        <v>0.8787878787878789</v>
      </c>
      <c r="O89">
        <f t="shared" si="35"/>
        <v>0.8787878787878789</v>
      </c>
      <c r="P89">
        <f t="shared" si="35"/>
        <v>0.8787878787878789</v>
      </c>
      <c r="Q89">
        <f t="shared" si="35"/>
        <v>0.8787878787878789</v>
      </c>
      <c r="R89">
        <f t="shared" si="35"/>
        <v>0.8787878787878789</v>
      </c>
      <c r="S89">
        <f t="shared" si="35"/>
        <v>0.8787878787878789</v>
      </c>
      <c r="T89">
        <f t="shared" si="35"/>
        <v>0.8787878787878789</v>
      </c>
      <c r="U89">
        <f t="shared" si="35"/>
        <v>0.8787878787878789</v>
      </c>
      <c r="V89">
        <f t="shared" si="35"/>
        <v>0.8787878787878789</v>
      </c>
      <c r="W89">
        <f t="shared" si="35"/>
        <v>0.8787878787878789</v>
      </c>
      <c r="X89">
        <f t="shared" si="35"/>
        <v>0.8787878787878789</v>
      </c>
      <c r="Y89">
        <f t="shared" si="35"/>
        <v>0.8787878787878789</v>
      </c>
      <c r="Z89">
        <f t="shared" si="35"/>
        <v>0.8787878787878789</v>
      </c>
      <c r="AA89">
        <f t="shared" si="35"/>
        <v>0.8787878787878789</v>
      </c>
      <c r="AB89">
        <f t="shared" si="35"/>
        <v>0.8787878787878789</v>
      </c>
      <c r="AC89">
        <f t="shared" si="35"/>
        <v>0.8787878787878789</v>
      </c>
      <c r="AD89">
        <f t="shared" si="35"/>
        <v>0.8787878787878789</v>
      </c>
      <c r="AE89">
        <f t="shared" si="35"/>
        <v>0.8787878787878789</v>
      </c>
      <c r="AF89">
        <f t="shared" si="35"/>
        <v>0.8787878787878789</v>
      </c>
      <c r="AG89">
        <f t="shared" si="35"/>
        <v>0.8787878787878789</v>
      </c>
      <c r="AH89">
        <f t="shared" si="35"/>
        <v>0.8787878787878789</v>
      </c>
      <c r="AI89">
        <f t="shared" si="35"/>
        <v>0.8787878787878789</v>
      </c>
      <c r="AJ89">
        <f t="shared" si="35"/>
        <v>0.8787878787878789</v>
      </c>
      <c r="AK89">
        <f t="shared" si="35"/>
        <v>0.8787878787878789</v>
      </c>
      <c r="AL89">
        <f t="shared" si="35"/>
        <v>0.8787878787878789</v>
      </c>
      <c r="AM89">
        <f t="shared" si="35"/>
        <v>0.8787878787878789</v>
      </c>
      <c r="AN89">
        <f t="shared" si="35"/>
        <v>0.8787878787878789</v>
      </c>
      <c r="AO89">
        <f t="shared" si="35"/>
        <v>0.8787878787878789</v>
      </c>
      <c r="AP89">
        <f t="shared" si="35"/>
        <v>0.8787878787878789</v>
      </c>
      <c r="AQ89">
        <f t="shared" si="35"/>
        <v>0.8787878787878789</v>
      </c>
      <c r="AR89">
        <f t="shared" si="35"/>
        <v>0.8787878787878789</v>
      </c>
      <c r="AS89">
        <f t="shared" si="35"/>
        <v>0.8787878787878789</v>
      </c>
      <c r="AT89">
        <f t="shared" si="35"/>
        <v>0.8787878787878789</v>
      </c>
      <c r="AU89">
        <f t="shared" si="35"/>
        <v>0.8787878787878789</v>
      </c>
      <c r="AV89">
        <f t="shared" si="35"/>
        <v>0.8787878787878789</v>
      </c>
      <c r="AW89">
        <f t="shared" si="35"/>
        <v>0.8787878787878789</v>
      </c>
      <c r="AX89">
        <f t="shared" si="35"/>
        <v>0.8787878787878789</v>
      </c>
      <c r="AY89">
        <f t="shared" si="35"/>
        <v>0.8787878787878789</v>
      </c>
      <c r="AZ89">
        <f t="shared" si="35"/>
        <v>0.8787878787878789</v>
      </c>
      <c r="BA89">
        <f t="shared" si="35"/>
        <v>0.8787878787878789</v>
      </c>
      <c r="BB89">
        <f t="shared" si="35"/>
        <v>0.8787878787878789</v>
      </c>
      <c r="BC89">
        <f t="shared" si="35"/>
        <v>0.8787878787878789</v>
      </c>
      <c r="BD89">
        <f t="shared" si="35"/>
        <v>0.8787878787878789</v>
      </c>
      <c r="BE89">
        <f t="shared" si="35"/>
        <v>0.8787878787878789</v>
      </c>
      <c r="BF89">
        <f t="shared" si="35"/>
        <v>0.8787878787878789</v>
      </c>
      <c r="BG89">
        <f t="shared" si="35"/>
        <v>0.8787878787878789</v>
      </c>
      <c r="BH89">
        <f t="shared" si="35"/>
        <v>0.8787878787878789</v>
      </c>
      <c r="BI89">
        <f t="shared" si="35"/>
        <v>0.8787878787878789</v>
      </c>
      <c r="BJ89">
        <f t="shared" si="35"/>
        <v>0.8787878787878789</v>
      </c>
      <c r="BK89">
        <f t="shared" si="35"/>
        <v>0.8787878787878789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25">
      <c r="A90">
        <v>90</v>
      </c>
      <c r="B90">
        <v>0.16193999999999997</v>
      </c>
      <c r="C90">
        <f t="shared" si="35"/>
        <v>5.3333333333333339</v>
      </c>
      <c r="D90">
        <f t="shared" si="35"/>
        <v>5.3333333333333339</v>
      </c>
      <c r="E90">
        <f t="shared" si="35"/>
        <v>5.3333333333333339</v>
      </c>
      <c r="F90">
        <f t="shared" si="35"/>
        <v>5.3333333333333339</v>
      </c>
      <c r="G90">
        <f t="shared" si="35"/>
        <v>5.3333333333333339</v>
      </c>
      <c r="H90">
        <f t="shared" si="35"/>
        <v>5.3333333333333339</v>
      </c>
      <c r="I90">
        <f t="shared" si="35"/>
        <v>0.88888888888888895</v>
      </c>
      <c r="J90">
        <f t="shared" si="35"/>
        <v>0.88888888888888895</v>
      </c>
      <c r="K90">
        <f t="shared" si="35"/>
        <v>0.88888888888888895</v>
      </c>
      <c r="L90">
        <f t="shared" si="35"/>
        <v>0.88888888888888895</v>
      </c>
      <c r="M90">
        <f t="shared" si="35"/>
        <v>0.88888888888888895</v>
      </c>
      <c r="N90">
        <f t="shared" si="35"/>
        <v>0.88888888888888895</v>
      </c>
      <c r="O90">
        <f t="shared" si="35"/>
        <v>0.88888888888888895</v>
      </c>
      <c r="P90">
        <f t="shared" si="35"/>
        <v>0.88888888888888895</v>
      </c>
      <c r="Q90">
        <f t="shared" si="35"/>
        <v>0.88888888888888895</v>
      </c>
      <c r="R90">
        <f t="shared" si="35"/>
        <v>0.88888888888888895</v>
      </c>
      <c r="S90">
        <f t="shared" si="35"/>
        <v>0.88888888888888895</v>
      </c>
      <c r="T90">
        <f t="shared" si="35"/>
        <v>0.88888888888888895</v>
      </c>
      <c r="U90">
        <f t="shared" si="35"/>
        <v>0.88888888888888895</v>
      </c>
      <c r="V90">
        <f t="shared" si="35"/>
        <v>0.88888888888888895</v>
      </c>
      <c r="W90">
        <f t="shared" si="35"/>
        <v>0.88888888888888895</v>
      </c>
      <c r="X90">
        <f t="shared" si="35"/>
        <v>0.88888888888888895</v>
      </c>
      <c r="Y90">
        <f t="shared" si="35"/>
        <v>0.88888888888888895</v>
      </c>
      <c r="Z90">
        <f t="shared" si="35"/>
        <v>0.88888888888888895</v>
      </c>
      <c r="AA90">
        <f t="shared" si="35"/>
        <v>0.88888888888888895</v>
      </c>
      <c r="AB90">
        <f t="shared" si="35"/>
        <v>0.88888888888888895</v>
      </c>
      <c r="AC90">
        <f t="shared" si="35"/>
        <v>0.88888888888888895</v>
      </c>
      <c r="AD90">
        <f t="shared" si="35"/>
        <v>0.88888888888888895</v>
      </c>
      <c r="AE90">
        <f t="shared" si="35"/>
        <v>0.88888888888888895</v>
      </c>
      <c r="AF90">
        <f t="shared" si="35"/>
        <v>0.88888888888888895</v>
      </c>
      <c r="AG90">
        <f t="shared" si="35"/>
        <v>0.88888888888888895</v>
      </c>
      <c r="AH90">
        <f t="shared" si="35"/>
        <v>0.88888888888888895</v>
      </c>
      <c r="AI90">
        <f t="shared" si="35"/>
        <v>0.88888888888888895</v>
      </c>
      <c r="AJ90">
        <f t="shared" si="35"/>
        <v>0.88888888888888895</v>
      </c>
      <c r="AK90">
        <f t="shared" si="35"/>
        <v>0.88888888888888895</v>
      </c>
      <c r="AL90">
        <f t="shared" si="35"/>
        <v>0.88888888888888895</v>
      </c>
      <c r="AM90">
        <f t="shared" si="35"/>
        <v>0.88888888888888895</v>
      </c>
      <c r="AN90">
        <f t="shared" si="35"/>
        <v>0.88888888888888895</v>
      </c>
      <c r="AO90">
        <f t="shared" si="35"/>
        <v>0.88888888888888895</v>
      </c>
      <c r="AP90">
        <f t="shared" si="35"/>
        <v>0.88888888888888895</v>
      </c>
      <c r="AQ90">
        <f t="shared" si="35"/>
        <v>0.88888888888888895</v>
      </c>
      <c r="AR90">
        <f t="shared" si="35"/>
        <v>0.88888888888888895</v>
      </c>
      <c r="AS90">
        <f t="shared" si="35"/>
        <v>0.88888888888888895</v>
      </c>
      <c r="AT90">
        <f t="shared" si="35"/>
        <v>0.88888888888888895</v>
      </c>
      <c r="AU90">
        <f t="shared" si="35"/>
        <v>0.88888888888888895</v>
      </c>
      <c r="AV90">
        <f t="shared" si="35"/>
        <v>0.88888888888888895</v>
      </c>
      <c r="AW90">
        <f t="shared" si="35"/>
        <v>0.88888888888888895</v>
      </c>
      <c r="AX90">
        <f t="shared" si="35"/>
        <v>0.88888888888888895</v>
      </c>
      <c r="AY90">
        <f t="shared" si="35"/>
        <v>0.88888888888888895</v>
      </c>
      <c r="AZ90">
        <f t="shared" si="35"/>
        <v>0.88888888888888895</v>
      </c>
      <c r="BA90">
        <f t="shared" si="35"/>
        <v>0.88888888888888895</v>
      </c>
      <c r="BB90">
        <f t="shared" si="35"/>
        <v>0.88888888888888895</v>
      </c>
      <c r="BC90">
        <f t="shared" si="35"/>
        <v>0.88888888888888895</v>
      </c>
      <c r="BD90">
        <f t="shared" si="35"/>
        <v>0.88888888888888895</v>
      </c>
      <c r="BE90">
        <f t="shared" si="35"/>
        <v>0.88888888888888895</v>
      </c>
      <c r="BF90">
        <f t="shared" si="35"/>
        <v>0.88888888888888895</v>
      </c>
      <c r="BG90">
        <f t="shared" si="35"/>
        <v>0.88888888888888895</v>
      </c>
      <c r="BH90">
        <f t="shared" si="35"/>
        <v>0.88888888888888895</v>
      </c>
      <c r="BI90">
        <f t="shared" si="35"/>
        <v>0.88888888888888895</v>
      </c>
      <c r="BJ90">
        <f t="shared" si="35"/>
        <v>0.88888888888888895</v>
      </c>
      <c r="BK90">
        <f t="shared" si="35"/>
        <v>0.88888888888888895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25">
      <c r="A91">
        <v>91</v>
      </c>
      <c r="B91">
        <v>0.16193999999999997</v>
      </c>
      <c r="C91">
        <f t="shared" si="35"/>
        <v>5.3939393939393945</v>
      </c>
      <c r="D91">
        <f t="shared" si="35"/>
        <v>5.3939393939393945</v>
      </c>
      <c r="E91">
        <f t="shared" si="35"/>
        <v>5.3939393939393945</v>
      </c>
      <c r="F91">
        <f t="shared" si="35"/>
        <v>5.3939393939393945</v>
      </c>
      <c r="G91">
        <f t="shared" si="35"/>
        <v>5.3939393939393945</v>
      </c>
      <c r="H91">
        <f t="shared" si="35"/>
        <v>5.3939393939393945</v>
      </c>
      <c r="I91">
        <f t="shared" si="35"/>
        <v>0.89898989898989912</v>
      </c>
      <c r="J91">
        <f t="shared" si="35"/>
        <v>0.89898989898989912</v>
      </c>
      <c r="K91">
        <f t="shared" si="35"/>
        <v>0.89898989898989912</v>
      </c>
      <c r="L91">
        <f t="shared" si="35"/>
        <v>0.89898989898989912</v>
      </c>
      <c r="M91">
        <f t="shared" si="35"/>
        <v>0.89898989898989912</v>
      </c>
      <c r="N91">
        <f t="shared" ref="N91:BK91" si="36">N$101/($A$101-$A$2) *($A91 -$A$2)</f>
        <v>0.89898989898989912</v>
      </c>
      <c r="O91">
        <f t="shared" si="36"/>
        <v>0.89898989898989912</v>
      </c>
      <c r="P91">
        <f t="shared" si="36"/>
        <v>0.89898989898989912</v>
      </c>
      <c r="Q91">
        <f t="shared" si="36"/>
        <v>0.89898989898989912</v>
      </c>
      <c r="R91">
        <f t="shared" si="36"/>
        <v>0.89898989898989912</v>
      </c>
      <c r="S91">
        <f t="shared" si="36"/>
        <v>0.89898989898989912</v>
      </c>
      <c r="T91">
        <f t="shared" si="36"/>
        <v>0.89898989898989912</v>
      </c>
      <c r="U91">
        <f t="shared" si="36"/>
        <v>0.89898989898989912</v>
      </c>
      <c r="V91">
        <f t="shared" si="36"/>
        <v>0.89898989898989912</v>
      </c>
      <c r="W91">
        <f t="shared" si="36"/>
        <v>0.89898989898989912</v>
      </c>
      <c r="X91">
        <f t="shared" si="36"/>
        <v>0.89898989898989912</v>
      </c>
      <c r="Y91">
        <f t="shared" si="36"/>
        <v>0.89898989898989912</v>
      </c>
      <c r="Z91">
        <f t="shared" si="36"/>
        <v>0.89898989898989912</v>
      </c>
      <c r="AA91">
        <f t="shared" si="36"/>
        <v>0.89898989898989912</v>
      </c>
      <c r="AB91">
        <f t="shared" si="36"/>
        <v>0.89898989898989912</v>
      </c>
      <c r="AC91">
        <f t="shared" si="36"/>
        <v>0.89898989898989912</v>
      </c>
      <c r="AD91">
        <f t="shared" si="36"/>
        <v>0.89898989898989912</v>
      </c>
      <c r="AE91">
        <f t="shared" si="36"/>
        <v>0.89898989898989912</v>
      </c>
      <c r="AF91">
        <f t="shared" si="36"/>
        <v>0.89898989898989912</v>
      </c>
      <c r="AG91">
        <f t="shared" si="36"/>
        <v>0.89898989898989912</v>
      </c>
      <c r="AH91">
        <f t="shared" si="36"/>
        <v>0.89898989898989912</v>
      </c>
      <c r="AI91">
        <f t="shared" si="36"/>
        <v>0.89898989898989912</v>
      </c>
      <c r="AJ91">
        <f t="shared" si="36"/>
        <v>0.89898989898989912</v>
      </c>
      <c r="AK91">
        <f t="shared" si="36"/>
        <v>0.89898989898989912</v>
      </c>
      <c r="AL91">
        <f t="shared" si="36"/>
        <v>0.89898989898989912</v>
      </c>
      <c r="AM91">
        <f t="shared" si="36"/>
        <v>0.89898989898989912</v>
      </c>
      <c r="AN91">
        <f t="shared" si="36"/>
        <v>0.89898989898989912</v>
      </c>
      <c r="AO91">
        <f t="shared" si="36"/>
        <v>0.89898989898989912</v>
      </c>
      <c r="AP91">
        <f t="shared" si="36"/>
        <v>0.89898989898989912</v>
      </c>
      <c r="AQ91">
        <f t="shared" si="36"/>
        <v>0.89898989898989912</v>
      </c>
      <c r="AR91">
        <f t="shared" si="36"/>
        <v>0.89898989898989912</v>
      </c>
      <c r="AS91">
        <f t="shared" si="36"/>
        <v>0.89898989898989912</v>
      </c>
      <c r="AT91">
        <f t="shared" si="36"/>
        <v>0.89898989898989912</v>
      </c>
      <c r="AU91">
        <f t="shared" si="36"/>
        <v>0.89898989898989912</v>
      </c>
      <c r="AV91">
        <f t="shared" si="36"/>
        <v>0.89898989898989912</v>
      </c>
      <c r="AW91">
        <f t="shared" si="36"/>
        <v>0.89898989898989912</v>
      </c>
      <c r="AX91">
        <f t="shared" si="36"/>
        <v>0.89898989898989912</v>
      </c>
      <c r="AY91">
        <f t="shared" si="36"/>
        <v>0.89898989898989912</v>
      </c>
      <c r="AZ91">
        <f t="shared" si="36"/>
        <v>0.89898989898989912</v>
      </c>
      <c r="BA91">
        <f t="shared" si="36"/>
        <v>0.89898989898989912</v>
      </c>
      <c r="BB91">
        <f t="shared" si="36"/>
        <v>0.89898989898989912</v>
      </c>
      <c r="BC91">
        <f t="shared" si="36"/>
        <v>0.89898989898989912</v>
      </c>
      <c r="BD91">
        <f t="shared" si="36"/>
        <v>0.89898989898989912</v>
      </c>
      <c r="BE91">
        <f t="shared" si="36"/>
        <v>0.89898989898989912</v>
      </c>
      <c r="BF91">
        <f t="shared" si="36"/>
        <v>0.89898989898989912</v>
      </c>
      <c r="BG91">
        <f t="shared" si="36"/>
        <v>0.89898989898989912</v>
      </c>
      <c r="BH91">
        <f t="shared" si="36"/>
        <v>0.89898989898989912</v>
      </c>
      <c r="BI91">
        <f t="shared" si="36"/>
        <v>0.89898989898989912</v>
      </c>
      <c r="BJ91">
        <f t="shared" si="36"/>
        <v>0.89898989898989912</v>
      </c>
      <c r="BK91">
        <f t="shared" si="36"/>
        <v>0.89898989898989912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25">
      <c r="A92">
        <v>92</v>
      </c>
      <c r="B92">
        <v>0.16193999999999997</v>
      </c>
      <c r="C92">
        <f t="shared" ref="C92:BK96" si="37">C$101/($A$101-$A$2) *($A92 -$A$2)</f>
        <v>5.454545454545455</v>
      </c>
      <c r="D92">
        <f t="shared" si="37"/>
        <v>5.454545454545455</v>
      </c>
      <c r="E92">
        <f t="shared" si="37"/>
        <v>5.454545454545455</v>
      </c>
      <c r="F92">
        <f t="shared" si="37"/>
        <v>5.454545454545455</v>
      </c>
      <c r="G92">
        <f t="shared" si="37"/>
        <v>5.454545454545455</v>
      </c>
      <c r="H92">
        <f t="shared" si="37"/>
        <v>5.454545454545455</v>
      </c>
      <c r="I92">
        <f t="shared" si="37"/>
        <v>0.90909090909090917</v>
      </c>
      <c r="J92">
        <f t="shared" si="37"/>
        <v>0.90909090909090917</v>
      </c>
      <c r="K92">
        <f t="shared" si="37"/>
        <v>0.90909090909090917</v>
      </c>
      <c r="L92">
        <f t="shared" si="37"/>
        <v>0.90909090909090917</v>
      </c>
      <c r="M92">
        <f t="shared" si="37"/>
        <v>0.90909090909090917</v>
      </c>
      <c r="N92">
        <f t="shared" si="37"/>
        <v>0.90909090909090917</v>
      </c>
      <c r="O92">
        <f t="shared" si="37"/>
        <v>0.90909090909090917</v>
      </c>
      <c r="P92">
        <f t="shared" si="37"/>
        <v>0.90909090909090917</v>
      </c>
      <c r="Q92">
        <f t="shared" si="37"/>
        <v>0.90909090909090917</v>
      </c>
      <c r="R92">
        <f t="shared" si="37"/>
        <v>0.90909090909090917</v>
      </c>
      <c r="S92">
        <f t="shared" si="37"/>
        <v>0.90909090909090917</v>
      </c>
      <c r="T92">
        <f t="shared" si="37"/>
        <v>0.90909090909090917</v>
      </c>
      <c r="U92">
        <f t="shared" si="37"/>
        <v>0.90909090909090917</v>
      </c>
      <c r="V92">
        <f t="shared" si="37"/>
        <v>0.90909090909090917</v>
      </c>
      <c r="W92">
        <f t="shared" si="37"/>
        <v>0.90909090909090917</v>
      </c>
      <c r="X92">
        <f t="shared" si="37"/>
        <v>0.90909090909090917</v>
      </c>
      <c r="Y92">
        <f t="shared" si="37"/>
        <v>0.90909090909090917</v>
      </c>
      <c r="Z92">
        <f t="shared" si="37"/>
        <v>0.90909090909090917</v>
      </c>
      <c r="AA92">
        <f t="shared" si="37"/>
        <v>0.90909090909090917</v>
      </c>
      <c r="AB92">
        <f t="shared" si="37"/>
        <v>0.90909090909090917</v>
      </c>
      <c r="AC92">
        <f t="shared" si="37"/>
        <v>0.90909090909090917</v>
      </c>
      <c r="AD92">
        <f t="shared" si="37"/>
        <v>0.90909090909090917</v>
      </c>
      <c r="AE92">
        <f t="shared" si="37"/>
        <v>0.90909090909090917</v>
      </c>
      <c r="AF92">
        <f t="shared" si="37"/>
        <v>0.90909090909090917</v>
      </c>
      <c r="AG92">
        <f t="shared" si="37"/>
        <v>0.90909090909090917</v>
      </c>
      <c r="AH92">
        <f t="shared" si="37"/>
        <v>0.90909090909090917</v>
      </c>
      <c r="AI92">
        <f t="shared" si="37"/>
        <v>0.90909090909090917</v>
      </c>
      <c r="AJ92">
        <f t="shared" si="37"/>
        <v>0.90909090909090917</v>
      </c>
      <c r="AK92">
        <f t="shared" si="37"/>
        <v>0.90909090909090917</v>
      </c>
      <c r="AL92">
        <f t="shared" si="37"/>
        <v>0.90909090909090917</v>
      </c>
      <c r="AM92">
        <f t="shared" si="37"/>
        <v>0.90909090909090917</v>
      </c>
      <c r="AN92">
        <f t="shared" si="37"/>
        <v>0.90909090909090917</v>
      </c>
      <c r="AO92">
        <f t="shared" si="37"/>
        <v>0.90909090909090917</v>
      </c>
      <c r="AP92">
        <f t="shared" si="37"/>
        <v>0.90909090909090917</v>
      </c>
      <c r="AQ92">
        <f t="shared" si="37"/>
        <v>0.90909090909090917</v>
      </c>
      <c r="AR92">
        <f t="shared" si="37"/>
        <v>0.90909090909090917</v>
      </c>
      <c r="AS92">
        <f t="shared" si="37"/>
        <v>0.90909090909090917</v>
      </c>
      <c r="AT92">
        <f t="shared" si="37"/>
        <v>0.90909090909090917</v>
      </c>
      <c r="AU92">
        <f t="shared" si="37"/>
        <v>0.90909090909090917</v>
      </c>
      <c r="AV92">
        <f t="shared" si="37"/>
        <v>0.90909090909090917</v>
      </c>
      <c r="AW92">
        <f t="shared" si="37"/>
        <v>0.90909090909090917</v>
      </c>
      <c r="AX92">
        <f t="shared" si="37"/>
        <v>0.90909090909090917</v>
      </c>
      <c r="AY92">
        <f t="shared" si="37"/>
        <v>0.90909090909090917</v>
      </c>
      <c r="AZ92">
        <f t="shared" si="37"/>
        <v>0.90909090909090917</v>
      </c>
      <c r="BA92">
        <f t="shared" si="37"/>
        <v>0.90909090909090917</v>
      </c>
      <c r="BB92">
        <f t="shared" si="37"/>
        <v>0.90909090909090917</v>
      </c>
      <c r="BC92">
        <f t="shared" si="37"/>
        <v>0.90909090909090917</v>
      </c>
      <c r="BD92">
        <f t="shared" si="37"/>
        <v>0.90909090909090917</v>
      </c>
      <c r="BE92">
        <f t="shared" si="37"/>
        <v>0.90909090909090917</v>
      </c>
      <c r="BF92">
        <f t="shared" si="37"/>
        <v>0.90909090909090917</v>
      </c>
      <c r="BG92">
        <f t="shared" si="37"/>
        <v>0.90909090909090917</v>
      </c>
      <c r="BH92">
        <f t="shared" si="37"/>
        <v>0.90909090909090917</v>
      </c>
      <c r="BI92">
        <f t="shared" si="37"/>
        <v>0.90909090909090917</v>
      </c>
      <c r="BJ92">
        <f t="shared" si="37"/>
        <v>0.90909090909090917</v>
      </c>
      <c r="BK92">
        <f t="shared" si="37"/>
        <v>0.90909090909090917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25">
      <c r="A93">
        <v>93</v>
      </c>
      <c r="B93">
        <v>0.16193999999999997</v>
      </c>
      <c r="C93">
        <f t="shared" si="37"/>
        <v>5.5151515151515156</v>
      </c>
      <c r="D93">
        <f t="shared" si="37"/>
        <v>5.5151515151515156</v>
      </c>
      <c r="E93">
        <f t="shared" si="37"/>
        <v>5.5151515151515156</v>
      </c>
      <c r="F93">
        <f t="shared" si="37"/>
        <v>5.5151515151515156</v>
      </c>
      <c r="G93">
        <f t="shared" si="37"/>
        <v>5.5151515151515156</v>
      </c>
      <c r="H93">
        <f t="shared" si="37"/>
        <v>5.5151515151515156</v>
      </c>
      <c r="I93">
        <f t="shared" si="37"/>
        <v>0.91919191919191923</v>
      </c>
      <c r="J93">
        <f t="shared" si="37"/>
        <v>0.91919191919191923</v>
      </c>
      <c r="K93">
        <f t="shared" si="37"/>
        <v>0.91919191919191923</v>
      </c>
      <c r="L93">
        <f t="shared" si="37"/>
        <v>0.91919191919191923</v>
      </c>
      <c r="M93">
        <f t="shared" si="37"/>
        <v>0.91919191919191923</v>
      </c>
      <c r="N93">
        <f t="shared" si="37"/>
        <v>0.91919191919191923</v>
      </c>
      <c r="O93">
        <f t="shared" si="37"/>
        <v>0.91919191919191923</v>
      </c>
      <c r="P93">
        <f t="shared" si="37"/>
        <v>0.91919191919191923</v>
      </c>
      <c r="Q93">
        <f t="shared" si="37"/>
        <v>0.91919191919191923</v>
      </c>
      <c r="R93">
        <f t="shared" si="37"/>
        <v>0.91919191919191923</v>
      </c>
      <c r="S93">
        <f t="shared" si="37"/>
        <v>0.91919191919191923</v>
      </c>
      <c r="T93">
        <f t="shared" si="37"/>
        <v>0.91919191919191923</v>
      </c>
      <c r="U93">
        <f t="shared" si="37"/>
        <v>0.91919191919191923</v>
      </c>
      <c r="V93">
        <f t="shared" si="37"/>
        <v>0.91919191919191923</v>
      </c>
      <c r="W93">
        <f t="shared" si="37"/>
        <v>0.91919191919191923</v>
      </c>
      <c r="X93">
        <f t="shared" si="37"/>
        <v>0.91919191919191923</v>
      </c>
      <c r="Y93">
        <f t="shared" si="37"/>
        <v>0.91919191919191923</v>
      </c>
      <c r="Z93">
        <f t="shared" si="37"/>
        <v>0.91919191919191923</v>
      </c>
      <c r="AA93">
        <f t="shared" si="37"/>
        <v>0.91919191919191923</v>
      </c>
      <c r="AB93">
        <f t="shared" si="37"/>
        <v>0.91919191919191923</v>
      </c>
      <c r="AC93">
        <f t="shared" si="37"/>
        <v>0.91919191919191923</v>
      </c>
      <c r="AD93">
        <f t="shared" si="37"/>
        <v>0.91919191919191923</v>
      </c>
      <c r="AE93">
        <f t="shared" si="37"/>
        <v>0.91919191919191923</v>
      </c>
      <c r="AF93">
        <f t="shared" si="37"/>
        <v>0.91919191919191923</v>
      </c>
      <c r="AG93">
        <f t="shared" si="37"/>
        <v>0.91919191919191923</v>
      </c>
      <c r="AH93">
        <f t="shared" si="37"/>
        <v>0.91919191919191923</v>
      </c>
      <c r="AI93">
        <f t="shared" si="37"/>
        <v>0.91919191919191923</v>
      </c>
      <c r="AJ93">
        <f t="shared" si="37"/>
        <v>0.91919191919191923</v>
      </c>
      <c r="AK93">
        <f t="shared" si="37"/>
        <v>0.91919191919191923</v>
      </c>
      <c r="AL93">
        <f t="shared" si="37"/>
        <v>0.91919191919191923</v>
      </c>
      <c r="AM93">
        <f t="shared" si="37"/>
        <v>0.91919191919191923</v>
      </c>
      <c r="AN93">
        <f t="shared" si="37"/>
        <v>0.91919191919191923</v>
      </c>
      <c r="AO93">
        <f t="shared" si="37"/>
        <v>0.91919191919191923</v>
      </c>
      <c r="AP93">
        <f t="shared" si="37"/>
        <v>0.91919191919191923</v>
      </c>
      <c r="AQ93">
        <f t="shared" si="37"/>
        <v>0.91919191919191923</v>
      </c>
      <c r="AR93">
        <f t="shared" si="37"/>
        <v>0.91919191919191923</v>
      </c>
      <c r="AS93">
        <f t="shared" si="37"/>
        <v>0.91919191919191923</v>
      </c>
      <c r="AT93">
        <f t="shared" si="37"/>
        <v>0.91919191919191923</v>
      </c>
      <c r="AU93">
        <f t="shared" si="37"/>
        <v>0.91919191919191923</v>
      </c>
      <c r="AV93">
        <f t="shared" si="37"/>
        <v>0.91919191919191923</v>
      </c>
      <c r="AW93">
        <f t="shared" si="37"/>
        <v>0.91919191919191923</v>
      </c>
      <c r="AX93">
        <f t="shared" si="37"/>
        <v>0.91919191919191923</v>
      </c>
      <c r="AY93">
        <f t="shared" si="37"/>
        <v>0.91919191919191923</v>
      </c>
      <c r="AZ93">
        <f t="shared" si="37"/>
        <v>0.91919191919191923</v>
      </c>
      <c r="BA93">
        <f t="shared" si="37"/>
        <v>0.91919191919191923</v>
      </c>
      <c r="BB93">
        <f t="shared" si="37"/>
        <v>0.91919191919191923</v>
      </c>
      <c r="BC93">
        <f t="shared" si="37"/>
        <v>0.91919191919191923</v>
      </c>
      <c r="BD93">
        <f t="shared" si="37"/>
        <v>0.91919191919191923</v>
      </c>
      <c r="BE93">
        <f t="shared" si="37"/>
        <v>0.91919191919191923</v>
      </c>
      <c r="BF93">
        <f t="shared" si="37"/>
        <v>0.91919191919191923</v>
      </c>
      <c r="BG93">
        <f t="shared" si="37"/>
        <v>0.91919191919191923</v>
      </c>
      <c r="BH93">
        <f t="shared" si="37"/>
        <v>0.91919191919191923</v>
      </c>
      <c r="BI93">
        <f t="shared" si="37"/>
        <v>0.91919191919191923</v>
      </c>
      <c r="BJ93">
        <f t="shared" si="37"/>
        <v>0.91919191919191923</v>
      </c>
      <c r="BK93">
        <f t="shared" si="37"/>
        <v>0.91919191919191923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25">
      <c r="A94">
        <v>94</v>
      </c>
      <c r="B94">
        <v>0.16193999999999997</v>
      </c>
      <c r="C94">
        <f t="shared" si="37"/>
        <v>5.5757575757575761</v>
      </c>
      <c r="D94">
        <f t="shared" si="37"/>
        <v>5.5757575757575761</v>
      </c>
      <c r="E94">
        <f t="shared" si="37"/>
        <v>5.5757575757575761</v>
      </c>
      <c r="F94">
        <f t="shared" si="37"/>
        <v>5.5757575757575761</v>
      </c>
      <c r="G94">
        <f t="shared" si="37"/>
        <v>5.5757575757575761</v>
      </c>
      <c r="H94">
        <f t="shared" si="37"/>
        <v>5.5757575757575761</v>
      </c>
      <c r="I94">
        <f t="shared" si="37"/>
        <v>0.92929292929292939</v>
      </c>
      <c r="J94">
        <f t="shared" si="37"/>
        <v>0.92929292929292939</v>
      </c>
      <c r="K94">
        <f t="shared" si="37"/>
        <v>0.92929292929292939</v>
      </c>
      <c r="L94">
        <f t="shared" si="37"/>
        <v>0.92929292929292939</v>
      </c>
      <c r="M94">
        <f t="shared" si="37"/>
        <v>0.92929292929292939</v>
      </c>
      <c r="N94">
        <f t="shared" si="37"/>
        <v>0.92929292929292939</v>
      </c>
      <c r="O94">
        <f t="shared" si="37"/>
        <v>0.92929292929292939</v>
      </c>
      <c r="P94">
        <f t="shared" si="37"/>
        <v>0.92929292929292939</v>
      </c>
      <c r="Q94">
        <f t="shared" si="37"/>
        <v>0.92929292929292939</v>
      </c>
      <c r="R94">
        <f t="shared" si="37"/>
        <v>0.92929292929292939</v>
      </c>
      <c r="S94">
        <f t="shared" si="37"/>
        <v>0.92929292929292939</v>
      </c>
      <c r="T94">
        <f t="shared" si="37"/>
        <v>0.92929292929292939</v>
      </c>
      <c r="U94">
        <f t="shared" si="37"/>
        <v>0.92929292929292939</v>
      </c>
      <c r="V94">
        <f t="shared" si="37"/>
        <v>0.92929292929292939</v>
      </c>
      <c r="W94">
        <f t="shared" si="37"/>
        <v>0.92929292929292939</v>
      </c>
      <c r="X94">
        <f t="shared" si="37"/>
        <v>0.92929292929292939</v>
      </c>
      <c r="Y94">
        <f t="shared" si="37"/>
        <v>0.92929292929292939</v>
      </c>
      <c r="Z94">
        <f t="shared" si="37"/>
        <v>0.92929292929292939</v>
      </c>
      <c r="AA94">
        <f t="shared" si="37"/>
        <v>0.92929292929292939</v>
      </c>
      <c r="AB94">
        <f t="shared" si="37"/>
        <v>0.92929292929292939</v>
      </c>
      <c r="AC94">
        <f t="shared" si="37"/>
        <v>0.92929292929292939</v>
      </c>
      <c r="AD94">
        <f t="shared" si="37"/>
        <v>0.92929292929292939</v>
      </c>
      <c r="AE94">
        <f t="shared" si="37"/>
        <v>0.92929292929292939</v>
      </c>
      <c r="AF94">
        <f t="shared" si="37"/>
        <v>0.92929292929292939</v>
      </c>
      <c r="AG94">
        <f t="shared" si="37"/>
        <v>0.92929292929292939</v>
      </c>
      <c r="AH94">
        <f t="shared" si="37"/>
        <v>0.92929292929292939</v>
      </c>
      <c r="AI94">
        <f t="shared" si="37"/>
        <v>0.92929292929292939</v>
      </c>
      <c r="AJ94">
        <f t="shared" si="37"/>
        <v>0.92929292929292939</v>
      </c>
      <c r="AK94">
        <f t="shared" si="37"/>
        <v>0.92929292929292939</v>
      </c>
      <c r="AL94">
        <f t="shared" si="37"/>
        <v>0.92929292929292939</v>
      </c>
      <c r="AM94">
        <f t="shared" si="37"/>
        <v>0.92929292929292939</v>
      </c>
      <c r="AN94">
        <f t="shared" si="37"/>
        <v>0.92929292929292939</v>
      </c>
      <c r="AO94">
        <f t="shared" si="37"/>
        <v>0.92929292929292939</v>
      </c>
      <c r="AP94">
        <f t="shared" si="37"/>
        <v>0.92929292929292939</v>
      </c>
      <c r="AQ94">
        <f t="shared" si="37"/>
        <v>0.92929292929292939</v>
      </c>
      <c r="AR94">
        <f t="shared" si="37"/>
        <v>0.92929292929292939</v>
      </c>
      <c r="AS94">
        <f t="shared" si="37"/>
        <v>0.92929292929292939</v>
      </c>
      <c r="AT94">
        <f t="shared" si="37"/>
        <v>0.92929292929292939</v>
      </c>
      <c r="AU94">
        <f t="shared" si="37"/>
        <v>0.92929292929292939</v>
      </c>
      <c r="AV94">
        <f t="shared" si="37"/>
        <v>0.92929292929292939</v>
      </c>
      <c r="AW94">
        <f t="shared" si="37"/>
        <v>0.92929292929292939</v>
      </c>
      <c r="AX94">
        <f t="shared" si="37"/>
        <v>0.92929292929292939</v>
      </c>
      <c r="AY94">
        <f t="shared" si="37"/>
        <v>0.92929292929292939</v>
      </c>
      <c r="AZ94">
        <f t="shared" si="37"/>
        <v>0.92929292929292939</v>
      </c>
      <c r="BA94">
        <f t="shared" si="37"/>
        <v>0.92929292929292939</v>
      </c>
      <c r="BB94">
        <f t="shared" si="37"/>
        <v>0.92929292929292939</v>
      </c>
      <c r="BC94">
        <f t="shared" si="37"/>
        <v>0.92929292929292939</v>
      </c>
      <c r="BD94">
        <f t="shared" si="37"/>
        <v>0.92929292929292939</v>
      </c>
      <c r="BE94">
        <f t="shared" si="37"/>
        <v>0.92929292929292939</v>
      </c>
      <c r="BF94">
        <f t="shared" si="37"/>
        <v>0.92929292929292939</v>
      </c>
      <c r="BG94">
        <f t="shared" si="37"/>
        <v>0.92929292929292939</v>
      </c>
      <c r="BH94">
        <f t="shared" si="37"/>
        <v>0.92929292929292939</v>
      </c>
      <c r="BI94">
        <f t="shared" si="37"/>
        <v>0.92929292929292939</v>
      </c>
      <c r="BJ94">
        <f t="shared" si="37"/>
        <v>0.92929292929292939</v>
      </c>
      <c r="BK94">
        <f t="shared" si="37"/>
        <v>0.92929292929292939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25">
      <c r="A95">
        <v>95</v>
      </c>
      <c r="B95">
        <v>0.16193999999999997</v>
      </c>
      <c r="C95">
        <f t="shared" si="37"/>
        <v>5.6363636363636367</v>
      </c>
      <c r="D95">
        <f t="shared" si="37"/>
        <v>5.6363636363636367</v>
      </c>
      <c r="E95">
        <f t="shared" si="37"/>
        <v>5.6363636363636367</v>
      </c>
      <c r="F95">
        <f t="shared" si="37"/>
        <v>5.6363636363636367</v>
      </c>
      <c r="G95">
        <f t="shared" si="37"/>
        <v>5.6363636363636367</v>
      </c>
      <c r="H95">
        <f t="shared" si="37"/>
        <v>5.6363636363636367</v>
      </c>
      <c r="I95">
        <f t="shared" si="37"/>
        <v>0.93939393939393945</v>
      </c>
      <c r="J95">
        <f t="shared" si="37"/>
        <v>0.93939393939393945</v>
      </c>
      <c r="K95">
        <f t="shared" si="37"/>
        <v>0.93939393939393945</v>
      </c>
      <c r="L95">
        <f t="shared" si="37"/>
        <v>0.93939393939393945</v>
      </c>
      <c r="M95">
        <f t="shared" si="37"/>
        <v>0.93939393939393945</v>
      </c>
      <c r="N95">
        <f t="shared" si="37"/>
        <v>0.93939393939393945</v>
      </c>
      <c r="O95">
        <f t="shared" si="37"/>
        <v>0.93939393939393945</v>
      </c>
      <c r="P95">
        <f t="shared" si="37"/>
        <v>0.93939393939393945</v>
      </c>
      <c r="Q95">
        <f t="shared" si="37"/>
        <v>0.93939393939393945</v>
      </c>
      <c r="R95">
        <f t="shared" si="37"/>
        <v>0.93939393939393945</v>
      </c>
      <c r="S95">
        <f t="shared" si="37"/>
        <v>0.93939393939393945</v>
      </c>
      <c r="T95">
        <f t="shared" si="37"/>
        <v>0.93939393939393945</v>
      </c>
      <c r="U95">
        <f t="shared" si="37"/>
        <v>0.93939393939393945</v>
      </c>
      <c r="V95">
        <f t="shared" si="37"/>
        <v>0.93939393939393945</v>
      </c>
      <c r="W95">
        <f t="shared" si="37"/>
        <v>0.93939393939393945</v>
      </c>
      <c r="X95">
        <f t="shared" si="37"/>
        <v>0.93939393939393945</v>
      </c>
      <c r="Y95">
        <f t="shared" si="37"/>
        <v>0.93939393939393945</v>
      </c>
      <c r="Z95">
        <f t="shared" si="37"/>
        <v>0.93939393939393945</v>
      </c>
      <c r="AA95">
        <f t="shared" si="37"/>
        <v>0.93939393939393945</v>
      </c>
      <c r="AB95">
        <f t="shared" si="37"/>
        <v>0.93939393939393945</v>
      </c>
      <c r="AC95">
        <f t="shared" si="37"/>
        <v>0.93939393939393945</v>
      </c>
      <c r="AD95">
        <f t="shared" si="37"/>
        <v>0.93939393939393945</v>
      </c>
      <c r="AE95">
        <f t="shared" si="37"/>
        <v>0.93939393939393945</v>
      </c>
      <c r="AF95">
        <f t="shared" si="37"/>
        <v>0.93939393939393945</v>
      </c>
      <c r="AG95">
        <f t="shared" si="37"/>
        <v>0.93939393939393945</v>
      </c>
      <c r="AH95">
        <f t="shared" si="37"/>
        <v>0.93939393939393945</v>
      </c>
      <c r="AI95">
        <f t="shared" si="37"/>
        <v>0.93939393939393945</v>
      </c>
      <c r="AJ95">
        <f t="shared" si="37"/>
        <v>0.93939393939393945</v>
      </c>
      <c r="AK95">
        <f t="shared" si="37"/>
        <v>0.93939393939393945</v>
      </c>
      <c r="AL95">
        <f t="shared" si="37"/>
        <v>0.93939393939393945</v>
      </c>
      <c r="AM95">
        <f t="shared" si="37"/>
        <v>0.93939393939393945</v>
      </c>
      <c r="AN95">
        <f t="shared" si="37"/>
        <v>0.93939393939393945</v>
      </c>
      <c r="AO95">
        <f t="shared" si="37"/>
        <v>0.93939393939393945</v>
      </c>
      <c r="AP95">
        <f t="shared" si="37"/>
        <v>0.93939393939393945</v>
      </c>
      <c r="AQ95">
        <f t="shared" si="37"/>
        <v>0.93939393939393945</v>
      </c>
      <c r="AR95">
        <f t="shared" si="37"/>
        <v>0.93939393939393945</v>
      </c>
      <c r="AS95">
        <f t="shared" si="37"/>
        <v>0.93939393939393945</v>
      </c>
      <c r="AT95">
        <f t="shared" si="37"/>
        <v>0.93939393939393945</v>
      </c>
      <c r="AU95">
        <f t="shared" si="37"/>
        <v>0.93939393939393945</v>
      </c>
      <c r="AV95">
        <f t="shared" si="37"/>
        <v>0.93939393939393945</v>
      </c>
      <c r="AW95">
        <f t="shared" si="37"/>
        <v>0.93939393939393945</v>
      </c>
      <c r="AX95">
        <f t="shared" si="37"/>
        <v>0.93939393939393945</v>
      </c>
      <c r="AY95">
        <f t="shared" si="37"/>
        <v>0.93939393939393945</v>
      </c>
      <c r="AZ95">
        <f t="shared" si="37"/>
        <v>0.93939393939393945</v>
      </c>
      <c r="BA95">
        <f t="shared" si="37"/>
        <v>0.93939393939393945</v>
      </c>
      <c r="BB95">
        <f t="shared" si="37"/>
        <v>0.93939393939393945</v>
      </c>
      <c r="BC95">
        <f t="shared" si="37"/>
        <v>0.93939393939393945</v>
      </c>
      <c r="BD95">
        <f t="shared" si="37"/>
        <v>0.93939393939393945</v>
      </c>
      <c r="BE95">
        <f t="shared" si="37"/>
        <v>0.93939393939393945</v>
      </c>
      <c r="BF95">
        <f t="shared" si="37"/>
        <v>0.93939393939393945</v>
      </c>
      <c r="BG95">
        <f t="shared" si="37"/>
        <v>0.93939393939393945</v>
      </c>
      <c r="BH95">
        <f t="shared" si="37"/>
        <v>0.93939393939393945</v>
      </c>
      <c r="BI95">
        <f t="shared" si="37"/>
        <v>0.93939393939393945</v>
      </c>
      <c r="BJ95">
        <f t="shared" si="37"/>
        <v>0.93939393939393945</v>
      </c>
      <c r="BK95">
        <f t="shared" si="37"/>
        <v>0.93939393939393945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25">
      <c r="A96">
        <v>96</v>
      </c>
      <c r="B96">
        <v>0.16193999999999997</v>
      </c>
      <c r="C96">
        <f t="shared" si="37"/>
        <v>5.6969696969696972</v>
      </c>
      <c r="D96">
        <f t="shared" si="37"/>
        <v>5.6969696969696972</v>
      </c>
      <c r="E96">
        <f t="shared" si="37"/>
        <v>5.6969696969696972</v>
      </c>
      <c r="F96">
        <f t="shared" si="37"/>
        <v>5.6969696969696972</v>
      </c>
      <c r="G96">
        <f t="shared" si="37"/>
        <v>5.6969696969696972</v>
      </c>
      <c r="H96">
        <f t="shared" si="37"/>
        <v>5.6969696969696972</v>
      </c>
      <c r="I96">
        <f t="shared" si="37"/>
        <v>0.94949494949494961</v>
      </c>
      <c r="J96">
        <f t="shared" si="37"/>
        <v>0.94949494949494961</v>
      </c>
      <c r="K96">
        <f t="shared" si="37"/>
        <v>0.94949494949494961</v>
      </c>
      <c r="L96">
        <f t="shared" si="37"/>
        <v>0.94949494949494961</v>
      </c>
      <c r="M96">
        <f t="shared" si="37"/>
        <v>0.94949494949494961</v>
      </c>
      <c r="N96">
        <f t="shared" ref="N96:BK96" si="38">N$101/($A$101-$A$2) *($A96 -$A$2)</f>
        <v>0.94949494949494961</v>
      </c>
      <c r="O96">
        <f t="shared" si="38"/>
        <v>0.94949494949494961</v>
      </c>
      <c r="P96">
        <f t="shared" si="38"/>
        <v>0.94949494949494961</v>
      </c>
      <c r="Q96">
        <f t="shared" si="38"/>
        <v>0.94949494949494961</v>
      </c>
      <c r="R96">
        <f t="shared" si="38"/>
        <v>0.94949494949494961</v>
      </c>
      <c r="S96">
        <f t="shared" si="38"/>
        <v>0.94949494949494961</v>
      </c>
      <c r="T96">
        <f t="shared" si="38"/>
        <v>0.94949494949494961</v>
      </c>
      <c r="U96">
        <f t="shared" si="38"/>
        <v>0.94949494949494961</v>
      </c>
      <c r="V96">
        <f t="shared" si="38"/>
        <v>0.94949494949494961</v>
      </c>
      <c r="W96">
        <f t="shared" si="38"/>
        <v>0.94949494949494961</v>
      </c>
      <c r="X96">
        <f t="shared" si="38"/>
        <v>0.94949494949494961</v>
      </c>
      <c r="Y96">
        <f t="shared" si="38"/>
        <v>0.94949494949494961</v>
      </c>
      <c r="Z96">
        <f t="shared" si="38"/>
        <v>0.94949494949494961</v>
      </c>
      <c r="AA96">
        <f t="shared" si="38"/>
        <v>0.94949494949494961</v>
      </c>
      <c r="AB96">
        <f t="shared" si="38"/>
        <v>0.94949494949494961</v>
      </c>
      <c r="AC96">
        <f t="shared" si="38"/>
        <v>0.94949494949494961</v>
      </c>
      <c r="AD96">
        <f t="shared" si="38"/>
        <v>0.94949494949494961</v>
      </c>
      <c r="AE96">
        <f t="shared" si="38"/>
        <v>0.94949494949494961</v>
      </c>
      <c r="AF96">
        <f t="shared" si="38"/>
        <v>0.94949494949494961</v>
      </c>
      <c r="AG96">
        <f t="shared" si="38"/>
        <v>0.94949494949494961</v>
      </c>
      <c r="AH96">
        <f t="shared" si="38"/>
        <v>0.94949494949494961</v>
      </c>
      <c r="AI96">
        <f t="shared" si="38"/>
        <v>0.94949494949494961</v>
      </c>
      <c r="AJ96">
        <f t="shared" si="38"/>
        <v>0.94949494949494961</v>
      </c>
      <c r="AK96">
        <f t="shared" si="38"/>
        <v>0.94949494949494961</v>
      </c>
      <c r="AL96">
        <f t="shared" si="38"/>
        <v>0.94949494949494961</v>
      </c>
      <c r="AM96">
        <f t="shared" si="38"/>
        <v>0.94949494949494961</v>
      </c>
      <c r="AN96">
        <f t="shared" si="38"/>
        <v>0.94949494949494961</v>
      </c>
      <c r="AO96">
        <f t="shared" si="38"/>
        <v>0.94949494949494961</v>
      </c>
      <c r="AP96">
        <f t="shared" si="38"/>
        <v>0.94949494949494961</v>
      </c>
      <c r="AQ96">
        <f t="shared" si="38"/>
        <v>0.94949494949494961</v>
      </c>
      <c r="AR96">
        <f t="shared" si="38"/>
        <v>0.94949494949494961</v>
      </c>
      <c r="AS96">
        <f t="shared" si="38"/>
        <v>0.94949494949494961</v>
      </c>
      <c r="AT96">
        <f t="shared" si="38"/>
        <v>0.94949494949494961</v>
      </c>
      <c r="AU96">
        <f t="shared" si="38"/>
        <v>0.94949494949494961</v>
      </c>
      <c r="AV96">
        <f t="shared" si="38"/>
        <v>0.94949494949494961</v>
      </c>
      <c r="AW96">
        <f t="shared" si="38"/>
        <v>0.94949494949494961</v>
      </c>
      <c r="AX96">
        <f t="shared" si="38"/>
        <v>0.94949494949494961</v>
      </c>
      <c r="AY96">
        <f t="shared" si="38"/>
        <v>0.94949494949494961</v>
      </c>
      <c r="AZ96">
        <f t="shared" si="38"/>
        <v>0.94949494949494961</v>
      </c>
      <c r="BA96">
        <f t="shared" si="38"/>
        <v>0.94949494949494961</v>
      </c>
      <c r="BB96">
        <f t="shared" si="38"/>
        <v>0.94949494949494961</v>
      </c>
      <c r="BC96">
        <f t="shared" si="38"/>
        <v>0.94949494949494961</v>
      </c>
      <c r="BD96">
        <f t="shared" si="38"/>
        <v>0.94949494949494961</v>
      </c>
      <c r="BE96">
        <f t="shared" si="38"/>
        <v>0.94949494949494961</v>
      </c>
      <c r="BF96">
        <f t="shared" si="38"/>
        <v>0.94949494949494961</v>
      </c>
      <c r="BG96">
        <f t="shared" si="38"/>
        <v>0.94949494949494961</v>
      </c>
      <c r="BH96">
        <f t="shared" si="38"/>
        <v>0.94949494949494961</v>
      </c>
      <c r="BI96">
        <f t="shared" si="38"/>
        <v>0.94949494949494961</v>
      </c>
      <c r="BJ96">
        <f t="shared" si="38"/>
        <v>0.94949494949494961</v>
      </c>
      <c r="BK96">
        <f t="shared" si="38"/>
        <v>0.94949494949494961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25">
      <c r="A97">
        <v>97</v>
      </c>
      <c r="B97">
        <v>0.16193999999999997</v>
      </c>
      <c r="C97">
        <f t="shared" ref="C97:BK100" si="39">C$101/($A$101-$A$2) *($A97 -$A$2)</f>
        <v>5.7575757575757578</v>
      </c>
      <c r="D97">
        <f t="shared" si="39"/>
        <v>5.7575757575757578</v>
      </c>
      <c r="E97">
        <f t="shared" si="39"/>
        <v>5.7575757575757578</v>
      </c>
      <c r="F97">
        <f t="shared" si="39"/>
        <v>5.7575757575757578</v>
      </c>
      <c r="G97">
        <f t="shared" si="39"/>
        <v>5.7575757575757578</v>
      </c>
      <c r="H97">
        <f t="shared" si="39"/>
        <v>5.7575757575757578</v>
      </c>
      <c r="I97">
        <f t="shared" si="39"/>
        <v>0.95959595959595967</v>
      </c>
      <c r="J97">
        <f t="shared" si="39"/>
        <v>0.95959595959595967</v>
      </c>
      <c r="K97">
        <f t="shared" si="39"/>
        <v>0.95959595959595967</v>
      </c>
      <c r="L97">
        <f t="shared" si="39"/>
        <v>0.95959595959595967</v>
      </c>
      <c r="M97">
        <f t="shared" si="39"/>
        <v>0.95959595959595967</v>
      </c>
      <c r="N97">
        <f t="shared" si="39"/>
        <v>0.95959595959595967</v>
      </c>
      <c r="O97">
        <f t="shared" si="39"/>
        <v>0.95959595959595967</v>
      </c>
      <c r="P97">
        <f t="shared" si="39"/>
        <v>0.95959595959595967</v>
      </c>
      <c r="Q97">
        <f t="shared" si="39"/>
        <v>0.95959595959595967</v>
      </c>
      <c r="R97">
        <f t="shared" si="39"/>
        <v>0.95959595959595967</v>
      </c>
      <c r="S97">
        <f t="shared" si="39"/>
        <v>0.95959595959595967</v>
      </c>
      <c r="T97">
        <f t="shared" si="39"/>
        <v>0.95959595959595967</v>
      </c>
      <c r="U97">
        <f t="shared" si="39"/>
        <v>0.95959595959595967</v>
      </c>
      <c r="V97">
        <f t="shared" si="39"/>
        <v>0.95959595959595967</v>
      </c>
      <c r="W97">
        <f t="shared" si="39"/>
        <v>0.95959595959595967</v>
      </c>
      <c r="X97">
        <f t="shared" si="39"/>
        <v>0.95959595959595967</v>
      </c>
      <c r="Y97">
        <f t="shared" si="39"/>
        <v>0.95959595959595967</v>
      </c>
      <c r="Z97">
        <f t="shared" si="39"/>
        <v>0.95959595959595967</v>
      </c>
      <c r="AA97">
        <f t="shared" si="39"/>
        <v>0.95959595959595967</v>
      </c>
      <c r="AB97">
        <f t="shared" si="39"/>
        <v>0.95959595959595967</v>
      </c>
      <c r="AC97">
        <f t="shared" si="39"/>
        <v>0.95959595959595967</v>
      </c>
      <c r="AD97">
        <f t="shared" si="39"/>
        <v>0.95959595959595967</v>
      </c>
      <c r="AE97">
        <f t="shared" si="39"/>
        <v>0.95959595959595967</v>
      </c>
      <c r="AF97">
        <f t="shared" si="39"/>
        <v>0.95959595959595967</v>
      </c>
      <c r="AG97">
        <f t="shared" si="39"/>
        <v>0.95959595959595967</v>
      </c>
      <c r="AH97">
        <f t="shared" si="39"/>
        <v>0.95959595959595967</v>
      </c>
      <c r="AI97">
        <f t="shared" si="39"/>
        <v>0.95959595959595967</v>
      </c>
      <c r="AJ97">
        <f t="shared" si="39"/>
        <v>0.95959595959595967</v>
      </c>
      <c r="AK97">
        <f t="shared" si="39"/>
        <v>0.95959595959595967</v>
      </c>
      <c r="AL97">
        <f t="shared" si="39"/>
        <v>0.95959595959595967</v>
      </c>
      <c r="AM97">
        <f t="shared" si="39"/>
        <v>0.95959595959595967</v>
      </c>
      <c r="AN97">
        <f t="shared" si="39"/>
        <v>0.95959595959595967</v>
      </c>
      <c r="AO97">
        <f t="shared" si="39"/>
        <v>0.95959595959595967</v>
      </c>
      <c r="AP97">
        <f t="shared" si="39"/>
        <v>0.95959595959595967</v>
      </c>
      <c r="AQ97">
        <f t="shared" si="39"/>
        <v>0.95959595959595967</v>
      </c>
      <c r="AR97">
        <f t="shared" si="39"/>
        <v>0.95959595959595967</v>
      </c>
      <c r="AS97">
        <f t="shared" si="39"/>
        <v>0.95959595959595967</v>
      </c>
      <c r="AT97">
        <f t="shared" si="39"/>
        <v>0.95959595959595967</v>
      </c>
      <c r="AU97">
        <f t="shared" si="39"/>
        <v>0.95959595959595967</v>
      </c>
      <c r="AV97">
        <f t="shared" si="39"/>
        <v>0.95959595959595967</v>
      </c>
      <c r="AW97">
        <f t="shared" si="39"/>
        <v>0.95959595959595967</v>
      </c>
      <c r="AX97">
        <f t="shared" si="39"/>
        <v>0.95959595959595967</v>
      </c>
      <c r="AY97">
        <f t="shared" si="39"/>
        <v>0.95959595959595967</v>
      </c>
      <c r="AZ97">
        <f t="shared" si="39"/>
        <v>0.95959595959595967</v>
      </c>
      <c r="BA97">
        <f t="shared" si="39"/>
        <v>0.95959595959595967</v>
      </c>
      <c r="BB97">
        <f t="shared" si="39"/>
        <v>0.95959595959595967</v>
      </c>
      <c r="BC97">
        <f t="shared" si="39"/>
        <v>0.95959595959595967</v>
      </c>
      <c r="BD97">
        <f t="shared" si="39"/>
        <v>0.95959595959595967</v>
      </c>
      <c r="BE97">
        <f t="shared" si="39"/>
        <v>0.95959595959595967</v>
      </c>
      <c r="BF97">
        <f t="shared" si="39"/>
        <v>0.95959595959595967</v>
      </c>
      <c r="BG97">
        <f t="shared" si="39"/>
        <v>0.95959595959595967</v>
      </c>
      <c r="BH97">
        <f t="shared" si="39"/>
        <v>0.95959595959595967</v>
      </c>
      <c r="BI97">
        <f t="shared" si="39"/>
        <v>0.95959595959595967</v>
      </c>
      <c r="BJ97">
        <f t="shared" si="39"/>
        <v>0.95959595959595967</v>
      </c>
      <c r="BK97">
        <f t="shared" si="39"/>
        <v>0.95959595959595967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25">
      <c r="A98">
        <v>98</v>
      </c>
      <c r="B98">
        <v>0.16193999999999997</v>
      </c>
      <c r="C98">
        <f t="shared" si="39"/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9"/>
        <v>0.96969696969696972</v>
      </c>
      <c r="T98">
        <f t="shared" si="39"/>
        <v>0.96969696969696972</v>
      </c>
      <c r="U98">
        <f t="shared" si="39"/>
        <v>0.96969696969696972</v>
      </c>
      <c r="V98">
        <f t="shared" si="39"/>
        <v>0.96969696969696972</v>
      </c>
      <c r="W98">
        <f t="shared" si="39"/>
        <v>0.96969696969696972</v>
      </c>
      <c r="X98">
        <f t="shared" si="39"/>
        <v>0.96969696969696972</v>
      </c>
      <c r="Y98">
        <f t="shared" si="39"/>
        <v>0.96969696969696972</v>
      </c>
      <c r="Z98">
        <f t="shared" si="39"/>
        <v>0.96969696969696972</v>
      </c>
      <c r="AA98">
        <f t="shared" si="39"/>
        <v>0.96969696969696972</v>
      </c>
      <c r="AB98">
        <f t="shared" si="39"/>
        <v>0.96969696969696972</v>
      </c>
      <c r="AC98">
        <f t="shared" si="39"/>
        <v>0.96969696969696972</v>
      </c>
      <c r="AD98">
        <f t="shared" si="39"/>
        <v>0.96969696969696972</v>
      </c>
      <c r="AE98">
        <f t="shared" si="39"/>
        <v>0.96969696969696972</v>
      </c>
      <c r="AF98">
        <f t="shared" si="39"/>
        <v>0.96969696969696972</v>
      </c>
      <c r="AG98">
        <f t="shared" si="39"/>
        <v>0.96969696969696972</v>
      </c>
      <c r="AH98">
        <f t="shared" si="39"/>
        <v>0.96969696969696972</v>
      </c>
      <c r="AI98">
        <f t="shared" si="39"/>
        <v>0.96969696969696972</v>
      </c>
      <c r="AJ98">
        <f t="shared" si="39"/>
        <v>0.96969696969696972</v>
      </c>
      <c r="AK98">
        <f t="shared" si="39"/>
        <v>0.96969696969696972</v>
      </c>
      <c r="AL98">
        <f t="shared" si="39"/>
        <v>0.96969696969696972</v>
      </c>
      <c r="AM98">
        <f t="shared" si="39"/>
        <v>0.96969696969696972</v>
      </c>
      <c r="AN98">
        <f t="shared" si="39"/>
        <v>0.96969696969696972</v>
      </c>
      <c r="AO98">
        <f t="shared" si="39"/>
        <v>0.96969696969696972</v>
      </c>
      <c r="AP98">
        <f t="shared" si="39"/>
        <v>0.96969696969696972</v>
      </c>
      <c r="AQ98">
        <f t="shared" si="39"/>
        <v>0.96969696969696972</v>
      </c>
      <c r="AR98">
        <f t="shared" si="39"/>
        <v>0.96969696969696972</v>
      </c>
      <c r="AS98">
        <f t="shared" si="39"/>
        <v>0.96969696969696972</v>
      </c>
      <c r="AT98">
        <f t="shared" si="39"/>
        <v>0.96969696969696972</v>
      </c>
      <c r="AU98">
        <f t="shared" si="39"/>
        <v>0.96969696969696972</v>
      </c>
      <c r="AV98">
        <f t="shared" si="39"/>
        <v>0.96969696969696972</v>
      </c>
      <c r="AW98">
        <f t="shared" si="39"/>
        <v>0.96969696969696972</v>
      </c>
      <c r="AX98">
        <f t="shared" si="39"/>
        <v>0.96969696969696972</v>
      </c>
      <c r="AY98">
        <f t="shared" si="39"/>
        <v>0.96969696969696972</v>
      </c>
      <c r="AZ98">
        <f t="shared" si="39"/>
        <v>0.96969696969696972</v>
      </c>
      <c r="BA98">
        <f t="shared" si="39"/>
        <v>0.96969696969696972</v>
      </c>
      <c r="BB98">
        <f t="shared" si="39"/>
        <v>0.96969696969696972</v>
      </c>
      <c r="BC98">
        <f t="shared" si="39"/>
        <v>0.96969696969696972</v>
      </c>
      <c r="BD98">
        <f t="shared" si="39"/>
        <v>0.96969696969696972</v>
      </c>
      <c r="BE98">
        <f t="shared" si="39"/>
        <v>0.96969696969696972</v>
      </c>
      <c r="BF98">
        <f t="shared" si="39"/>
        <v>0.96969696969696972</v>
      </c>
      <c r="BG98">
        <f t="shared" si="39"/>
        <v>0.96969696969696972</v>
      </c>
      <c r="BH98">
        <f t="shared" si="39"/>
        <v>0.96969696969696972</v>
      </c>
      <c r="BI98">
        <f t="shared" si="39"/>
        <v>0.96969696969696972</v>
      </c>
      <c r="BJ98">
        <f t="shared" si="39"/>
        <v>0.96969696969696972</v>
      </c>
      <c r="BK98">
        <f t="shared" si="39"/>
        <v>0.96969696969696972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25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9"/>
        <v>0.97979797979797989</v>
      </c>
      <c r="T99">
        <f t="shared" si="39"/>
        <v>0.97979797979797989</v>
      </c>
      <c r="U99">
        <f t="shared" si="39"/>
        <v>0.97979797979797989</v>
      </c>
      <c r="V99">
        <f t="shared" si="39"/>
        <v>0.97979797979797989</v>
      </c>
      <c r="W99">
        <f t="shared" si="39"/>
        <v>0.97979797979797989</v>
      </c>
      <c r="X99">
        <f t="shared" si="39"/>
        <v>0.97979797979797989</v>
      </c>
      <c r="Y99">
        <f t="shared" si="39"/>
        <v>0.97979797979797989</v>
      </c>
      <c r="Z99">
        <f t="shared" si="39"/>
        <v>0.97979797979797989</v>
      </c>
      <c r="AA99">
        <f t="shared" si="39"/>
        <v>0.97979797979797989</v>
      </c>
      <c r="AB99">
        <f t="shared" si="39"/>
        <v>0.97979797979797989</v>
      </c>
      <c r="AC99">
        <f t="shared" si="39"/>
        <v>0.97979797979797989</v>
      </c>
      <c r="AD99">
        <f t="shared" si="39"/>
        <v>0.97979797979797989</v>
      </c>
      <c r="AE99">
        <f t="shared" si="39"/>
        <v>0.97979797979797989</v>
      </c>
      <c r="AF99">
        <f t="shared" si="39"/>
        <v>0.97979797979797989</v>
      </c>
      <c r="AG99">
        <f t="shared" si="39"/>
        <v>0.97979797979797989</v>
      </c>
      <c r="AH99">
        <f t="shared" si="39"/>
        <v>0.97979797979797989</v>
      </c>
      <c r="AI99">
        <f t="shared" si="39"/>
        <v>0.97979797979797989</v>
      </c>
      <c r="AJ99">
        <f t="shared" si="39"/>
        <v>0.97979797979797989</v>
      </c>
      <c r="AK99">
        <f t="shared" si="39"/>
        <v>0.97979797979797989</v>
      </c>
      <c r="AL99">
        <f t="shared" si="39"/>
        <v>0.97979797979797989</v>
      </c>
      <c r="AM99">
        <f t="shared" si="39"/>
        <v>0.97979797979797989</v>
      </c>
      <c r="AN99">
        <f t="shared" si="39"/>
        <v>0.97979797979797989</v>
      </c>
      <c r="AO99">
        <f t="shared" si="39"/>
        <v>0.97979797979797989</v>
      </c>
      <c r="AP99">
        <f t="shared" si="39"/>
        <v>0.97979797979797989</v>
      </c>
      <c r="AQ99">
        <f t="shared" si="39"/>
        <v>0.97979797979797989</v>
      </c>
      <c r="AR99">
        <f t="shared" si="39"/>
        <v>0.97979797979797989</v>
      </c>
      <c r="AS99">
        <f t="shared" si="39"/>
        <v>0.97979797979797989</v>
      </c>
      <c r="AT99">
        <f t="shared" si="39"/>
        <v>0.97979797979797989</v>
      </c>
      <c r="AU99">
        <f t="shared" si="39"/>
        <v>0.97979797979797989</v>
      </c>
      <c r="AV99">
        <f t="shared" si="39"/>
        <v>0.97979797979797989</v>
      </c>
      <c r="AW99">
        <f t="shared" si="39"/>
        <v>0.97979797979797989</v>
      </c>
      <c r="AX99">
        <f t="shared" si="39"/>
        <v>0.97979797979797989</v>
      </c>
      <c r="AY99">
        <f t="shared" si="39"/>
        <v>0.97979797979797989</v>
      </c>
      <c r="AZ99">
        <f t="shared" si="39"/>
        <v>0.97979797979797989</v>
      </c>
      <c r="BA99">
        <f t="shared" si="39"/>
        <v>0.97979797979797989</v>
      </c>
      <c r="BB99">
        <f t="shared" si="39"/>
        <v>0.97979797979797989</v>
      </c>
      <c r="BC99">
        <f t="shared" si="39"/>
        <v>0.97979797979797989</v>
      </c>
      <c r="BD99">
        <f t="shared" si="39"/>
        <v>0.97979797979797989</v>
      </c>
      <c r="BE99">
        <f t="shared" si="39"/>
        <v>0.97979797979797989</v>
      </c>
      <c r="BF99">
        <f t="shared" si="39"/>
        <v>0.97979797979797989</v>
      </c>
      <c r="BG99">
        <f t="shared" si="39"/>
        <v>0.97979797979797989</v>
      </c>
      <c r="BH99">
        <f t="shared" si="39"/>
        <v>0.97979797979797989</v>
      </c>
      <c r="BI99">
        <f t="shared" si="39"/>
        <v>0.97979797979797989</v>
      </c>
      <c r="BJ99">
        <f t="shared" si="39"/>
        <v>0.97979797979797989</v>
      </c>
      <c r="BK99">
        <f t="shared" si="39"/>
        <v>0.97979797979797989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25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9"/>
        <v>0.98989898989898994</v>
      </c>
      <c r="T100">
        <f t="shared" si="39"/>
        <v>0.98989898989898994</v>
      </c>
      <c r="U100">
        <f t="shared" si="39"/>
        <v>0.98989898989898994</v>
      </c>
      <c r="V100">
        <f t="shared" si="39"/>
        <v>0.98989898989898994</v>
      </c>
      <c r="W100">
        <f t="shared" si="39"/>
        <v>0.98989898989898994</v>
      </c>
      <c r="X100">
        <f t="shared" si="39"/>
        <v>0.98989898989898994</v>
      </c>
      <c r="Y100">
        <f t="shared" si="39"/>
        <v>0.98989898989898994</v>
      </c>
      <c r="Z100">
        <f t="shared" si="39"/>
        <v>0.98989898989898994</v>
      </c>
      <c r="AA100">
        <f t="shared" si="39"/>
        <v>0.98989898989898994</v>
      </c>
      <c r="AB100">
        <f t="shared" si="39"/>
        <v>0.98989898989898994</v>
      </c>
      <c r="AC100">
        <f t="shared" si="39"/>
        <v>0.98989898989898994</v>
      </c>
      <c r="AD100">
        <f t="shared" si="39"/>
        <v>0.98989898989898994</v>
      </c>
      <c r="AE100">
        <f t="shared" si="39"/>
        <v>0.98989898989898994</v>
      </c>
      <c r="AF100">
        <f t="shared" si="39"/>
        <v>0.98989898989898994</v>
      </c>
      <c r="AG100">
        <f t="shared" si="39"/>
        <v>0.98989898989898994</v>
      </c>
      <c r="AH100">
        <f t="shared" si="39"/>
        <v>0.98989898989898994</v>
      </c>
      <c r="AI100">
        <f t="shared" si="39"/>
        <v>0.98989898989898994</v>
      </c>
      <c r="AJ100">
        <f t="shared" si="39"/>
        <v>0.98989898989898994</v>
      </c>
      <c r="AK100">
        <f t="shared" si="39"/>
        <v>0.98989898989898994</v>
      </c>
      <c r="AL100">
        <f t="shared" si="39"/>
        <v>0.98989898989898994</v>
      </c>
      <c r="AM100">
        <f t="shared" si="39"/>
        <v>0.98989898989898994</v>
      </c>
      <c r="AN100">
        <f t="shared" si="39"/>
        <v>0.98989898989898994</v>
      </c>
      <c r="AO100">
        <f t="shared" si="39"/>
        <v>0.98989898989898994</v>
      </c>
      <c r="AP100">
        <f t="shared" si="39"/>
        <v>0.98989898989898994</v>
      </c>
      <c r="AQ100">
        <f t="shared" si="39"/>
        <v>0.98989898989898994</v>
      </c>
      <c r="AR100">
        <f t="shared" si="39"/>
        <v>0.98989898989898994</v>
      </c>
      <c r="AS100">
        <f t="shared" si="39"/>
        <v>0.98989898989898994</v>
      </c>
      <c r="AT100">
        <f t="shared" si="39"/>
        <v>0.98989898989898994</v>
      </c>
      <c r="AU100">
        <f t="shared" si="39"/>
        <v>0.98989898989898994</v>
      </c>
      <c r="AV100">
        <f t="shared" si="39"/>
        <v>0.98989898989898994</v>
      </c>
      <c r="AW100">
        <f t="shared" si="39"/>
        <v>0.98989898989898994</v>
      </c>
      <c r="AX100">
        <f t="shared" si="39"/>
        <v>0.98989898989898994</v>
      </c>
      <c r="AY100">
        <f t="shared" si="39"/>
        <v>0.98989898989898994</v>
      </c>
      <c r="AZ100">
        <f t="shared" si="39"/>
        <v>0.98989898989898994</v>
      </c>
      <c r="BA100">
        <f t="shared" si="39"/>
        <v>0.98989898989898994</v>
      </c>
      <c r="BB100">
        <f t="shared" si="39"/>
        <v>0.98989898989898994</v>
      </c>
      <c r="BC100">
        <f t="shared" si="39"/>
        <v>0.98989898989898994</v>
      </c>
      <c r="BD100">
        <f t="shared" si="39"/>
        <v>0.98989898989898994</v>
      </c>
      <c r="BE100">
        <f t="shared" si="39"/>
        <v>0.98989898989898994</v>
      </c>
      <c r="BF100">
        <f t="shared" si="39"/>
        <v>0.98989898989898994</v>
      </c>
      <c r="BG100">
        <f t="shared" si="39"/>
        <v>0.98989898989898994</v>
      </c>
      <c r="BH100">
        <f t="shared" si="39"/>
        <v>0.98989898989898994</v>
      </c>
      <c r="BI100">
        <f t="shared" si="39"/>
        <v>0.98989898989898994</v>
      </c>
      <c r="BJ100">
        <f t="shared" si="39"/>
        <v>0.98989898989898994</v>
      </c>
      <c r="BK100">
        <f t="shared" si="39"/>
        <v>0.98989898989898994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25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F73" sqref="F73"/>
    </sheetView>
  </sheetViews>
  <sheetFormatPr baseColWidth="10" defaultRowHeight="15" x14ac:dyDescent="0.25"/>
  <cols>
    <col min="1" max="1" width="10.28515625" customWidth="1"/>
    <col min="2" max="2" width="12" bestFit="1" customWidth="1"/>
    <col min="3" max="3" width="59.28515625" bestFit="1" customWidth="1"/>
    <col min="4" max="4" width="12.7109375" bestFit="1" customWidth="1"/>
    <col min="5" max="5" width="6.28515625" bestFit="1" customWidth="1"/>
    <col min="6" max="6" width="6.85546875" bestFit="1" customWidth="1"/>
    <col min="7" max="7" width="8.28515625" bestFit="1" customWidth="1"/>
    <col min="8" max="8" width="4" bestFit="1" customWidth="1"/>
    <col min="9" max="9" width="8.28515625" bestFit="1" customWidth="1"/>
  </cols>
  <sheetData>
    <row r="1" spans="1:9" x14ac:dyDescent="0.25">
      <c r="A1" s="39" t="s">
        <v>0</v>
      </c>
      <c r="B1" s="39" t="s">
        <v>1</v>
      </c>
      <c r="C1" s="39" t="s">
        <v>2</v>
      </c>
    </row>
    <row r="2" spans="1:9" x14ac:dyDescent="0.25">
      <c r="A2" t="s">
        <v>30</v>
      </c>
      <c r="B2" s="38">
        <v>0.95</v>
      </c>
      <c r="C2" t="s">
        <v>51</v>
      </c>
    </row>
    <row r="3" spans="1:9" x14ac:dyDescent="0.25">
      <c r="A3" t="s">
        <v>31</v>
      </c>
      <c r="B3" s="38">
        <f>D3/E3</f>
        <v>8.666666666666667E-2</v>
      </c>
      <c r="C3" t="s">
        <v>70</v>
      </c>
      <c r="D3">
        <v>0.26</v>
      </c>
      <c r="E3">
        <v>3</v>
      </c>
      <c r="F3" s="6"/>
    </row>
    <row r="4" spans="1:9" x14ac:dyDescent="0.25">
      <c r="A4" t="s">
        <v>36</v>
      </c>
      <c r="B4" s="38">
        <v>0</v>
      </c>
      <c r="C4" t="s">
        <v>37</v>
      </c>
    </row>
    <row r="5" spans="1:9" x14ac:dyDescent="0.25">
      <c r="A5" t="s">
        <v>40</v>
      </c>
      <c r="B5" s="38">
        <v>0.7</v>
      </c>
      <c r="C5" t="s">
        <v>39</v>
      </c>
      <c r="G5" s="5">
        <v>0.01</v>
      </c>
      <c r="H5">
        <v>0.1</v>
      </c>
      <c r="I5" s="5">
        <f>(G5/H5)^(1/50)</f>
        <v>0.954992586021436</v>
      </c>
    </row>
    <row r="6" spans="1:9" x14ac:dyDescent="0.25">
      <c r="A6" t="s">
        <v>41</v>
      </c>
      <c r="B6" s="38">
        <v>0</v>
      </c>
      <c r="C6" t="s">
        <v>42</v>
      </c>
    </row>
    <row r="7" spans="1:9" x14ac:dyDescent="0.25">
      <c r="A7" t="s">
        <v>43</v>
      </c>
      <c r="B7" s="38">
        <v>0.95</v>
      </c>
      <c r="C7" t="s">
        <v>49</v>
      </c>
    </row>
    <row r="8" spans="1:9" x14ac:dyDescent="0.25">
      <c r="A8" t="s">
        <v>47</v>
      </c>
      <c r="B8" s="38">
        <v>0</v>
      </c>
      <c r="C8" t="s">
        <v>50</v>
      </c>
    </row>
    <row r="9" spans="1:9" x14ac:dyDescent="0.25">
      <c r="A9" t="s">
        <v>46</v>
      </c>
      <c r="B9" s="38">
        <v>1</v>
      </c>
      <c r="C9" t="s">
        <v>48</v>
      </c>
    </row>
    <row r="10" spans="1:9" x14ac:dyDescent="0.25">
      <c r="A10" t="s">
        <v>44</v>
      </c>
      <c r="B10" s="38">
        <v>10</v>
      </c>
      <c r="C10" t="s">
        <v>45</v>
      </c>
    </row>
    <row r="11" spans="1:9" x14ac:dyDescent="0.25">
      <c r="A11" s="57" t="s">
        <v>155</v>
      </c>
      <c r="B11" s="57"/>
      <c r="C11" s="57"/>
      <c r="D11" s="39"/>
      <c r="E11" s="39" t="s">
        <v>125</v>
      </c>
      <c r="F11" s="39" t="s">
        <v>126</v>
      </c>
    </row>
    <row r="12" spans="1:9" x14ac:dyDescent="0.25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 s="40">
        <v>3.1676343132168293E-2</v>
      </c>
      <c r="E12">
        <v>1</v>
      </c>
      <c r="F12">
        <v>1</v>
      </c>
    </row>
    <row r="13" spans="1:9" x14ac:dyDescent="0.25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 s="40">
        <v>3.1676343132168293E-2</v>
      </c>
      <c r="E13">
        <v>1</v>
      </c>
      <c r="F13">
        <v>2</v>
      </c>
    </row>
    <row r="14" spans="1:9" x14ac:dyDescent="0.25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 s="40">
        <v>3.1676343132168293E-2</v>
      </c>
      <c r="E14">
        <v>1</v>
      </c>
      <c r="F14">
        <v>3</v>
      </c>
    </row>
    <row r="15" spans="1:9" x14ac:dyDescent="0.25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 s="40">
        <v>3.1676343132168293E-2</v>
      </c>
      <c r="E15">
        <v>1</v>
      </c>
      <c r="F15">
        <v>4</v>
      </c>
    </row>
    <row r="16" spans="1:9" x14ac:dyDescent="0.25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 s="40">
        <v>3.1676343132168293E-2</v>
      </c>
      <c r="E16">
        <v>1</v>
      </c>
      <c r="F16">
        <v>5</v>
      </c>
    </row>
    <row r="17" spans="1:6" x14ac:dyDescent="0.25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 s="40">
        <v>3.1676343132168293E-2</v>
      </c>
      <c r="E17">
        <v>1</v>
      </c>
      <c r="F17">
        <v>6</v>
      </c>
    </row>
    <row r="18" spans="1:6" x14ac:dyDescent="0.25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 s="40">
        <v>3.175060644580921E-2</v>
      </c>
      <c r="E18">
        <v>2</v>
      </c>
      <c r="F18">
        <v>1</v>
      </c>
    </row>
    <row r="19" spans="1:6" x14ac:dyDescent="0.25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 s="40">
        <v>3.175060644580921E-2</v>
      </c>
      <c r="E19">
        <v>2</v>
      </c>
      <c r="F19">
        <v>2</v>
      </c>
    </row>
    <row r="20" spans="1:6" x14ac:dyDescent="0.25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 s="40">
        <v>3.175060644580921E-2</v>
      </c>
      <c r="E20">
        <v>2</v>
      </c>
      <c r="F20">
        <v>3</v>
      </c>
    </row>
    <row r="21" spans="1:6" x14ac:dyDescent="0.25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 s="40">
        <v>3.175060644580921E-2</v>
      </c>
      <c r="E21">
        <v>2</v>
      </c>
      <c r="F21">
        <v>4</v>
      </c>
    </row>
    <row r="22" spans="1:6" x14ac:dyDescent="0.25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 s="40">
        <v>3.175060644580921E-2</v>
      </c>
      <c r="E22">
        <v>2</v>
      </c>
      <c r="F22">
        <v>5</v>
      </c>
    </row>
    <row r="23" spans="1:6" x14ac:dyDescent="0.25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 s="40">
        <v>3.175060644580921E-2</v>
      </c>
      <c r="E23">
        <v>2</v>
      </c>
      <c r="F23">
        <v>6</v>
      </c>
    </row>
    <row r="24" spans="1:6" x14ac:dyDescent="0.25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 s="40">
        <v>0.10492245985896242</v>
      </c>
      <c r="E24">
        <v>3</v>
      </c>
      <c r="F24">
        <v>1</v>
      </c>
    </row>
    <row r="25" spans="1:6" x14ac:dyDescent="0.25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 s="40">
        <v>0.10492245985896242</v>
      </c>
      <c r="E25">
        <v>3</v>
      </c>
      <c r="F25">
        <v>2</v>
      </c>
    </row>
    <row r="26" spans="1:6" x14ac:dyDescent="0.25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 s="40">
        <v>0.10492245985896242</v>
      </c>
      <c r="E26">
        <v>3</v>
      </c>
      <c r="F26">
        <v>3</v>
      </c>
    </row>
    <row r="27" spans="1:6" x14ac:dyDescent="0.25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 s="40">
        <v>0.10492245985896242</v>
      </c>
      <c r="E27">
        <v>3</v>
      </c>
      <c r="F27">
        <v>4</v>
      </c>
    </row>
    <row r="28" spans="1:6" x14ac:dyDescent="0.25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 s="40">
        <v>0.10492245985896242</v>
      </c>
      <c r="E28">
        <v>3</v>
      </c>
      <c r="F28">
        <v>5</v>
      </c>
    </row>
    <row r="29" spans="1:6" x14ac:dyDescent="0.25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 s="40">
        <v>0.10492245985896242</v>
      </c>
      <c r="E29">
        <v>3</v>
      </c>
      <c r="F29">
        <v>6</v>
      </c>
    </row>
    <row r="30" spans="1:6" x14ac:dyDescent="0.25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 s="40">
        <v>7.4186207408449653E-2</v>
      </c>
      <c r="E30">
        <v>4</v>
      </c>
      <c r="F30">
        <v>1</v>
      </c>
    </row>
    <row r="31" spans="1:6" x14ac:dyDescent="0.25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 s="40">
        <v>7.4186207408449653E-2</v>
      </c>
      <c r="E31">
        <v>4</v>
      </c>
      <c r="F31">
        <v>2</v>
      </c>
    </row>
    <row r="32" spans="1:6" x14ac:dyDescent="0.25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 s="40">
        <v>7.4186207408449653E-2</v>
      </c>
      <c r="E32">
        <v>4</v>
      </c>
      <c r="F32">
        <v>3</v>
      </c>
    </row>
    <row r="33" spans="1:6" x14ac:dyDescent="0.25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 s="40">
        <v>7.4186207408449653E-2</v>
      </c>
      <c r="E33">
        <v>4</v>
      </c>
      <c r="F33">
        <v>4</v>
      </c>
    </row>
    <row r="34" spans="1:6" x14ac:dyDescent="0.25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 s="40">
        <v>7.4186207408449653E-2</v>
      </c>
      <c r="E34">
        <v>4</v>
      </c>
      <c r="F34">
        <v>5</v>
      </c>
    </row>
    <row r="35" spans="1:6" x14ac:dyDescent="0.25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 s="40">
        <v>7.4186207408449653E-2</v>
      </c>
      <c r="E35">
        <v>4</v>
      </c>
      <c r="F35">
        <v>6</v>
      </c>
    </row>
    <row r="36" spans="1:6" x14ac:dyDescent="0.25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 s="40">
        <v>7.0508175224404043E-2</v>
      </c>
      <c r="E36">
        <v>5</v>
      </c>
      <c r="F36">
        <v>1</v>
      </c>
    </row>
    <row r="37" spans="1:6" x14ac:dyDescent="0.25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 s="40">
        <v>7.0508175224404043E-2</v>
      </c>
      <c r="E37">
        <v>5</v>
      </c>
      <c r="F37">
        <v>2</v>
      </c>
    </row>
    <row r="38" spans="1:6" x14ac:dyDescent="0.25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 s="40">
        <v>7.0508175224404043E-2</v>
      </c>
      <c r="E38">
        <v>5</v>
      </c>
      <c r="F38">
        <v>3</v>
      </c>
    </row>
    <row r="39" spans="1:6" x14ac:dyDescent="0.25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 s="40">
        <v>7.0508175224404043E-2</v>
      </c>
      <c r="E39">
        <v>5</v>
      </c>
      <c r="F39">
        <v>4</v>
      </c>
    </row>
    <row r="40" spans="1:6" x14ac:dyDescent="0.25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 s="40">
        <v>7.0508175224404043E-2</v>
      </c>
      <c r="E40">
        <v>5</v>
      </c>
      <c r="F40">
        <v>5</v>
      </c>
    </row>
    <row r="41" spans="1:6" x14ac:dyDescent="0.25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 s="40">
        <v>7.0508175224404043E-2</v>
      </c>
      <c r="E41">
        <v>5</v>
      </c>
      <c r="F41">
        <v>6</v>
      </c>
    </row>
    <row r="42" spans="1:6" x14ac:dyDescent="0.25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 s="40">
        <v>7.7988182937663617E-2</v>
      </c>
      <c r="E42">
        <v>6</v>
      </c>
      <c r="F42">
        <v>1</v>
      </c>
    </row>
    <row r="43" spans="1:6" x14ac:dyDescent="0.25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 s="40">
        <v>7.7988182937663617E-2</v>
      </c>
      <c r="E43">
        <v>6</v>
      </c>
      <c r="F43">
        <v>2</v>
      </c>
    </row>
    <row r="44" spans="1:6" x14ac:dyDescent="0.25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 s="40">
        <v>7.7988182937663617E-2</v>
      </c>
      <c r="E44">
        <v>6</v>
      </c>
      <c r="F44">
        <v>3</v>
      </c>
    </row>
    <row r="45" spans="1:6" x14ac:dyDescent="0.25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 s="40">
        <v>7.7988182937663617E-2</v>
      </c>
      <c r="E45">
        <v>6</v>
      </c>
      <c r="F45">
        <v>4</v>
      </c>
    </row>
    <row r="46" spans="1:6" x14ac:dyDescent="0.25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 s="40">
        <v>7.7988182937663617E-2</v>
      </c>
      <c r="E46">
        <v>6</v>
      </c>
      <c r="F46">
        <v>5</v>
      </c>
    </row>
    <row r="47" spans="1:6" x14ac:dyDescent="0.25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 s="40">
        <v>7.7988182937663617E-2</v>
      </c>
      <c r="E47">
        <v>6</v>
      </c>
      <c r="F47">
        <v>6</v>
      </c>
    </row>
    <row r="48" spans="1:6" x14ac:dyDescent="0.25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 s="40">
        <v>7.5509611916176445E-2</v>
      </c>
      <c r="E48">
        <v>7</v>
      </c>
      <c r="F48">
        <v>1</v>
      </c>
    </row>
    <row r="49" spans="1:6" x14ac:dyDescent="0.25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 s="40">
        <v>7.5509611916176445E-2</v>
      </c>
      <c r="E49">
        <v>7</v>
      </c>
      <c r="F49">
        <v>2</v>
      </c>
    </row>
    <row r="50" spans="1:6" x14ac:dyDescent="0.25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 s="40">
        <v>7.5509611916176445E-2</v>
      </c>
      <c r="E50">
        <v>7</v>
      </c>
      <c r="F50">
        <v>3</v>
      </c>
    </row>
    <row r="51" spans="1:6" x14ac:dyDescent="0.25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 s="40">
        <v>7.5509611916176445E-2</v>
      </c>
      <c r="E51">
        <v>7</v>
      </c>
      <c r="F51">
        <v>4</v>
      </c>
    </row>
    <row r="52" spans="1:6" x14ac:dyDescent="0.25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 s="40">
        <v>7.5509611916176445E-2</v>
      </c>
      <c r="E52">
        <v>7</v>
      </c>
      <c r="F52">
        <v>5</v>
      </c>
    </row>
    <row r="53" spans="1:6" x14ac:dyDescent="0.25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 s="40">
        <v>7.5509611916176445E-2</v>
      </c>
      <c r="E53">
        <v>7</v>
      </c>
      <c r="F53">
        <v>6</v>
      </c>
    </row>
    <row r="54" spans="1:6" x14ac:dyDescent="0.25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 s="40">
        <v>6.5866704241322516E-2</v>
      </c>
      <c r="E54">
        <v>8</v>
      </c>
      <c r="F54">
        <v>1</v>
      </c>
    </row>
    <row r="55" spans="1:6" x14ac:dyDescent="0.25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 s="40">
        <v>6.5866704241322516E-2</v>
      </c>
      <c r="E55">
        <v>8</v>
      </c>
      <c r="F55">
        <v>2</v>
      </c>
    </row>
    <row r="56" spans="1:6" x14ac:dyDescent="0.25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 s="40">
        <v>6.5866704241322516E-2</v>
      </c>
      <c r="E56">
        <v>8</v>
      </c>
      <c r="F56">
        <v>3</v>
      </c>
    </row>
    <row r="57" spans="1:6" x14ac:dyDescent="0.25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 s="40">
        <v>6.5866704241322516E-2</v>
      </c>
      <c r="E57">
        <v>8</v>
      </c>
      <c r="F57">
        <v>4</v>
      </c>
    </row>
    <row r="58" spans="1:6" x14ac:dyDescent="0.25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 s="40">
        <v>6.5866704241322516E-2</v>
      </c>
      <c r="E58">
        <v>8</v>
      </c>
      <c r="F58">
        <v>5</v>
      </c>
    </row>
    <row r="59" spans="1:6" x14ac:dyDescent="0.25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 s="40">
        <v>6.5866704241322516E-2</v>
      </c>
      <c r="E59">
        <v>8</v>
      </c>
      <c r="F59">
        <v>6</v>
      </c>
    </row>
    <row r="60" spans="1:6" x14ac:dyDescent="0.25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 s="40">
        <v>6.2365246200981085E-2</v>
      </c>
      <c r="E60">
        <v>9</v>
      </c>
      <c r="F60">
        <v>1</v>
      </c>
    </row>
    <row r="61" spans="1:6" x14ac:dyDescent="0.25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 s="40">
        <v>6.2365246200981085E-2</v>
      </c>
      <c r="E61">
        <v>9</v>
      </c>
      <c r="F61">
        <v>2</v>
      </c>
    </row>
    <row r="62" spans="1:6" x14ac:dyDescent="0.25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 s="40">
        <v>6.2365246200981085E-2</v>
      </c>
      <c r="E62">
        <v>9</v>
      </c>
      <c r="F62">
        <v>3</v>
      </c>
    </row>
    <row r="63" spans="1:6" x14ac:dyDescent="0.25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 s="40">
        <v>6.2365246200981085E-2</v>
      </c>
      <c r="E63">
        <v>9</v>
      </c>
      <c r="F63">
        <v>4</v>
      </c>
    </row>
    <row r="64" spans="1:6" x14ac:dyDescent="0.25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 s="40">
        <v>6.2365246200981085E-2</v>
      </c>
      <c r="E64">
        <v>9</v>
      </c>
      <c r="F64">
        <v>5</v>
      </c>
    </row>
    <row r="65" spans="1:6" x14ac:dyDescent="0.25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 s="40">
        <v>6.2365246200981085E-2</v>
      </c>
      <c r="E65">
        <v>9</v>
      </c>
      <c r="F65">
        <v>6</v>
      </c>
    </row>
    <row r="66" spans="1:6" x14ac:dyDescent="0.25">
      <c r="A66" s="57" t="s">
        <v>504</v>
      </c>
      <c r="B66" s="57"/>
      <c r="C66" s="57"/>
      <c r="D66" s="39"/>
      <c r="E66" s="39" t="s">
        <v>125</v>
      </c>
      <c r="F66" s="39" t="s">
        <v>126</v>
      </c>
    </row>
    <row r="67" spans="1:6" x14ac:dyDescent="0.25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 s="40">
        <v>-3.0915290013140102E-2</v>
      </c>
      <c r="E67">
        <v>1</v>
      </c>
      <c r="F67">
        <v>1</v>
      </c>
    </row>
    <row r="68" spans="1:6" x14ac:dyDescent="0.25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 s="40">
        <v>-3.0915290013140102E-2</v>
      </c>
      <c r="E68">
        <v>1</v>
      </c>
      <c r="F68">
        <v>2</v>
      </c>
    </row>
    <row r="69" spans="1:6" x14ac:dyDescent="0.25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 s="40">
        <v>-3.0915290013140102E-2</v>
      </c>
      <c r="E69">
        <v>1</v>
      </c>
      <c r="F69">
        <v>3</v>
      </c>
    </row>
    <row r="70" spans="1:6" x14ac:dyDescent="0.25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 s="40">
        <v>-3.0915290013140102E-2</v>
      </c>
      <c r="E70">
        <v>1</v>
      </c>
      <c r="F70">
        <v>4</v>
      </c>
    </row>
    <row r="71" spans="1:6" x14ac:dyDescent="0.25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 s="40">
        <v>-3.0915290013140102E-2</v>
      </c>
      <c r="E71">
        <v>1</v>
      </c>
      <c r="F71">
        <v>5</v>
      </c>
    </row>
    <row r="72" spans="1:6" x14ac:dyDescent="0.25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 s="40">
        <v>-3.0915290013140102E-2</v>
      </c>
      <c r="E72">
        <v>1</v>
      </c>
      <c r="F72">
        <v>6</v>
      </c>
    </row>
    <row r="73" spans="1:6" x14ac:dyDescent="0.25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 s="40">
        <v>-2.1893614355073875E-2</v>
      </c>
      <c r="E73">
        <v>2</v>
      </c>
      <c r="F73">
        <v>1</v>
      </c>
    </row>
    <row r="74" spans="1:6" x14ac:dyDescent="0.25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 s="40">
        <v>-2.1893614355073875E-2</v>
      </c>
      <c r="E74">
        <v>2</v>
      </c>
      <c r="F74">
        <v>2</v>
      </c>
    </row>
    <row r="75" spans="1:6" x14ac:dyDescent="0.25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 s="40">
        <v>-2.1893614355073875E-2</v>
      </c>
      <c r="E75">
        <v>2</v>
      </c>
      <c r="F75">
        <v>3</v>
      </c>
    </row>
    <row r="76" spans="1:6" x14ac:dyDescent="0.25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 s="40">
        <v>-2.1893614355073875E-2</v>
      </c>
      <c r="E76">
        <v>2</v>
      </c>
      <c r="F76">
        <v>4</v>
      </c>
    </row>
    <row r="77" spans="1:6" x14ac:dyDescent="0.25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 s="40">
        <v>-2.1893614355073875E-2</v>
      </c>
      <c r="E77">
        <v>2</v>
      </c>
      <c r="F77">
        <v>5</v>
      </c>
    </row>
    <row r="78" spans="1:6" x14ac:dyDescent="0.25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 s="40">
        <v>-2.1893614355073875E-2</v>
      </c>
      <c r="E78">
        <v>2</v>
      </c>
      <c r="F78">
        <v>6</v>
      </c>
    </row>
    <row r="79" spans="1:6" x14ac:dyDescent="0.25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 s="40">
        <v>3.6097976339737624E-2</v>
      </c>
      <c r="E79">
        <v>3</v>
      </c>
      <c r="F79">
        <v>1</v>
      </c>
    </row>
    <row r="80" spans="1:6" x14ac:dyDescent="0.25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 s="40">
        <v>3.6097976339737624E-2</v>
      </c>
      <c r="E80">
        <v>3</v>
      </c>
      <c r="F80">
        <v>2</v>
      </c>
    </row>
    <row r="81" spans="1:6" x14ac:dyDescent="0.25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 s="40">
        <v>3.6097976339737624E-2</v>
      </c>
      <c r="E81">
        <v>3</v>
      </c>
      <c r="F81">
        <v>3</v>
      </c>
    </row>
    <row r="82" spans="1:6" x14ac:dyDescent="0.25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 s="40">
        <v>3.6097976339737624E-2</v>
      </c>
      <c r="E82">
        <v>3</v>
      </c>
      <c r="F82">
        <v>4</v>
      </c>
    </row>
    <row r="83" spans="1:6" x14ac:dyDescent="0.25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 s="40">
        <v>3.6097976339737624E-2</v>
      </c>
      <c r="E83">
        <v>3</v>
      </c>
      <c r="F83">
        <v>5</v>
      </c>
    </row>
    <row r="84" spans="1:6" x14ac:dyDescent="0.25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 s="40">
        <v>3.6097976339737624E-2</v>
      </c>
      <c r="E84">
        <v>3</v>
      </c>
      <c r="F84">
        <v>6</v>
      </c>
    </row>
    <row r="85" spans="1:6" x14ac:dyDescent="0.25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 s="40">
        <v>4.6696511880597313E-2</v>
      </c>
      <c r="E85">
        <v>4</v>
      </c>
      <c r="F85">
        <v>1</v>
      </c>
    </row>
    <row r="86" spans="1:6" x14ac:dyDescent="0.25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 s="40">
        <v>4.6696511880597313E-2</v>
      </c>
      <c r="E86">
        <v>4</v>
      </c>
      <c r="F86">
        <v>2</v>
      </c>
    </row>
    <row r="87" spans="1:6" x14ac:dyDescent="0.25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 s="40">
        <v>4.6696511880597313E-2</v>
      </c>
      <c r="E87">
        <v>4</v>
      </c>
      <c r="F87">
        <v>3</v>
      </c>
    </row>
    <row r="88" spans="1:6" x14ac:dyDescent="0.25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 s="40">
        <v>4.6696511880597313E-2</v>
      </c>
      <c r="E88">
        <v>4</v>
      </c>
      <c r="F88">
        <v>4</v>
      </c>
    </row>
    <row r="89" spans="1:6" x14ac:dyDescent="0.25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 s="40">
        <v>4.6696511880597313E-2</v>
      </c>
      <c r="E89">
        <v>4</v>
      </c>
      <c r="F89">
        <v>5</v>
      </c>
    </row>
    <row r="90" spans="1:6" x14ac:dyDescent="0.25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 s="40">
        <v>4.6696511880597313E-2</v>
      </c>
      <c r="E90">
        <v>4</v>
      </c>
      <c r="F90">
        <v>6</v>
      </c>
    </row>
    <row r="91" spans="1:6" x14ac:dyDescent="0.25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 s="40">
        <v>2.6940848398977552E-2</v>
      </c>
      <c r="E91">
        <v>5</v>
      </c>
      <c r="F91">
        <v>1</v>
      </c>
    </row>
    <row r="92" spans="1:6" x14ac:dyDescent="0.25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 s="40">
        <v>2.6940848398977552E-2</v>
      </c>
      <c r="E92">
        <v>5</v>
      </c>
      <c r="F92">
        <v>2</v>
      </c>
    </row>
    <row r="93" spans="1:6" x14ac:dyDescent="0.25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 s="40">
        <v>2.6940848398977552E-2</v>
      </c>
      <c r="E93">
        <v>5</v>
      </c>
      <c r="F93">
        <v>3</v>
      </c>
    </row>
    <row r="94" spans="1:6" x14ac:dyDescent="0.25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 s="40">
        <v>2.6940848398977552E-2</v>
      </c>
      <c r="E94">
        <v>5</v>
      </c>
      <c r="F94">
        <v>4</v>
      </c>
    </row>
    <row r="95" spans="1:6" x14ac:dyDescent="0.25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 s="40">
        <v>2.6940848398977552E-2</v>
      </c>
      <c r="E95">
        <v>5</v>
      </c>
      <c r="F95">
        <v>5</v>
      </c>
    </row>
    <row r="96" spans="1:6" x14ac:dyDescent="0.25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 s="40">
        <v>2.6940848398977552E-2</v>
      </c>
      <c r="E96">
        <v>5</v>
      </c>
      <c r="F96">
        <v>6</v>
      </c>
    </row>
    <row r="97" spans="1:6" x14ac:dyDescent="0.25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 s="40">
        <v>7.2799140924987753E-3</v>
      </c>
      <c r="E97">
        <v>6</v>
      </c>
      <c r="F97">
        <v>1</v>
      </c>
    </row>
    <row r="98" spans="1:6" x14ac:dyDescent="0.25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 s="40">
        <v>7.2799140924987753E-3</v>
      </c>
      <c r="E98">
        <v>6</v>
      </c>
      <c r="F98">
        <v>2</v>
      </c>
    </row>
    <row r="99" spans="1:6" x14ac:dyDescent="0.25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 s="40">
        <v>7.2799140924987753E-3</v>
      </c>
      <c r="E99">
        <v>6</v>
      </c>
      <c r="F99">
        <v>3</v>
      </c>
    </row>
    <row r="100" spans="1:6" x14ac:dyDescent="0.25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 s="40">
        <v>7.2799140924987753E-3</v>
      </c>
      <c r="E100">
        <v>6</v>
      </c>
      <c r="F100">
        <v>4</v>
      </c>
    </row>
    <row r="101" spans="1:6" x14ac:dyDescent="0.25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 s="40">
        <v>7.2799140924987753E-3</v>
      </c>
      <c r="E101">
        <v>6</v>
      </c>
      <c r="F101">
        <v>5</v>
      </c>
    </row>
    <row r="102" spans="1:6" x14ac:dyDescent="0.25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 s="40">
        <v>7.2799140924987753E-3</v>
      </c>
      <c r="E102">
        <v>6</v>
      </c>
      <c r="F102">
        <v>6</v>
      </c>
    </row>
    <row r="103" spans="1:6" x14ac:dyDescent="0.25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 s="40">
        <v>8.659575318412889E-2</v>
      </c>
      <c r="E103">
        <v>7</v>
      </c>
      <c r="F103">
        <v>1</v>
      </c>
    </row>
    <row r="104" spans="1:6" x14ac:dyDescent="0.25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 s="40">
        <v>8.659575318412889E-2</v>
      </c>
      <c r="E104">
        <v>7</v>
      </c>
      <c r="F104">
        <v>2</v>
      </c>
    </row>
    <row r="105" spans="1:6" x14ac:dyDescent="0.25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 s="40">
        <v>8.659575318412889E-2</v>
      </c>
      <c r="E105">
        <v>7</v>
      </c>
      <c r="F105">
        <v>3</v>
      </c>
    </row>
    <row r="106" spans="1:6" x14ac:dyDescent="0.25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 s="40">
        <v>8.659575318412889E-2</v>
      </c>
      <c r="E106">
        <v>7</v>
      </c>
      <c r="F106">
        <v>4</v>
      </c>
    </row>
    <row r="107" spans="1:6" x14ac:dyDescent="0.25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 s="40">
        <v>8.659575318412889E-2</v>
      </c>
      <c r="E107">
        <v>7</v>
      </c>
      <c r="F107">
        <v>5</v>
      </c>
    </row>
    <row r="108" spans="1:6" x14ac:dyDescent="0.25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 s="40">
        <v>8.659575318412889E-2</v>
      </c>
      <c r="E108">
        <v>7</v>
      </c>
      <c r="F108">
        <v>6</v>
      </c>
    </row>
    <row r="109" spans="1:6" x14ac:dyDescent="0.25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 s="40">
        <v>4.6343986983877665E-3</v>
      </c>
      <c r="E109">
        <v>8</v>
      </c>
      <c r="F109">
        <v>1</v>
      </c>
    </row>
    <row r="110" spans="1:6" x14ac:dyDescent="0.25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 s="40">
        <v>4.6343986983877665E-3</v>
      </c>
      <c r="E110">
        <v>8</v>
      </c>
      <c r="F110">
        <v>2</v>
      </c>
    </row>
    <row r="111" spans="1:6" x14ac:dyDescent="0.25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 s="40">
        <v>4.6343986983877665E-3</v>
      </c>
      <c r="E111">
        <v>8</v>
      </c>
      <c r="F111">
        <v>3</v>
      </c>
    </row>
    <row r="112" spans="1:6" x14ac:dyDescent="0.25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 s="40">
        <v>4.6343986983877665E-3</v>
      </c>
      <c r="E112">
        <v>8</v>
      </c>
      <c r="F112">
        <v>4</v>
      </c>
    </row>
    <row r="113" spans="1:6" x14ac:dyDescent="0.25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 s="40">
        <v>4.6343986983877665E-3</v>
      </c>
      <c r="E113">
        <v>8</v>
      </c>
      <c r="F113">
        <v>5</v>
      </c>
    </row>
    <row r="114" spans="1:6" x14ac:dyDescent="0.25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 s="40">
        <v>4.6343986983877665E-3</v>
      </c>
      <c r="E114">
        <v>8</v>
      </c>
      <c r="F114">
        <v>6</v>
      </c>
    </row>
    <row r="115" spans="1:6" x14ac:dyDescent="0.25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 s="40">
        <v>-4.794836400270462E-3</v>
      </c>
      <c r="E115">
        <v>9</v>
      </c>
      <c r="F115">
        <v>1</v>
      </c>
    </row>
    <row r="116" spans="1:6" x14ac:dyDescent="0.25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 s="40">
        <v>-4.794836400270462E-3</v>
      </c>
      <c r="E116">
        <v>9</v>
      </c>
      <c r="F116">
        <v>2</v>
      </c>
    </row>
    <row r="117" spans="1:6" x14ac:dyDescent="0.25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 s="40">
        <v>-4.794836400270462E-3</v>
      </c>
      <c r="E117">
        <v>9</v>
      </c>
      <c r="F117">
        <v>3</v>
      </c>
    </row>
    <row r="118" spans="1:6" x14ac:dyDescent="0.25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 s="40">
        <v>-4.794836400270462E-3</v>
      </c>
      <c r="E118">
        <v>9</v>
      </c>
      <c r="F118">
        <v>4</v>
      </c>
    </row>
    <row r="119" spans="1:6" x14ac:dyDescent="0.25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 s="40">
        <v>-4.794836400270462E-3</v>
      </c>
      <c r="E119">
        <v>9</v>
      </c>
      <c r="F119">
        <v>5</v>
      </c>
    </row>
    <row r="120" spans="1:6" x14ac:dyDescent="0.25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 s="4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workbookViewId="0">
      <selection activeCell="C51" sqref="C51"/>
    </sheetView>
  </sheetViews>
  <sheetFormatPr baseColWidth="10" defaultRowHeight="15" x14ac:dyDescent="0.25"/>
  <cols>
    <col min="3" max="3" width="62.28515625" bestFit="1" customWidth="1"/>
  </cols>
  <sheetData>
    <row r="1" spans="1:11" x14ac:dyDescent="0.25">
      <c r="A1" s="39" t="s">
        <v>0</v>
      </c>
      <c r="B1" s="39" t="s">
        <v>1</v>
      </c>
      <c r="C1" s="39" t="s">
        <v>2</v>
      </c>
    </row>
    <row r="2" spans="1:11" x14ac:dyDescent="0.25">
      <c r="A2" t="s">
        <v>32</v>
      </c>
      <c r="B2">
        <v>0.5</v>
      </c>
      <c r="C2" t="s">
        <v>33</v>
      </c>
    </row>
    <row r="3" spans="1:11" x14ac:dyDescent="0.25">
      <c r="A3" t="s">
        <v>35</v>
      </c>
      <c r="B3">
        <v>1</v>
      </c>
      <c r="C3" t="s">
        <v>34</v>
      </c>
    </row>
    <row r="4" spans="1:11" x14ac:dyDescent="0.25">
      <c r="A4" t="s">
        <v>177</v>
      </c>
      <c r="B4">
        <v>9</v>
      </c>
      <c r="C4" t="s">
        <v>52</v>
      </c>
      <c r="D4">
        <v>0.81120000000000003</v>
      </c>
      <c r="J4" t="s">
        <v>125</v>
      </c>
      <c r="K4" t="s">
        <v>126</v>
      </c>
    </row>
    <row r="5" spans="1:11" x14ac:dyDescent="0.25">
      <c r="A5" t="s">
        <v>53</v>
      </c>
      <c r="B5">
        <v>0.1</v>
      </c>
      <c r="C5" t="s">
        <v>54</v>
      </c>
      <c r="I5">
        <v>-3.0915290013140102E-2</v>
      </c>
      <c r="J5">
        <v>1</v>
      </c>
      <c r="K5">
        <v>1</v>
      </c>
    </row>
    <row r="6" spans="1:11" x14ac:dyDescent="0.25">
      <c r="A6" t="s">
        <v>55</v>
      </c>
      <c r="B6">
        <v>0</v>
      </c>
      <c r="C6" t="s">
        <v>56</v>
      </c>
      <c r="I6">
        <v>-3.0915290013140102E-2</v>
      </c>
      <c r="J6">
        <v>1</v>
      </c>
      <c r="K6">
        <v>2</v>
      </c>
    </row>
    <row r="7" spans="1:11" x14ac:dyDescent="0.25">
      <c r="A7" t="s">
        <v>57</v>
      </c>
      <c r="B7">
        <v>0</v>
      </c>
      <c r="C7" t="s">
        <v>58</v>
      </c>
      <c r="I7">
        <v>-3.0915290013140102E-2</v>
      </c>
      <c r="J7">
        <v>1</v>
      </c>
      <c r="K7">
        <v>3</v>
      </c>
    </row>
    <row r="8" spans="1:11" x14ac:dyDescent="0.25">
      <c r="A8" t="s">
        <v>178</v>
      </c>
      <c r="B8">
        <v>1.01</v>
      </c>
      <c r="C8" t="s">
        <v>505</v>
      </c>
      <c r="I8">
        <v>-3.0915290013140102E-2</v>
      </c>
      <c r="J8">
        <v>1</v>
      </c>
      <c r="K8">
        <v>4</v>
      </c>
    </row>
    <row r="9" spans="1:11" x14ac:dyDescent="0.25">
      <c r="A9" t="s">
        <v>179</v>
      </c>
      <c r="B9">
        <v>1.01</v>
      </c>
      <c r="C9" t="s">
        <v>506</v>
      </c>
      <c r="I9">
        <v>-3.0915290013140102E-2</v>
      </c>
      <c r="J9">
        <v>1</v>
      </c>
      <c r="K9">
        <v>5</v>
      </c>
    </row>
    <row r="10" spans="1:11" x14ac:dyDescent="0.25">
      <c r="A10" t="s">
        <v>180</v>
      </c>
      <c r="B10">
        <v>1.01</v>
      </c>
      <c r="C10" t="s">
        <v>507</v>
      </c>
      <c r="I10">
        <v>-3.0915290013140102E-2</v>
      </c>
      <c r="J10">
        <v>1</v>
      </c>
      <c r="K10">
        <v>6</v>
      </c>
    </row>
    <row r="11" spans="1:11" x14ac:dyDescent="0.25">
      <c r="A11" t="s">
        <v>181</v>
      </c>
      <c r="B11">
        <v>1.01</v>
      </c>
      <c r="C11" t="s">
        <v>508</v>
      </c>
      <c r="I11">
        <v>-2.1893614355073875E-2</v>
      </c>
      <c r="J11">
        <v>2</v>
      </c>
      <c r="K11">
        <v>1</v>
      </c>
    </row>
    <row r="12" spans="1:11" x14ac:dyDescent="0.25">
      <c r="A12" t="s">
        <v>182</v>
      </c>
      <c r="B12">
        <v>1.01</v>
      </c>
      <c r="C12" t="s">
        <v>509</v>
      </c>
      <c r="I12">
        <v>-2.1893614355073875E-2</v>
      </c>
      <c r="J12">
        <v>2</v>
      </c>
      <c r="K12">
        <v>2</v>
      </c>
    </row>
    <row r="13" spans="1:11" x14ac:dyDescent="0.25">
      <c r="A13" t="s">
        <v>183</v>
      </c>
      <c r="B13">
        <v>1.01</v>
      </c>
      <c r="C13" t="s">
        <v>510</v>
      </c>
      <c r="I13">
        <v>-2.1893614355073875E-2</v>
      </c>
      <c r="J13">
        <v>2</v>
      </c>
      <c r="K13">
        <v>3</v>
      </c>
    </row>
    <row r="14" spans="1:11" x14ac:dyDescent="0.25">
      <c r="A14" t="s">
        <v>184</v>
      </c>
      <c r="B14">
        <v>1.01</v>
      </c>
      <c r="C14" t="s">
        <v>511</v>
      </c>
      <c r="I14">
        <v>-2.1893614355073875E-2</v>
      </c>
      <c r="J14">
        <v>2</v>
      </c>
      <c r="K14">
        <v>4</v>
      </c>
    </row>
    <row r="15" spans="1:11" x14ac:dyDescent="0.25">
      <c r="A15" t="s">
        <v>185</v>
      </c>
      <c r="B15">
        <v>1.01</v>
      </c>
      <c r="C15" t="s">
        <v>512</v>
      </c>
      <c r="I15">
        <v>-2.1893614355073875E-2</v>
      </c>
      <c r="J15">
        <v>2</v>
      </c>
      <c r="K15">
        <v>5</v>
      </c>
    </row>
    <row r="16" spans="1:11" x14ac:dyDescent="0.25">
      <c r="A16" t="s">
        <v>186</v>
      </c>
      <c r="B16">
        <v>1.01</v>
      </c>
      <c r="C16" t="s">
        <v>513</v>
      </c>
      <c r="I16">
        <v>-2.1893614355073875E-2</v>
      </c>
      <c r="J16">
        <v>2</v>
      </c>
      <c r="K16">
        <v>6</v>
      </c>
    </row>
    <row r="17" spans="1:11" s="41" customFormat="1" x14ac:dyDescent="0.25">
      <c r="A17" s="39" t="s">
        <v>156</v>
      </c>
      <c r="B17" s="39"/>
      <c r="C17" s="39"/>
      <c r="D17" s="39" t="s">
        <v>125</v>
      </c>
      <c r="E17" s="39" t="s">
        <v>126</v>
      </c>
      <c r="I17" s="41">
        <v>3.6097976339737624E-2</v>
      </c>
      <c r="J17" s="41">
        <v>3</v>
      </c>
      <c r="K17" s="41">
        <v>1</v>
      </c>
    </row>
    <row r="18" spans="1:11" x14ac:dyDescent="0.25">
      <c r="A18" t="str">
        <f>"etaNK_" &amp; D18 &amp; "_" &amp; E18 &amp; "_p"</f>
        <v>etaNK_1_1_p</v>
      </c>
      <c r="B18">
        <v>0.99</v>
      </c>
      <c r="C18" t="str">
        <f>CONCATENATE(D$17," ",D18," ",E$17, " ",E18)</f>
        <v>Sector 1 Region 1</v>
      </c>
      <c r="D18">
        <v>1</v>
      </c>
      <c r="E18">
        <v>1</v>
      </c>
      <c r="I18">
        <v>3.6097976339737624E-2</v>
      </c>
      <c r="J18">
        <v>3</v>
      </c>
      <c r="K18">
        <v>2</v>
      </c>
    </row>
    <row r="19" spans="1:11" x14ac:dyDescent="0.25">
      <c r="A19" t="str">
        <f t="shared" ref="A19:A71" si="0">"etaNK_" &amp; D19 &amp; "_" &amp; E19 &amp; "_p"</f>
        <v>etaNK_1_2_p</v>
      </c>
      <c r="B19">
        <v>0.99</v>
      </c>
      <c r="C19" t="str">
        <f t="shared" ref="C19:C71" si="1">CONCATENATE(D$17," ",D19," ",E$17, " ",E19)</f>
        <v>Sector 1 Region 2</v>
      </c>
      <c r="D19">
        <v>1</v>
      </c>
      <c r="E19">
        <v>2</v>
      </c>
      <c r="I19">
        <v>3.6097976339737624E-2</v>
      </c>
      <c r="J19">
        <v>3</v>
      </c>
      <c r="K19">
        <v>3</v>
      </c>
    </row>
    <row r="20" spans="1:11" x14ac:dyDescent="0.25">
      <c r="A20" t="str">
        <f t="shared" si="0"/>
        <v>etaNK_1_3_p</v>
      </c>
      <c r="B20">
        <v>0.99</v>
      </c>
      <c r="C20" t="str">
        <f t="shared" si="1"/>
        <v>Sector 1 Region 3</v>
      </c>
      <c r="D20">
        <v>1</v>
      </c>
      <c r="E20">
        <v>3</v>
      </c>
      <c r="I20">
        <v>3.6097976339737624E-2</v>
      </c>
      <c r="J20">
        <v>3</v>
      </c>
      <c r="K20">
        <v>4</v>
      </c>
    </row>
    <row r="21" spans="1:11" x14ac:dyDescent="0.25">
      <c r="A21" t="str">
        <f t="shared" si="0"/>
        <v>etaNK_1_4_p</v>
      </c>
      <c r="B21">
        <v>0.99</v>
      </c>
      <c r="C21" t="str">
        <f t="shared" si="1"/>
        <v>Sector 1 Region 4</v>
      </c>
      <c r="D21">
        <v>1</v>
      </c>
      <c r="E21">
        <v>4</v>
      </c>
      <c r="I21">
        <v>3.6097976339737624E-2</v>
      </c>
      <c r="J21">
        <v>3</v>
      </c>
      <c r="K21">
        <v>5</v>
      </c>
    </row>
    <row r="22" spans="1:11" x14ac:dyDescent="0.25">
      <c r="A22" t="str">
        <f t="shared" si="0"/>
        <v>etaNK_1_5_p</v>
      </c>
      <c r="B22">
        <v>0.99</v>
      </c>
      <c r="C22" t="str">
        <f t="shared" si="1"/>
        <v>Sector 1 Region 5</v>
      </c>
      <c r="D22">
        <v>1</v>
      </c>
      <c r="E22">
        <v>5</v>
      </c>
      <c r="I22">
        <v>3.6097976339737624E-2</v>
      </c>
      <c r="J22">
        <v>3</v>
      </c>
      <c r="K22">
        <v>6</v>
      </c>
    </row>
    <row r="23" spans="1:11" x14ac:dyDescent="0.25">
      <c r="A23" t="str">
        <f t="shared" si="0"/>
        <v>etaNK_1_6_p</v>
      </c>
      <c r="B23">
        <v>0.99</v>
      </c>
      <c r="C23" t="str">
        <f t="shared" si="1"/>
        <v>Sector 1 Region 6</v>
      </c>
      <c r="D23">
        <v>1</v>
      </c>
      <c r="E23">
        <v>6</v>
      </c>
      <c r="I23">
        <v>4.6696511880597313E-2</v>
      </c>
      <c r="J23">
        <v>4</v>
      </c>
      <c r="K23">
        <v>1</v>
      </c>
    </row>
    <row r="24" spans="1:11" x14ac:dyDescent="0.25">
      <c r="A24" t="str">
        <f t="shared" si="0"/>
        <v>etaNK_2_1_p</v>
      </c>
      <c r="B24">
        <v>0.99</v>
      </c>
      <c r="C24" t="str">
        <f t="shared" si="1"/>
        <v>Sector 2 Region 1</v>
      </c>
      <c r="D24">
        <v>2</v>
      </c>
      <c r="E24">
        <v>1</v>
      </c>
      <c r="I24">
        <v>4.6696511880597313E-2</v>
      </c>
      <c r="J24">
        <v>4</v>
      </c>
      <c r="K24">
        <v>2</v>
      </c>
    </row>
    <row r="25" spans="1:11" x14ac:dyDescent="0.25">
      <c r="A25" t="str">
        <f t="shared" si="0"/>
        <v>etaNK_2_2_p</v>
      </c>
      <c r="B25">
        <v>0.99</v>
      </c>
      <c r="C25" t="str">
        <f t="shared" si="1"/>
        <v>Sector 2 Region 2</v>
      </c>
      <c r="D25">
        <v>2</v>
      </c>
      <c r="E25">
        <v>2</v>
      </c>
      <c r="I25">
        <v>4.6696511880597313E-2</v>
      </c>
      <c r="J25">
        <v>4</v>
      </c>
      <c r="K25">
        <v>3</v>
      </c>
    </row>
    <row r="26" spans="1:11" x14ac:dyDescent="0.25">
      <c r="A26" t="str">
        <f t="shared" si="0"/>
        <v>etaNK_2_3_p</v>
      </c>
      <c r="B26">
        <v>0.99</v>
      </c>
      <c r="C26" t="str">
        <f t="shared" si="1"/>
        <v>Sector 2 Region 3</v>
      </c>
      <c r="D26">
        <v>2</v>
      </c>
      <c r="E26">
        <v>3</v>
      </c>
      <c r="I26">
        <v>4.6696511880597313E-2</v>
      </c>
      <c r="J26">
        <v>4</v>
      </c>
      <c r="K26">
        <v>4</v>
      </c>
    </row>
    <row r="27" spans="1:11" x14ac:dyDescent="0.25">
      <c r="A27" t="str">
        <f t="shared" si="0"/>
        <v>etaNK_2_4_p</v>
      </c>
      <c r="B27">
        <v>0.99</v>
      </c>
      <c r="C27" t="str">
        <f t="shared" si="1"/>
        <v>Sector 2 Region 4</v>
      </c>
      <c r="D27">
        <v>2</v>
      </c>
      <c r="E27">
        <v>4</v>
      </c>
      <c r="I27">
        <v>4.6696511880597313E-2</v>
      </c>
      <c r="J27">
        <v>4</v>
      </c>
      <c r="K27">
        <v>5</v>
      </c>
    </row>
    <row r="28" spans="1:11" x14ac:dyDescent="0.25">
      <c r="A28" t="str">
        <f t="shared" si="0"/>
        <v>etaNK_2_5_p</v>
      </c>
      <c r="B28">
        <v>0.99</v>
      </c>
      <c r="C28" t="str">
        <f t="shared" si="1"/>
        <v>Sector 2 Region 5</v>
      </c>
      <c r="D28">
        <v>2</v>
      </c>
      <c r="E28">
        <v>5</v>
      </c>
      <c r="I28">
        <v>4.6696511880597313E-2</v>
      </c>
      <c r="J28">
        <v>4</v>
      </c>
      <c r="K28">
        <v>6</v>
      </c>
    </row>
    <row r="29" spans="1:11" x14ac:dyDescent="0.25">
      <c r="A29" t="str">
        <f t="shared" si="0"/>
        <v>etaNK_2_6_p</v>
      </c>
      <c r="B29">
        <v>0.99</v>
      </c>
      <c r="C29" t="str">
        <f t="shared" si="1"/>
        <v>Sector 2 Region 6</v>
      </c>
      <c r="D29">
        <v>2</v>
      </c>
      <c r="E29">
        <v>6</v>
      </c>
      <c r="I29">
        <v>2.6940848398977552E-2</v>
      </c>
      <c r="J29">
        <v>5</v>
      </c>
      <c r="K29">
        <v>1</v>
      </c>
    </row>
    <row r="30" spans="1:11" x14ac:dyDescent="0.25">
      <c r="A30" t="str">
        <f t="shared" si="0"/>
        <v>etaNK_3_1_p</v>
      </c>
      <c r="B30">
        <v>0.99</v>
      </c>
      <c r="C30" t="str">
        <f t="shared" si="1"/>
        <v>Sector 3 Region 1</v>
      </c>
      <c r="D30">
        <v>3</v>
      </c>
      <c r="E30">
        <v>1</v>
      </c>
      <c r="I30">
        <v>2.6940848398977552E-2</v>
      </c>
      <c r="J30">
        <v>5</v>
      </c>
      <c r="K30">
        <v>2</v>
      </c>
    </row>
    <row r="31" spans="1:11" x14ac:dyDescent="0.25">
      <c r="A31" t="str">
        <f t="shared" si="0"/>
        <v>etaNK_3_2_p</v>
      </c>
      <c r="B31">
        <v>0.99</v>
      </c>
      <c r="C31" t="str">
        <f t="shared" si="1"/>
        <v>Sector 3 Region 2</v>
      </c>
      <c r="D31">
        <v>3</v>
      </c>
      <c r="E31">
        <v>2</v>
      </c>
      <c r="I31">
        <v>2.6940848398977552E-2</v>
      </c>
      <c r="J31">
        <v>5</v>
      </c>
      <c r="K31">
        <v>3</v>
      </c>
    </row>
    <row r="32" spans="1:11" x14ac:dyDescent="0.25">
      <c r="A32" t="str">
        <f t="shared" si="0"/>
        <v>etaNK_3_3_p</v>
      </c>
      <c r="B32">
        <v>0.99</v>
      </c>
      <c r="C32" t="str">
        <f t="shared" si="1"/>
        <v>Sector 3 Region 3</v>
      </c>
      <c r="D32">
        <v>3</v>
      </c>
      <c r="E32">
        <v>3</v>
      </c>
      <c r="I32">
        <v>2.6940848398977552E-2</v>
      </c>
      <c r="J32">
        <v>5</v>
      </c>
      <c r="K32">
        <v>4</v>
      </c>
    </row>
    <row r="33" spans="1:11" x14ac:dyDescent="0.25">
      <c r="A33" t="str">
        <f t="shared" si="0"/>
        <v>etaNK_3_4_p</v>
      </c>
      <c r="B33">
        <v>0.99</v>
      </c>
      <c r="C33" t="str">
        <f t="shared" si="1"/>
        <v>Sector 3 Region 4</v>
      </c>
      <c r="D33">
        <v>3</v>
      </c>
      <c r="E33">
        <v>4</v>
      </c>
      <c r="I33">
        <v>2.6940848398977552E-2</v>
      </c>
      <c r="J33">
        <v>5</v>
      </c>
      <c r="K33">
        <v>5</v>
      </c>
    </row>
    <row r="34" spans="1:11" x14ac:dyDescent="0.25">
      <c r="A34" t="str">
        <f t="shared" si="0"/>
        <v>etaNK_3_5_p</v>
      </c>
      <c r="B34">
        <v>0.99</v>
      </c>
      <c r="C34" t="str">
        <f t="shared" si="1"/>
        <v>Sector 3 Region 5</v>
      </c>
      <c r="D34">
        <v>3</v>
      </c>
      <c r="E34">
        <v>5</v>
      </c>
      <c r="I34">
        <v>2.6940848398977552E-2</v>
      </c>
      <c r="J34">
        <v>5</v>
      </c>
      <c r="K34">
        <v>6</v>
      </c>
    </row>
    <row r="35" spans="1:11" x14ac:dyDescent="0.25">
      <c r="A35" t="str">
        <f t="shared" si="0"/>
        <v>etaNK_3_6_p</v>
      </c>
      <c r="B35">
        <v>0.99</v>
      </c>
      <c r="C35" t="str">
        <f t="shared" si="1"/>
        <v>Sector 3 Region 6</v>
      </c>
      <c r="D35">
        <v>3</v>
      </c>
      <c r="E35">
        <v>6</v>
      </c>
      <c r="I35">
        <v>7.2799140924987753E-3</v>
      </c>
      <c r="J35">
        <v>6</v>
      </c>
      <c r="K35">
        <v>1</v>
      </c>
    </row>
    <row r="36" spans="1:11" x14ac:dyDescent="0.25">
      <c r="A36" t="str">
        <f t="shared" si="0"/>
        <v>etaNK_4_1_p</v>
      </c>
      <c r="B36">
        <v>0.99</v>
      </c>
      <c r="C36" t="str">
        <f t="shared" si="1"/>
        <v>Sector 4 Region 1</v>
      </c>
      <c r="D36">
        <v>4</v>
      </c>
      <c r="E36">
        <v>1</v>
      </c>
      <c r="I36">
        <v>7.2799140924987753E-3</v>
      </c>
      <c r="J36">
        <v>6</v>
      </c>
      <c r="K36">
        <v>2</v>
      </c>
    </row>
    <row r="37" spans="1:11" x14ac:dyDescent="0.25">
      <c r="A37" t="str">
        <f t="shared" si="0"/>
        <v>etaNK_4_2_p</v>
      </c>
      <c r="B37">
        <v>0.99</v>
      </c>
      <c r="C37" t="str">
        <f t="shared" si="1"/>
        <v>Sector 4 Region 2</v>
      </c>
      <c r="D37">
        <v>4</v>
      </c>
      <c r="E37">
        <v>2</v>
      </c>
      <c r="I37">
        <v>7.2799140924987753E-3</v>
      </c>
      <c r="J37">
        <v>6</v>
      </c>
      <c r="K37">
        <v>3</v>
      </c>
    </row>
    <row r="38" spans="1:11" x14ac:dyDescent="0.25">
      <c r="A38" t="str">
        <f t="shared" si="0"/>
        <v>etaNK_4_3_p</v>
      </c>
      <c r="B38">
        <v>0.99</v>
      </c>
      <c r="C38" t="str">
        <f t="shared" si="1"/>
        <v>Sector 4 Region 3</v>
      </c>
      <c r="D38">
        <v>4</v>
      </c>
      <c r="E38">
        <v>3</v>
      </c>
      <c r="I38">
        <v>7.2799140924987753E-3</v>
      </c>
      <c r="J38">
        <v>6</v>
      </c>
      <c r="K38">
        <v>4</v>
      </c>
    </row>
    <row r="39" spans="1:11" x14ac:dyDescent="0.25">
      <c r="A39" t="str">
        <f t="shared" si="0"/>
        <v>etaNK_4_4_p</v>
      </c>
      <c r="B39">
        <v>0.99</v>
      </c>
      <c r="C39" t="str">
        <f t="shared" si="1"/>
        <v>Sector 4 Region 4</v>
      </c>
      <c r="D39">
        <v>4</v>
      </c>
      <c r="E39">
        <v>4</v>
      </c>
      <c r="I39">
        <v>7.2799140924987753E-3</v>
      </c>
      <c r="J39">
        <v>6</v>
      </c>
      <c r="K39">
        <v>5</v>
      </c>
    </row>
    <row r="40" spans="1:11" x14ac:dyDescent="0.25">
      <c r="A40" t="str">
        <f t="shared" si="0"/>
        <v>etaNK_4_5_p</v>
      </c>
      <c r="B40">
        <v>0.99</v>
      </c>
      <c r="C40" t="str">
        <f t="shared" si="1"/>
        <v>Sector 4 Region 5</v>
      </c>
      <c r="D40">
        <v>4</v>
      </c>
      <c r="E40">
        <v>5</v>
      </c>
      <c r="I40">
        <v>7.2799140924987753E-3</v>
      </c>
      <c r="J40">
        <v>6</v>
      </c>
      <c r="K40">
        <v>6</v>
      </c>
    </row>
    <row r="41" spans="1:11" x14ac:dyDescent="0.25">
      <c r="A41" t="str">
        <f t="shared" si="0"/>
        <v>etaNK_4_6_p</v>
      </c>
      <c r="B41">
        <v>0.99</v>
      </c>
      <c r="C41" t="str">
        <f t="shared" si="1"/>
        <v>Sector 4 Region 6</v>
      </c>
      <c r="D41">
        <v>4</v>
      </c>
      <c r="E41">
        <v>6</v>
      </c>
      <c r="I41">
        <v>8.659575318412889E-2</v>
      </c>
      <c r="J41">
        <v>7</v>
      </c>
      <c r="K41">
        <v>1</v>
      </c>
    </row>
    <row r="42" spans="1:11" x14ac:dyDescent="0.25">
      <c r="A42" t="str">
        <f t="shared" si="0"/>
        <v>etaNK_5_1_p</v>
      </c>
      <c r="B42">
        <v>0.99</v>
      </c>
      <c r="C42" t="str">
        <f t="shared" si="1"/>
        <v>Sector 5 Region 1</v>
      </c>
      <c r="D42">
        <v>5</v>
      </c>
      <c r="E42">
        <v>1</v>
      </c>
      <c r="I42">
        <v>8.659575318412889E-2</v>
      </c>
      <c r="J42">
        <v>7</v>
      </c>
      <c r="K42">
        <v>2</v>
      </c>
    </row>
    <row r="43" spans="1:11" x14ac:dyDescent="0.25">
      <c r="A43" t="str">
        <f t="shared" si="0"/>
        <v>etaNK_5_2_p</v>
      </c>
      <c r="B43">
        <v>0.99</v>
      </c>
      <c r="C43" t="str">
        <f t="shared" si="1"/>
        <v>Sector 5 Region 2</v>
      </c>
      <c r="D43">
        <v>5</v>
      </c>
      <c r="E43">
        <v>2</v>
      </c>
      <c r="I43">
        <v>8.659575318412889E-2</v>
      </c>
      <c r="J43">
        <v>7</v>
      </c>
      <c r="K43">
        <v>3</v>
      </c>
    </row>
    <row r="44" spans="1:11" x14ac:dyDescent="0.25">
      <c r="A44" t="str">
        <f t="shared" si="0"/>
        <v>etaNK_5_3_p</v>
      </c>
      <c r="B44">
        <v>0.99</v>
      </c>
      <c r="C44" t="str">
        <f t="shared" si="1"/>
        <v>Sector 5 Region 3</v>
      </c>
      <c r="D44">
        <v>5</v>
      </c>
      <c r="E44">
        <v>3</v>
      </c>
      <c r="I44">
        <v>8.659575318412889E-2</v>
      </c>
      <c r="J44">
        <v>7</v>
      </c>
      <c r="K44">
        <v>4</v>
      </c>
    </row>
    <row r="45" spans="1:11" x14ac:dyDescent="0.25">
      <c r="A45" t="str">
        <f t="shared" si="0"/>
        <v>etaNK_5_4_p</v>
      </c>
      <c r="B45">
        <v>0.99</v>
      </c>
      <c r="C45" t="str">
        <f t="shared" si="1"/>
        <v>Sector 5 Region 4</v>
      </c>
      <c r="D45">
        <v>5</v>
      </c>
      <c r="E45">
        <v>4</v>
      </c>
      <c r="I45">
        <v>8.659575318412889E-2</v>
      </c>
      <c r="J45">
        <v>7</v>
      </c>
      <c r="K45">
        <v>5</v>
      </c>
    </row>
    <row r="46" spans="1:11" x14ac:dyDescent="0.25">
      <c r="A46" t="str">
        <f t="shared" si="0"/>
        <v>etaNK_5_5_p</v>
      </c>
      <c r="B46">
        <v>0.99</v>
      </c>
      <c r="C46" t="str">
        <f t="shared" si="1"/>
        <v>Sector 5 Region 5</v>
      </c>
      <c r="D46">
        <v>5</v>
      </c>
      <c r="E46">
        <v>5</v>
      </c>
      <c r="I46">
        <v>8.659575318412889E-2</v>
      </c>
      <c r="J46">
        <v>7</v>
      </c>
      <c r="K46">
        <v>6</v>
      </c>
    </row>
    <row r="47" spans="1:11" x14ac:dyDescent="0.25">
      <c r="A47" t="str">
        <f t="shared" si="0"/>
        <v>etaNK_5_6_p</v>
      </c>
      <c r="B47">
        <v>0.99</v>
      </c>
      <c r="C47" t="str">
        <f t="shared" si="1"/>
        <v>Sector 5 Region 6</v>
      </c>
      <c r="D47">
        <v>5</v>
      </c>
      <c r="E47">
        <v>6</v>
      </c>
      <c r="I47">
        <v>4.6343986983877665E-3</v>
      </c>
      <c r="J47">
        <v>8</v>
      </c>
      <c r="K47">
        <v>1</v>
      </c>
    </row>
    <row r="48" spans="1:11" x14ac:dyDescent="0.25">
      <c r="A48" t="str">
        <f t="shared" si="0"/>
        <v>etaNK_6_1_p</v>
      </c>
      <c r="B48">
        <v>0.99</v>
      </c>
      <c r="C48" t="str">
        <f t="shared" si="1"/>
        <v>Sector 6 Region 1</v>
      </c>
      <c r="D48">
        <v>6</v>
      </c>
      <c r="E48">
        <v>1</v>
      </c>
      <c r="I48">
        <v>4.6343986983877665E-3</v>
      </c>
      <c r="J48">
        <v>8</v>
      </c>
      <c r="K48">
        <v>2</v>
      </c>
    </row>
    <row r="49" spans="1:11" x14ac:dyDescent="0.25">
      <c r="A49" t="str">
        <f t="shared" si="0"/>
        <v>etaNK_6_2_p</v>
      </c>
      <c r="B49">
        <v>0.99</v>
      </c>
      <c r="C49" t="str">
        <f t="shared" si="1"/>
        <v>Sector 6 Region 2</v>
      </c>
      <c r="D49">
        <v>6</v>
      </c>
      <c r="E49">
        <v>2</v>
      </c>
      <c r="I49">
        <v>4.6343986983877665E-3</v>
      </c>
      <c r="J49">
        <v>8</v>
      </c>
      <c r="K49">
        <v>3</v>
      </c>
    </row>
    <row r="50" spans="1:11" x14ac:dyDescent="0.25">
      <c r="A50" t="str">
        <f t="shared" si="0"/>
        <v>etaNK_6_3_p</v>
      </c>
      <c r="B50">
        <v>0.99</v>
      </c>
      <c r="C50" t="str">
        <f t="shared" si="1"/>
        <v>Sector 6 Region 3</v>
      </c>
      <c r="D50">
        <v>6</v>
      </c>
      <c r="E50">
        <v>3</v>
      </c>
      <c r="I50">
        <v>4.6343986983877665E-3</v>
      </c>
      <c r="J50">
        <v>8</v>
      </c>
      <c r="K50">
        <v>4</v>
      </c>
    </row>
    <row r="51" spans="1:11" x14ac:dyDescent="0.25">
      <c r="A51" t="str">
        <f t="shared" si="0"/>
        <v>etaNK_6_4_p</v>
      </c>
      <c r="B51">
        <v>0.99</v>
      </c>
      <c r="C51" t="str">
        <f t="shared" si="1"/>
        <v>Sector 6 Region 4</v>
      </c>
      <c r="D51">
        <v>6</v>
      </c>
      <c r="E51">
        <v>4</v>
      </c>
      <c r="I51">
        <v>4.6343986983877665E-3</v>
      </c>
      <c r="J51">
        <v>8</v>
      </c>
      <c r="K51">
        <v>5</v>
      </c>
    </row>
    <row r="52" spans="1:11" x14ac:dyDescent="0.25">
      <c r="A52" t="str">
        <f t="shared" si="0"/>
        <v>etaNK_6_5_p</v>
      </c>
      <c r="B52">
        <v>0.99</v>
      </c>
      <c r="C52" t="str">
        <f t="shared" si="1"/>
        <v>Sector 6 Region 5</v>
      </c>
      <c r="D52">
        <v>6</v>
      </c>
      <c r="E52">
        <v>5</v>
      </c>
      <c r="I52">
        <v>4.6343986983877665E-3</v>
      </c>
      <c r="J52">
        <v>8</v>
      </c>
      <c r="K52">
        <v>6</v>
      </c>
    </row>
    <row r="53" spans="1:11" x14ac:dyDescent="0.25">
      <c r="A53" t="str">
        <f t="shared" si="0"/>
        <v>etaNK_6_6_p</v>
      </c>
      <c r="B53">
        <v>0.99</v>
      </c>
      <c r="C53" t="str">
        <f t="shared" si="1"/>
        <v>Sector 6 Region 6</v>
      </c>
      <c r="D53">
        <v>6</v>
      </c>
      <c r="E53">
        <v>6</v>
      </c>
      <c r="I53">
        <v>-4.794836400270462E-3</v>
      </c>
      <c r="J53">
        <v>9</v>
      </c>
      <c r="K53">
        <v>1</v>
      </c>
    </row>
    <row r="54" spans="1:11" x14ac:dyDescent="0.25">
      <c r="A54" t="str">
        <f t="shared" si="0"/>
        <v>etaNK_7_1_p</v>
      </c>
      <c r="B54">
        <v>0.99</v>
      </c>
      <c r="C54" t="str">
        <f t="shared" si="1"/>
        <v>Sector 7 Region 1</v>
      </c>
      <c r="D54">
        <v>7</v>
      </c>
      <c r="E54">
        <v>1</v>
      </c>
      <c r="I54">
        <v>-4.794836400270462E-3</v>
      </c>
      <c r="J54">
        <v>9</v>
      </c>
      <c r="K54">
        <v>2</v>
      </c>
    </row>
    <row r="55" spans="1:11" x14ac:dyDescent="0.25">
      <c r="A55" t="str">
        <f t="shared" si="0"/>
        <v>etaNK_7_2_p</v>
      </c>
      <c r="B55">
        <v>0.99</v>
      </c>
      <c r="C55" t="str">
        <f t="shared" si="1"/>
        <v>Sector 7 Region 2</v>
      </c>
      <c r="D55">
        <v>7</v>
      </c>
      <c r="E55">
        <v>2</v>
      </c>
      <c r="I55">
        <v>-4.794836400270462E-3</v>
      </c>
      <c r="J55">
        <v>9</v>
      </c>
      <c r="K55">
        <v>3</v>
      </c>
    </row>
    <row r="56" spans="1:11" x14ac:dyDescent="0.25">
      <c r="A56" t="str">
        <f t="shared" si="0"/>
        <v>etaNK_7_3_p</v>
      </c>
      <c r="B56">
        <v>0.99</v>
      </c>
      <c r="C56" t="str">
        <f t="shared" si="1"/>
        <v>Sector 7 Region 3</v>
      </c>
      <c r="D56">
        <v>7</v>
      </c>
      <c r="E56">
        <v>3</v>
      </c>
      <c r="I56">
        <v>-4.794836400270462E-3</v>
      </c>
      <c r="J56">
        <v>9</v>
      </c>
      <c r="K56">
        <v>4</v>
      </c>
    </row>
    <row r="57" spans="1:11" x14ac:dyDescent="0.25">
      <c r="A57" t="str">
        <f t="shared" si="0"/>
        <v>etaNK_7_4_p</v>
      </c>
      <c r="B57">
        <v>0.99</v>
      </c>
      <c r="C57" t="str">
        <f t="shared" si="1"/>
        <v>Sector 7 Region 4</v>
      </c>
      <c r="D57">
        <v>7</v>
      </c>
      <c r="E57">
        <v>4</v>
      </c>
      <c r="I57">
        <v>-4.794836400270462E-3</v>
      </c>
      <c r="J57">
        <v>9</v>
      </c>
      <c r="K57">
        <v>5</v>
      </c>
    </row>
    <row r="58" spans="1:11" x14ac:dyDescent="0.25">
      <c r="A58" t="str">
        <f t="shared" si="0"/>
        <v>etaNK_7_5_p</v>
      </c>
      <c r="B58">
        <v>0.99</v>
      </c>
      <c r="C58" t="str">
        <f t="shared" si="1"/>
        <v>Sector 7 Region 5</v>
      </c>
      <c r="D58">
        <v>7</v>
      </c>
      <c r="E58">
        <v>5</v>
      </c>
      <c r="I58">
        <v>-4.794836400270462E-3</v>
      </c>
      <c r="J58">
        <v>9</v>
      </c>
      <c r="K58">
        <v>6</v>
      </c>
    </row>
    <row r="59" spans="1:11" x14ac:dyDescent="0.25">
      <c r="A59" t="str">
        <f t="shared" si="0"/>
        <v>etaNK_7_6_p</v>
      </c>
      <c r="B59">
        <v>0.99</v>
      </c>
      <c r="C59" t="str">
        <f t="shared" si="1"/>
        <v>Sector 7 Region 6</v>
      </c>
      <c r="D59">
        <v>7</v>
      </c>
      <c r="E59">
        <v>6</v>
      </c>
    </row>
    <row r="60" spans="1:11" x14ac:dyDescent="0.25">
      <c r="A60" t="str">
        <f t="shared" si="0"/>
        <v>etaNK_8_1_p</v>
      </c>
      <c r="B60">
        <v>0.99</v>
      </c>
      <c r="C60" t="str">
        <f t="shared" si="1"/>
        <v>Sector 8 Region 1</v>
      </c>
      <c r="D60">
        <v>8</v>
      </c>
      <c r="E60">
        <v>1</v>
      </c>
    </row>
    <row r="61" spans="1:11" x14ac:dyDescent="0.25">
      <c r="A61" t="str">
        <f t="shared" si="0"/>
        <v>etaNK_8_2_p</v>
      </c>
      <c r="B61">
        <v>0.99</v>
      </c>
      <c r="C61" t="str">
        <f t="shared" si="1"/>
        <v>Sector 8 Region 2</v>
      </c>
      <c r="D61">
        <v>8</v>
      </c>
      <c r="E61">
        <v>2</v>
      </c>
    </row>
    <row r="62" spans="1:11" x14ac:dyDescent="0.25">
      <c r="A62" t="str">
        <f t="shared" si="0"/>
        <v>etaNK_8_3_p</v>
      </c>
      <c r="B62">
        <v>0.99</v>
      </c>
      <c r="C62" t="str">
        <f t="shared" si="1"/>
        <v>Sector 8 Region 3</v>
      </c>
      <c r="D62">
        <v>8</v>
      </c>
      <c r="E62">
        <v>3</v>
      </c>
    </row>
    <row r="63" spans="1:11" x14ac:dyDescent="0.25">
      <c r="A63" t="str">
        <f t="shared" si="0"/>
        <v>etaNK_8_4_p</v>
      </c>
      <c r="B63">
        <v>0.99</v>
      </c>
      <c r="C63" t="str">
        <f t="shared" si="1"/>
        <v>Sector 8 Region 4</v>
      </c>
      <c r="D63">
        <v>8</v>
      </c>
      <c r="E63">
        <v>4</v>
      </c>
    </row>
    <row r="64" spans="1:11" x14ac:dyDescent="0.25">
      <c r="A64" t="str">
        <f t="shared" si="0"/>
        <v>etaNK_8_5_p</v>
      </c>
      <c r="B64">
        <v>0.99</v>
      </c>
      <c r="C64" t="str">
        <f t="shared" si="1"/>
        <v>Sector 8 Region 5</v>
      </c>
      <c r="D64">
        <v>8</v>
      </c>
      <c r="E64">
        <v>5</v>
      </c>
    </row>
    <row r="65" spans="1:6" x14ac:dyDescent="0.25">
      <c r="A65" t="str">
        <f t="shared" si="0"/>
        <v>etaNK_8_6_p</v>
      </c>
      <c r="B65">
        <v>0.99</v>
      </c>
      <c r="C65" t="str">
        <f t="shared" si="1"/>
        <v>Sector 8 Region 6</v>
      </c>
      <c r="D65">
        <v>8</v>
      </c>
      <c r="E65">
        <v>6</v>
      </c>
    </row>
    <row r="66" spans="1:6" x14ac:dyDescent="0.25">
      <c r="A66" t="str">
        <f t="shared" si="0"/>
        <v>etaNK_9_1_p</v>
      </c>
      <c r="B66">
        <v>0.99</v>
      </c>
      <c r="C66" t="str">
        <f t="shared" si="1"/>
        <v>Sector 9 Region 1</v>
      </c>
      <c r="D66">
        <v>9</v>
      </c>
      <c r="E66">
        <v>1</v>
      </c>
    </row>
    <row r="67" spans="1:6" x14ac:dyDescent="0.25">
      <c r="A67" t="str">
        <f t="shared" si="0"/>
        <v>etaNK_9_2_p</v>
      </c>
      <c r="B67">
        <v>0.99</v>
      </c>
      <c r="C67" t="str">
        <f t="shared" si="1"/>
        <v>Sector 9 Region 2</v>
      </c>
      <c r="D67">
        <v>9</v>
      </c>
      <c r="E67">
        <v>2</v>
      </c>
    </row>
    <row r="68" spans="1:6" x14ac:dyDescent="0.25">
      <c r="A68" t="str">
        <f t="shared" si="0"/>
        <v>etaNK_9_3_p</v>
      </c>
      <c r="B68">
        <v>0.99</v>
      </c>
      <c r="C68" t="str">
        <f t="shared" si="1"/>
        <v>Sector 9 Region 3</v>
      </c>
      <c r="D68">
        <v>9</v>
      </c>
      <c r="E68">
        <v>3</v>
      </c>
    </row>
    <row r="69" spans="1:6" x14ac:dyDescent="0.25">
      <c r="A69" t="str">
        <f t="shared" si="0"/>
        <v>etaNK_9_4_p</v>
      </c>
      <c r="B69">
        <v>0.99</v>
      </c>
      <c r="C69" t="str">
        <f t="shared" si="1"/>
        <v>Sector 9 Region 4</v>
      </c>
      <c r="D69">
        <v>9</v>
      </c>
      <c r="E69">
        <v>4</v>
      </c>
    </row>
    <row r="70" spans="1:6" x14ac:dyDescent="0.25">
      <c r="A70" t="str">
        <f t="shared" si="0"/>
        <v>etaNK_9_5_p</v>
      </c>
      <c r="B70">
        <v>0.99</v>
      </c>
      <c r="C70" t="str">
        <f t="shared" si="1"/>
        <v>Sector 9 Region 5</v>
      </c>
      <c r="D70">
        <v>9</v>
      </c>
      <c r="E70">
        <v>5</v>
      </c>
    </row>
    <row r="71" spans="1:6" x14ac:dyDescent="0.25">
      <c r="A71" t="str">
        <f t="shared" si="0"/>
        <v>etaNK_9_6_p</v>
      </c>
      <c r="B71">
        <v>0.99</v>
      </c>
      <c r="C71" t="str">
        <f t="shared" si="1"/>
        <v>Sector 9 Region 6</v>
      </c>
      <c r="D71">
        <v>9</v>
      </c>
      <c r="E71">
        <v>6</v>
      </c>
    </row>
    <row r="72" spans="1:6" x14ac:dyDescent="0.25">
      <c r="A72" s="57" t="s">
        <v>157</v>
      </c>
      <c r="B72" s="57"/>
      <c r="C72" s="57"/>
      <c r="D72" s="39" t="s">
        <v>125</v>
      </c>
      <c r="E72" s="39" t="s">
        <v>126</v>
      </c>
      <c r="F72" s="39"/>
    </row>
    <row r="73" spans="1:6" x14ac:dyDescent="0.25">
      <c r="A73" t="str">
        <f>"phiGA_" &amp; D73 &amp; "_" &amp; E73 &amp; "_p"</f>
        <v>phiGA_1_1_p</v>
      </c>
      <c r="B73">
        <v>1</v>
      </c>
      <c r="C73" t="str">
        <f>CONCATENATE(D$17," ",D73," ",E$17, " ",E73)</f>
        <v>Sector 1 Region 1</v>
      </c>
      <c r="D73">
        <v>1</v>
      </c>
      <c r="E73">
        <v>1</v>
      </c>
    </row>
    <row r="74" spans="1:6" x14ac:dyDescent="0.25">
      <c r="A74" t="str">
        <f t="shared" ref="A74:A126" si="2">"phiGA_" &amp; D74 &amp; "_" &amp; E74 &amp; "_p"</f>
        <v>phiGA_1_2_p</v>
      </c>
      <c r="B74">
        <v>1</v>
      </c>
      <c r="C74" t="str">
        <f t="shared" ref="C74:C126" si="3">CONCATENATE(D$17," ",D74," ",E$17, " ",E74)</f>
        <v>Sector 1 Region 2</v>
      </c>
      <c r="D74">
        <v>1</v>
      </c>
      <c r="E74">
        <v>2</v>
      </c>
    </row>
    <row r="75" spans="1:6" x14ac:dyDescent="0.25">
      <c r="A75" t="str">
        <f t="shared" si="2"/>
        <v>phiGA_1_3_p</v>
      </c>
      <c r="B75">
        <v>1</v>
      </c>
      <c r="C75" t="str">
        <f t="shared" si="3"/>
        <v>Sector 1 Region 3</v>
      </c>
      <c r="D75">
        <v>1</v>
      </c>
      <c r="E75">
        <v>3</v>
      </c>
    </row>
    <row r="76" spans="1:6" x14ac:dyDescent="0.25">
      <c r="A76" t="str">
        <f t="shared" si="2"/>
        <v>phiGA_1_4_p</v>
      </c>
      <c r="B76">
        <v>1</v>
      </c>
      <c r="C76" t="str">
        <f t="shared" si="3"/>
        <v>Sector 1 Region 4</v>
      </c>
      <c r="D76">
        <v>1</v>
      </c>
      <c r="E76">
        <v>4</v>
      </c>
    </row>
    <row r="77" spans="1:6" x14ac:dyDescent="0.25">
      <c r="A77" t="str">
        <f t="shared" si="2"/>
        <v>phiGA_1_5_p</v>
      </c>
      <c r="B77">
        <v>1</v>
      </c>
      <c r="C77" t="str">
        <f t="shared" si="3"/>
        <v>Sector 1 Region 5</v>
      </c>
      <c r="D77">
        <v>1</v>
      </c>
      <c r="E77">
        <v>5</v>
      </c>
    </row>
    <row r="78" spans="1:6" x14ac:dyDescent="0.25">
      <c r="A78" t="str">
        <f t="shared" si="2"/>
        <v>phiGA_1_6_p</v>
      </c>
      <c r="B78">
        <v>1</v>
      </c>
      <c r="C78" t="str">
        <f t="shared" si="3"/>
        <v>Sector 1 Region 6</v>
      </c>
      <c r="D78">
        <v>1</v>
      </c>
      <c r="E78">
        <v>6</v>
      </c>
    </row>
    <row r="79" spans="1:6" x14ac:dyDescent="0.25">
      <c r="A79" t="str">
        <f t="shared" si="2"/>
        <v>phiGA_2_1_p</v>
      </c>
      <c r="B79">
        <v>1</v>
      </c>
      <c r="C79" t="str">
        <f t="shared" si="3"/>
        <v>Sector 2 Region 1</v>
      </c>
      <c r="D79">
        <v>2</v>
      </c>
      <c r="E79">
        <v>1</v>
      </c>
    </row>
    <row r="80" spans="1:6" x14ac:dyDescent="0.25">
      <c r="A80" t="str">
        <f t="shared" si="2"/>
        <v>phiGA_2_2_p</v>
      </c>
      <c r="B80">
        <v>1</v>
      </c>
      <c r="C80" t="str">
        <f t="shared" si="3"/>
        <v>Sector 2 Region 2</v>
      </c>
      <c r="D80">
        <v>2</v>
      </c>
      <c r="E80">
        <v>2</v>
      </c>
    </row>
    <row r="81" spans="1:5" x14ac:dyDescent="0.25">
      <c r="A81" t="str">
        <f t="shared" si="2"/>
        <v>phiGA_2_3_p</v>
      </c>
      <c r="B81">
        <v>1</v>
      </c>
      <c r="C81" t="str">
        <f t="shared" si="3"/>
        <v>Sector 2 Region 3</v>
      </c>
      <c r="D81">
        <v>2</v>
      </c>
      <c r="E81">
        <v>3</v>
      </c>
    </row>
    <row r="82" spans="1:5" x14ac:dyDescent="0.25">
      <c r="A82" t="str">
        <f t="shared" si="2"/>
        <v>phiGA_2_4_p</v>
      </c>
      <c r="B82">
        <v>1</v>
      </c>
      <c r="C82" t="str">
        <f t="shared" si="3"/>
        <v>Sector 2 Region 4</v>
      </c>
      <c r="D82">
        <v>2</v>
      </c>
      <c r="E82">
        <v>4</v>
      </c>
    </row>
    <row r="83" spans="1:5" x14ac:dyDescent="0.25">
      <c r="A83" t="str">
        <f t="shared" si="2"/>
        <v>phiGA_2_5_p</v>
      </c>
      <c r="B83">
        <v>1</v>
      </c>
      <c r="C83" t="str">
        <f t="shared" si="3"/>
        <v>Sector 2 Region 5</v>
      </c>
      <c r="D83">
        <v>2</v>
      </c>
      <c r="E83">
        <v>5</v>
      </c>
    </row>
    <row r="84" spans="1:5" x14ac:dyDescent="0.25">
      <c r="A84" t="str">
        <f t="shared" si="2"/>
        <v>phiGA_2_6_p</v>
      </c>
      <c r="B84">
        <v>1</v>
      </c>
      <c r="C84" t="str">
        <f t="shared" si="3"/>
        <v>Sector 2 Region 6</v>
      </c>
      <c r="D84">
        <v>2</v>
      </c>
      <c r="E84">
        <v>6</v>
      </c>
    </row>
    <row r="85" spans="1:5" x14ac:dyDescent="0.25">
      <c r="A85" t="str">
        <f t="shared" si="2"/>
        <v>phiGA_3_1_p</v>
      </c>
      <c r="B85">
        <v>1</v>
      </c>
      <c r="C85" t="str">
        <f t="shared" si="3"/>
        <v>Sector 3 Region 1</v>
      </c>
      <c r="D85">
        <v>3</v>
      </c>
      <c r="E85">
        <v>1</v>
      </c>
    </row>
    <row r="86" spans="1:5" x14ac:dyDescent="0.25">
      <c r="A86" t="str">
        <f t="shared" si="2"/>
        <v>phiGA_3_2_p</v>
      </c>
      <c r="B86">
        <v>1</v>
      </c>
      <c r="C86" t="str">
        <f t="shared" si="3"/>
        <v>Sector 3 Region 2</v>
      </c>
      <c r="D86">
        <v>3</v>
      </c>
      <c r="E86">
        <v>2</v>
      </c>
    </row>
    <row r="87" spans="1:5" x14ac:dyDescent="0.25">
      <c r="A87" t="str">
        <f t="shared" si="2"/>
        <v>phiGA_3_3_p</v>
      </c>
      <c r="B87">
        <v>1</v>
      </c>
      <c r="C87" t="str">
        <f t="shared" si="3"/>
        <v>Sector 3 Region 3</v>
      </c>
      <c r="D87">
        <v>3</v>
      </c>
      <c r="E87">
        <v>3</v>
      </c>
    </row>
    <row r="88" spans="1:5" x14ac:dyDescent="0.25">
      <c r="A88" t="str">
        <f t="shared" si="2"/>
        <v>phiGA_3_4_p</v>
      </c>
      <c r="B88">
        <v>1</v>
      </c>
      <c r="C88" t="str">
        <f t="shared" si="3"/>
        <v>Sector 3 Region 4</v>
      </c>
      <c r="D88">
        <v>3</v>
      </c>
      <c r="E88">
        <v>4</v>
      </c>
    </row>
    <row r="89" spans="1:5" x14ac:dyDescent="0.25">
      <c r="A89" t="str">
        <f t="shared" si="2"/>
        <v>phiGA_3_5_p</v>
      </c>
      <c r="B89">
        <v>1</v>
      </c>
      <c r="C89" t="str">
        <f t="shared" si="3"/>
        <v>Sector 3 Region 5</v>
      </c>
      <c r="D89">
        <v>3</v>
      </c>
      <c r="E89">
        <v>5</v>
      </c>
    </row>
    <row r="90" spans="1:5" x14ac:dyDescent="0.25">
      <c r="A90" t="str">
        <f t="shared" si="2"/>
        <v>phiGA_3_6_p</v>
      </c>
      <c r="B90">
        <v>1</v>
      </c>
      <c r="C90" t="str">
        <f t="shared" si="3"/>
        <v>Sector 3 Region 6</v>
      </c>
      <c r="D90">
        <v>3</v>
      </c>
      <c r="E90">
        <v>6</v>
      </c>
    </row>
    <row r="91" spans="1:5" x14ac:dyDescent="0.25">
      <c r="A91" t="str">
        <f t="shared" si="2"/>
        <v>phiGA_4_1_p</v>
      </c>
      <c r="B91">
        <v>1</v>
      </c>
      <c r="C91" t="str">
        <f t="shared" si="3"/>
        <v>Sector 4 Region 1</v>
      </c>
      <c r="D91">
        <v>4</v>
      </c>
      <c r="E91">
        <v>1</v>
      </c>
    </row>
    <row r="92" spans="1:5" x14ac:dyDescent="0.25">
      <c r="A92" t="str">
        <f t="shared" si="2"/>
        <v>phiGA_4_2_p</v>
      </c>
      <c r="B92">
        <v>1</v>
      </c>
      <c r="C92" t="str">
        <f t="shared" si="3"/>
        <v>Sector 4 Region 2</v>
      </c>
      <c r="D92">
        <v>4</v>
      </c>
      <c r="E92">
        <v>2</v>
      </c>
    </row>
    <row r="93" spans="1:5" x14ac:dyDescent="0.25">
      <c r="A93" t="str">
        <f t="shared" si="2"/>
        <v>phiGA_4_3_p</v>
      </c>
      <c r="B93">
        <v>1</v>
      </c>
      <c r="C93" t="str">
        <f t="shared" si="3"/>
        <v>Sector 4 Region 3</v>
      </c>
      <c r="D93">
        <v>4</v>
      </c>
      <c r="E93">
        <v>3</v>
      </c>
    </row>
    <row r="94" spans="1:5" x14ac:dyDescent="0.25">
      <c r="A94" t="str">
        <f t="shared" si="2"/>
        <v>phiGA_4_4_p</v>
      </c>
      <c r="B94">
        <v>1</v>
      </c>
      <c r="C94" t="str">
        <f t="shared" si="3"/>
        <v>Sector 4 Region 4</v>
      </c>
      <c r="D94">
        <v>4</v>
      </c>
      <c r="E94">
        <v>4</v>
      </c>
    </row>
    <row r="95" spans="1:5" x14ac:dyDescent="0.25">
      <c r="A95" t="str">
        <f t="shared" si="2"/>
        <v>phiGA_4_5_p</v>
      </c>
      <c r="B95">
        <v>1</v>
      </c>
      <c r="C95" t="str">
        <f t="shared" si="3"/>
        <v>Sector 4 Region 5</v>
      </c>
      <c r="D95">
        <v>4</v>
      </c>
      <c r="E95">
        <v>5</v>
      </c>
    </row>
    <row r="96" spans="1:5" x14ac:dyDescent="0.25">
      <c r="A96" t="str">
        <f t="shared" si="2"/>
        <v>phiGA_4_6_p</v>
      </c>
      <c r="B96">
        <v>1</v>
      </c>
      <c r="C96" t="str">
        <f t="shared" si="3"/>
        <v>Sector 4 Region 6</v>
      </c>
      <c r="D96">
        <v>4</v>
      </c>
      <c r="E96">
        <v>6</v>
      </c>
    </row>
    <row r="97" spans="1:5" x14ac:dyDescent="0.25">
      <c r="A97" t="str">
        <f t="shared" si="2"/>
        <v>phiGA_5_1_p</v>
      </c>
      <c r="B97">
        <v>1</v>
      </c>
      <c r="C97" t="str">
        <f t="shared" si="3"/>
        <v>Sector 5 Region 1</v>
      </c>
      <c r="D97">
        <v>5</v>
      </c>
      <c r="E97">
        <v>1</v>
      </c>
    </row>
    <row r="98" spans="1:5" x14ac:dyDescent="0.25">
      <c r="A98" t="str">
        <f t="shared" si="2"/>
        <v>phiGA_5_2_p</v>
      </c>
      <c r="B98">
        <v>1</v>
      </c>
      <c r="C98" t="str">
        <f t="shared" si="3"/>
        <v>Sector 5 Region 2</v>
      </c>
      <c r="D98">
        <v>5</v>
      </c>
      <c r="E98">
        <v>2</v>
      </c>
    </row>
    <row r="99" spans="1:5" x14ac:dyDescent="0.25">
      <c r="A99" t="str">
        <f t="shared" si="2"/>
        <v>phiGA_5_3_p</v>
      </c>
      <c r="B99">
        <v>1</v>
      </c>
      <c r="C99" t="str">
        <f t="shared" si="3"/>
        <v>Sector 5 Region 3</v>
      </c>
      <c r="D99">
        <v>5</v>
      </c>
      <c r="E99">
        <v>3</v>
      </c>
    </row>
    <row r="100" spans="1:5" x14ac:dyDescent="0.25">
      <c r="A100" t="str">
        <f t="shared" si="2"/>
        <v>phiGA_5_4_p</v>
      </c>
      <c r="B100">
        <v>1</v>
      </c>
      <c r="C100" t="str">
        <f t="shared" si="3"/>
        <v>Sector 5 Region 4</v>
      </c>
      <c r="D100">
        <v>5</v>
      </c>
      <c r="E100">
        <v>4</v>
      </c>
    </row>
    <row r="101" spans="1:5" x14ac:dyDescent="0.25">
      <c r="A101" t="str">
        <f t="shared" si="2"/>
        <v>phiGA_5_5_p</v>
      </c>
      <c r="B101">
        <v>1</v>
      </c>
      <c r="C101" t="str">
        <f t="shared" si="3"/>
        <v>Sector 5 Region 5</v>
      </c>
      <c r="D101">
        <v>5</v>
      </c>
      <c r="E101">
        <v>5</v>
      </c>
    </row>
    <row r="102" spans="1:5" x14ac:dyDescent="0.25">
      <c r="A102" t="str">
        <f t="shared" si="2"/>
        <v>phiGA_5_6_p</v>
      </c>
      <c r="B102">
        <v>1</v>
      </c>
      <c r="C102" t="str">
        <f t="shared" si="3"/>
        <v>Sector 5 Region 6</v>
      </c>
      <c r="D102">
        <v>5</v>
      </c>
      <c r="E102">
        <v>6</v>
      </c>
    </row>
    <row r="103" spans="1:5" x14ac:dyDescent="0.25">
      <c r="A103" t="str">
        <f t="shared" si="2"/>
        <v>phiGA_6_1_p</v>
      </c>
      <c r="B103">
        <v>1</v>
      </c>
      <c r="C103" t="str">
        <f t="shared" si="3"/>
        <v>Sector 6 Region 1</v>
      </c>
      <c r="D103">
        <v>6</v>
      </c>
      <c r="E103">
        <v>1</v>
      </c>
    </row>
    <row r="104" spans="1:5" x14ac:dyDescent="0.25">
      <c r="A104" t="str">
        <f t="shared" si="2"/>
        <v>phiGA_6_2_p</v>
      </c>
      <c r="B104">
        <v>1</v>
      </c>
      <c r="C104" t="str">
        <f t="shared" si="3"/>
        <v>Sector 6 Region 2</v>
      </c>
      <c r="D104">
        <v>6</v>
      </c>
      <c r="E104">
        <v>2</v>
      </c>
    </row>
    <row r="105" spans="1:5" x14ac:dyDescent="0.25">
      <c r="A105" t="str">
        <f t="shared" si="2"/>
        <v>phiGA_6_3_p</v>
      </c>
      <c r="B105">
        <v>1</v>
      </c>
      <c r="C105" t="str">
        <f t="shared" si="3"/>
        <v>Sector 6 Region 3</v>
      </c>
      <c r="D105">
        <v>6</v>
      </c>
      <c r="E105">
        <v>3</v>
      </c>
    </row>
    <row r="106" spans="1:5" x14ac:dyDescent="0.25">
      <c r="A106" t="str">
        <f t="shared" si="2"/>
        <v>phiGA_6_4_p</v>
      </c>
      <c r="B106">
        <v>1</v>
      </c>
      <c r="C106" t="str">
        <f t="shared" si="3"/>
        <v>Sector 6 Region 4</v>
      </c>
      <c r="D106">
        <v>6</v>
      </c>
      <c r="E106">
        <v>4</v>
      </c>
    </row>
    <row r="107" spans="1:5" x14ac:dyDescent="0.25">
      <c r="A107" t="str">
        <f t="shared" si="2"/>
        <v>phiGA_6_5_p</v>
      </c>
      <c r="B107">
        <v>1</v>
      </c>
      <c r="C107" t="str">
        <f t="shared" si="3"/>
        <v>Sector 6 Region 5</v>
      </c>
      <c r="D107">
        <v>6</v>
      </c>
      <c r="E107">
        <v>5</v>
      </c>
    </row>
    <row r="108" spans="1:5" x14ac:dyDescent="0.25">
      <c r="A108" t="str">
        <f t="shared" si="2"/>
        <v>phiGA_6_6_p</v>
      </c>
      <c r="B108">
        <v>1</v>
      </c>
      <c r="C108" t="str">
        <f t="shared" si="3"/>
        <v>Sector 6 Region 6</v>
      </c>
      <c r="D108">
        <v>6</v>
      </c>
      <c r="E108">
        <v>6</v>
      </c>
    </row>
    <row r="109" spans="1:5" x14ac:dyDescent="0.25">
      <c r="A109" t="str">
        <f t="shared" si="2"/>
        <v>phiGA_7_1_p</v>
      </c>
      <c r="B109">
        <v>1</v>
      </c>
      <c r="C109" t="str">
        <f t="shared" si="3"/>
        <v>Sector 7 Region 1</v>
      </c>
      <c r="D109">
        <v>7</v>
      </c>
      <c r="E109">
        <v>1</v>
      </c>
    </row>
    <row r="110" spans="1:5" x14ac:dyDescent="0.25">
      <c r="A110" t="str">
        <f t="shared" si="2"/>
        <v>phiGA_7_2_p</v>
      </c>
      <c r="B110">
        <v>1</v>
      </c>
      <c r="C110" t="str">
        <f t="shared" si="3"/>
        <v>Sector 7 Region 2</v>
      </c>
      <c r="D110">
        <v>7</v>
      </c>
      <c r="E110">
        <v>2</v>
      </c>
    </row>
    <row r="111" spans="1:5" x14ac:dyDescent="0.25">
      <c r="A111" t="str">
        <f t="shared" si="2"/>
        <v>phiGA_7_3_p</v>
      </c>
      <c r="B111">
        <v>1</v>
      </c>
      <c r="C111" t="str">
        <f t="shared" si="3"/>
        <v>Sector 7 Region 3</v>
      </c>
      <c r="D111">
        <v>7</v>
      </c>
      <c r="E111">
        <v>3</v>
      </c>
    </row>
    <row r="112" spans="1:5" x14ac:dyDescent="0.25">
      <c r="A112" t="str">
        <f t="shared" si="2"/>
        <v>phiGA_7_4_p</v>
      </c>
      <c r="B112">
        <v>1</v>
      </c>
      <c r="C112" t="str">
        <f t="shared" si="3"/>
        <v>Sector 7 Region 4</v>
      </c>
      <c r="D112">
        <v>7</v>
      </c>
      <c r="E112">
        <v>4</v>
      </c>
    </row>
    <row r="113" spans="1:6" x14ac:dyDescent="0.25">
      <c r="A113" t="str">
        <f t="shared" si="2"/>
        <v>phiGA_7_5_p</v>
      </c>
      <c r="B113">
        <v>1</v>
      </c>
      <c r="C113" t="str">
        <f t="shared" si="3"/>
        <v>Sector 7 Region 5</v>
      </c>
      <c r="D113">
        <v>7</v>
      </c>
      <c r="E113">
        <v>5</v>
      </c>
    </row>
    <row r="114" spans="1:6" x14ac:dyDescent="0.25">
      <c r="A114" t="str">
        <f t="shared" si="2"/>
        <v>phiGA_7_6_p</v>
      </c>
      <c r="B114">
        <v>1</v>
      </c>
      <c r="C114" t="str">
        <f t="shared" si="3"/>
        <v>Sector 7 Region 6</v>
      </c>
      <c r="D114">
        <v>7</v>
      </c>
      <c r="E114">
        <v>6</v>
      </c>
    </row>
    <row r="115" spans="1:6" x14ac:dyDescent="0.25">
      <c r="A115" t="str">
        <f t="shared" si="2"/>
        <v>phiGA_8_1_p</v>
      </c>
      <c r="B115">
        <v>1</v>
      </c>
      <c r="C115" t="str">
        <f t="shared" si="3"/>
        <v>Sector 8 Region 1</v>
      </c>
      <c r="D115">
        <v>8</v>
      </c>
      <c r="E115">
        <v>1</v>
      </c>
    </row>
    <row r="116" spans="1:6" x14ac:dyDescent="0.25">
      <c r="A116" t="str">
        <f t="shared" si="2"/>
        <v>phiGA_8_2_p</v>
      </c>
      <c r="B116">
        <v>1</v>
      </c>
      <c r="C116" t="str">
        <f t="shared" si="3"/>
        <v>Sector 8 Region 2</v>
      </c>
      <c r="D116">
        <v>8</v>
      </c>
      <c r="E116">
        <v>2</v>
      </c>
    </row>
    <row r="117" spans="1:6" x14ac:dyDescent="0.25">
      <c r="A117" t="str">
        <f t="shared" si="2"/>
        <v>phiGA_8_3_p</v>
      </c>
      <c r="B117">
        <v>1</v>
      </c>
      <c r="C117" t="str">
        <f t="shared" si="3"/>
        <v>Sector 8 Region 3</v>
      </c>
      <c r="D117">
        <v>8</v>
      </c>
      <c r="E117">
        <v>3</v>
      </c>
    </row>
    <row r="118" spans="1:6" x14ac:dyDescent="0.25">
      <c r="A118" t="str">
        <f t="shared" si="2"/>
        <v>phiGA_8_4_p</v>
      </c>
      <c r="B118">
        <v>1</v>
      </c>
      <c r="C118" t="str">
        <f t="shared" si="3"/>
        <v>Sector 8 Region 4</v>
      </c>
      <c r="D118">
        <v>8</v>
      </c>
      <c r="E118">
        <v>4</v>
      </c>
    </row>
    <row r="119" spans="1:6" x14ac:dyDescent="0.25">
      <c r="A119" t="str">
        <f t="shared" si="2"/>
        <v>phiGA_8_5_p</v>
      </c>
      <c r="B119">
        <v>1</v>
      </c>
      <c r="C119" t="str">
        <f t="shared" si="3"/>
        <v>Sector 8 Region 5</v>
      </c>
      <c r="D119">
        <v>8</v>
      </c>
      <c r="E119">
        <v>5</v>
      </c>
    </row>
    <row r="120" spans="1:6" x14ac:dyDescent="0.25">
      <c r="A120" t="str">
        <f t="shared" si="2"/>
        <v>phiGA_8_6_p</v>
      </c>
      <c r="B120">
        <v>1</v>
      </c>
      <c r="C120" t="str">
        <f t="shared" si="3"/>
        <v>Sector 8 Region 6</v>
      </c>
      <c r="D120">
        <v>8</v>
      </c>
      <c r="E120">
        <v>6</v>
      </c>
    </row>
    <row r="121" spans="1:6" x14ac:dyDescent="0.25">
      <c r="A121" t="str">
        <f t="shared" si="2"/>
        <v>phiGA_9_1_p</v>
      </c>
      <c r="B121">
        <v>1</v>
      </c>
      <c r="C121" t="str">
        <f t="shared" si="3"/>
        <v>Sector 9 Region 1</v>
      </c>
      <c r="D121">
        <v>9</v>
      </c>
      <c r="E121">
        <v>1</v>
      </c>
    </row>
    <row r="122" spans="1:6" x14ac:dyDescent="0.25">
      <c r="A122" t="str">
        <f t="shared" si="2"/>
        <v>phiGA_9_2_p</v>
      </c>
      <c r="B122">
        <v>1</v>
      </c>
      <c r="C122" t="str">
        <f t="shared" si="3"/>
        <v>Sector 9 Region 2</v>
      </c>
      <c r="D122">
        <v>9</v>
      </c>
      <c r="E122">
        <v>2</v>
      </c>
    </row>
    <row r="123" spans="1:6" x14ac:dyDescent="0.25">
      <c r="A123" t="str">
        <f t="shared" si="2"/>
        <v>phiGA_9_3_p</v>
      </c>
      <c r="B123">
        <v>1</v>
      </c>
      <c r="C123" t="str">
        <f t="shared" si="3"/>
        <v>Sector 9 Region 3</v>
      </c>
      <c r="D123">
        <v>9</v>
      </c>
      <c r="E123">
        <v>3</v>
      </c>
    </row>
    <row r="124" spans="1:6" x14ac:dyDescent="0.25">
      <c r="A124" t="str">
        <f t="shared" si="2"/>
        <v>phiGA_9_4_p</v>
      </c>
      <c r="B124">
        <v>1</v>
      </c>
      <c r="C124" t="str">
        <f t="shared" si="3"/>
        <v>Sector 9 Region 4</v>
      </c>
      <c r="D124">
        <v>9</v>
      </c>
      <c r="E124">
        <v>4</v>
      </c>
    </row>
    <row r="125" spans="1:6" x14ac:dyDescent="0.25">
      <c r="A125" t="str">
        <f t="shared" si="2"/>
        <v>phiGA_9_5_p</v>
      </c>
      <c r="B125">
        <v>1</v>
      </c>
      <c r="C125" t="str">
        <f t="shared" si="3"/>
        <v>Sector 9 Region 5</v>
      </c>
      <c r="D125">
        <v>9</v>
      </c>
      <c r="E125">
        <v>5</v>
      </c>
    </row>
    <row r="126" spans="1:6" x14ac:dyDescent="0.25">
      <c r="A126" t="str">
        <f t="shared" si="2"/>
        <v>phiGA_9_6_p</v>
      </c>
      <c r="B126">
        <v>1</v>
      </c>
      <c r="C126" t="str">
        <f t="shared" si="3"/>
        <v>Sector 9 Region 6</v>
      </c>
      <c r="D126">
        <v>9</v>
      </c>
      <c r="E126">
        <v>6</v>
      </c>
    </row>
    <row r="127" spans="1:6" x14ac:dyDescent="0.25">
      <c r="A127" s="57" t="s">
        <v>195</v>
      </c>
      <c r="B127" s="57"/>
      <c r="C127" s="57"/>
      <c r="D127" s="39" t="s">
        <v>125</v>
      </c>
      <c r="E127" s="39" t="s">
        <v>126</v>
      </c>
      <c r="F127" s="39"/>
    </row>
    <row r="128" spans="1:6" x14ac:dyDescent="0.25">
      <c r="A128" t="str">
        <f t="shared" ref="A128:A159" si="4">"tauK_" &amp; D128 &amp; "_" &amp; E128 &amp; "_p"</f>
        <v>tauK_1_1_p</v>
      </c>
      <c r="B128">
        <v>0.2</v>
      </c>
      <c r="C128" t="str">
        <f>CONCATENATE(D$17," ",D128," ",E$17, " ",E128)</f>
        <v>Sector 1 Region 1</v>
      </c>
      <c r="D128">
        <v>1</v>
      </c>
      <c r="E128">
        <v>1</v>
      </c>
    </row>
    <row r="129" spans="1:5" x14ac:dyDescent="0.25">
      <c r="A129" t="str">
        <f t="shared" si="4"/>
        <v>tauK_1_2_p</v>
      </c>
      <c r="B129">
        <v>0.2</v>
      </c>
      <c r="C129" t="str">
        <f t="shared" ref="C129:C181" si="5">CONCATENATE(D$17," ",D129," ",E$17, " ",E129)</f>
        <v>Sector 1 Region 2</v>
      </c>
      <c r="D129">
        <v>1</v>
      </c>
      <c r="E129">
        <v>2</v>
      </c>
    </row>
    <row r="130" spans="1:5" x14ac:dyDescent="0.25">
      <c r="A130" t="str">
        <f t="shared" si="4"/>
        <v>tauK_1_3_p</v>
      </c>
      <c r="B130">
        <v>0.2</v>
      </c>
      <c r="C130" t="str">
        <f t="shared" si="5"/>
        <v>Sector 1 Region 3</v>
      </c>
      <c r="D130">
        <v>1</v>
      </c>
      <c r="E130">
        <v>3</v>
      </c>
    </row>
    <row r="131" spans="1:5" x14ac:dyDescent="0.25">
      <c r="A131" t="str">
        <f t="shared" si="4"/>
        <v>tauK_1_4_p</v>
      </c>
      <c r="B131">
        <v>0.2</v>
      </c>
      <c r="C131" t="str">
        <f t="shared" si="5"/>
        <v>Sector 1 Region 4</v>
      </c>
      <c r="D131">
        <v>1</v>
      </c>
      <c r="E131">
        <v>4</v>
      </c>
    </row>
    <row r="132" spans="1:5" x14ac:dyDescent="0.25">
      <c r="A132" t="str">
        <f t="shared" si="4"/>
        <v>tauK_1_5_p</v>
      </c>
      <c r="B132">
        <v>0.2</v>
      </c>
      <c r="C132" t="str">
        <f t="shared" si="5"/>
        <v>Sector 1 Region 5</v>
      </c>
      <c r="D132">
        <v>1</v>
      </c>
      <c r="E132">
        <v>5</v>
      </c>
    </row>
    <row r="133" spans="1:5" x14ac:dyDescent="0.25">
      <c r="A133" t="str">
        <f t="shared" si="4"/>
        <v>tauK_1_6_p</v>
      </c>
      <c r="B133">
        <v>0.2</v>
      </c>
      <c r="C133" t="str">
        <f t="shared" si="5"/>
        <v>Sector 1 Region 6</v>
      </c>
      <c r="D133">
        <v>1</v>
      </c>
      <c r="E133">
        <v>6</v>
      </c>
    </row>
    <row r="134" spans="1:5" x14ac:dyDescent="0.25">
      <c r="A134" t="str">
        <f t="shared" si="4"/>
        <v>tauK_2_1_p</v>
      </c>
      <c r="B134">
        <v>0.2</v>
      </c>
      <c r="C134" t="str">
        <f t="shared" si="5"/>
        <v>Sector 2 Region 1</v>
      </c>
      <c r="D134">
        <v>2</v>
      </c>
      <c r="E134">
        <v>1</v>
      </c>
    </row>
    <row r="135" spans="1:5" x14ac:dyDescent="0.25">
      <c r="A135" t="str">
        <f t="shared" si="4"/>
        <v>tauK_2_2_p</v>
      </c>
      <c r="B135">
        <v>0.2</v>
      </c>
      <c r="C135" t="str">
        <f t="shared" si="5"/>
        <v>Sector 2 Region 2</v>
      </c>
      <c r="D135">
        <v>2</v>
      </c>
      <c r="E135">
        <v>2</v>
      </c>
    </row>
    <row r="136" spans="1:5" x14ac:dyDescent="0.25">
      <c r="A136" t="str">
        <f t="shared" si="4"/>
        <v>tauK_2_3_p</v>
      </c>
      <c r="B136">
        <v>0.2</v>
      </c>
      <c r="C136" t="str">
        <f t="shared" si="5"/>
        <v>Sector 2 Region 3</v>
      </c>
      <c r="D136">
        <v>2</v>
      </c>
      <c r="E136">
        <v>3</v>
      </c>
    </row>
    <row r="137" spans="1:5" x14ac:dyDescent="0.25">
      <c r="A137" t="str">
        <f t="shared" si="4"/>
        <v>tauK_2_4_p</v>
      </c>
      <c r="B137">
        <v>0.2</v>
      </c>
      <c r="C137" t="str">
        <f t="shared" si="5"/>
        <v>Sector 2 Region 4</v>
      </c>
      <c r="D137">
        <v>2</v>
      </c>
      <c r="E137">
        <v>4</v>
      </c>
    </row>
    <row r="138" spans="1:5" x14ac:dyDescent="0.25">
      <c r="A138" t="str">
        <f t="shared" si="4"/>
        <v>tauK_2_5_p</v>
      </c>
      <c r="B138">
        <v>0.2</v>
      </c>
      <c r="C138" t="str">
        <f t="shared" si="5"/>
        <v>Sector 2 Region 5</v>
      </c>
      <c r="D138">
        <v>2</v>
      </c>
      <c r="E138">
        <v>5</v>
      </c>
    </row>
    <row r="139" spans="1:5" x14ac:dyDescent="0.25">
      <c r="A139" t="str">
        <f t="shared" si="4"/>
        <v>tauK_2_6_p</v>
      </c>
      <c r="B139">
        <v>0.2</v>
      </c>
      <c r="C139" t="str">
        <f t="shared" si="5"/>
        <v>Sector 2 Region 6</v>
      </c>
      <c r="D139">
        <v>2</v>
      </c>
      <c r="E139">
        <v>6</v>
      </c>
    </row>
    <row r="140" spans="1:5" x14ac:dyDescent="0.25">
      <c r="A140" t="str">
        <f t="shared" si="4"/>
        <v>tauK_3_1_p</v>
      </c>
      <c r="B140">
        <v>0.2</v>
      </c>
      <c r="C140" t="str">
        <f t="shared" si="5"/>
        <v>Sector 3 Region 1</v>
      </c>
      <c r="D140">
        <v>3</v>
      </c>
      <c r="E140">
        <v>1</v>
      </c>
    </row>
    <row r="141" spans="1:5" x14ac:dyDescent="0.25">
      <c r="A141" t="str">
        <f t="shared" si="4"/>
        <v>tauK_3_2_p</v>
      </c>
      <c r="B141">
        <v>0.2</v>
      </c>
      <c r="C141" t="str">
        <f t="shared" si="5"/>
        <v>Sector 3 Region 2</v>
      </c>
      <c r="D141">
        <v>3</v>
      </c>
      <c r="E141">
        <v>2</v>
      </c>
    </row>
    <row r="142" spans="1:5" x14ac:dyDescent="0.25">
      <c r="A142" t="str">
        <f t="shared" si="4"/>
        <v>tauK_3_3_p</v>
      </c>
      <c r="B142">
        <v>0.2</v>
      </c>
      <c r="C142" t="str">
        <f t="shared" si="5"/>
        <v>Sector 3 Region 3</v>
      </c>
      <c r="D142">
        <v>3</v>
      </c>
      <c r="E142">
        <v>3</v>
      </c>
    </row>
    <row r="143" spans="1:5" x14ac:dyDescent="0.25">
      <c r="A143" t="str">
        <f t="shared" si="4"/>
        <v>tauK_3_4_p</v>
      </c>
      <c r="B143">
        <v>0.2</v>
      </c>
      <c r="C143" t="str">
        <f t="shared" si="5"/>
        <v>Sector 3 Region 4</v>
      </c>
      <c r="D143">
        <v>3</v>
      </c>
      <c r="E143">
        <v>4</v>
      </c>
    </row>
    <row r="144" spans="1:5" x14ac:dyDescent="0.25">
      <c r="A144" t="str">
        <f t="shared" si="4"/>
        <v>tauK_3_5_p</v>
      </c>
      <c r="B144">
        <v>0.2</v>
      </c>
      <c r="C144" t="str">
        <f t="shared" si="5"/>
        <v>Sector 3 Region 5</v>
      </c>
      <c r="D144">
        <v>3</v>
      </c>
      <c r="E144">
        <v>5</v>
      </c>
    </row>
    <row r="145" spans="1:5" x14ac:dyDescent="0.25">
      <c r="A145" t="str">
        <f t="shared" si="4"/>
        <v>tauK_3_6_p</v>
      </c>
      <c r="B145">
        <v>0.2</v>
      </c>
      <c r="C145" t="str">
        <f t="shared" si="5"/>
        <v>Sector 3 Region 6</v>
      </c>
      <c r="D145">
        <v>3</v>
      </c>
      <c r="E145">
        <v>6</v>
      </c>
    </row>
    <row r="146" spans="1:5" x14ac:dyDescent="0.25">
      <c r="A146" t="str">
        <f t="shared" si="4"/>
        <v>tauK_4_1_p</v>
      </c>
      <c r="B146">
        <v>0.2</v>
      </c>
      <c r="C146" t="str">
        <f t="shared" si="5"/>
        <v>Sector 4 Region 1</v>
      </c>
      <c r="D146">
        <v>4</v>
      </c>
      <c r="E146">
        <v>1</v>
      </c>
    </row>
    <row r="147" spans="1:5" x14ac:dyDescent="0.25">
      <c r="A147" t="str">
        <f t="shared" si="4"/>
        <v>tauK_4_2_p</v>
      </c>
      <c r="B147">
        <v>0.2</v>
      </c>
      <c r="C147" t="str">
        <f t="shared" si="5"/>
        <v>Sector 4 Region 2</v>
      </c>
      <c r="D147">
        <v>4</v>
      </c>
      <c r="E147">
        <v>2</v>
      </c>
    </row>
    <row r="148" spans="1:5" x14ac:dyDescent="0.25">
      <c r="A148" t="str">
        <f t="shared" si="4"/>
        <v>tauK_4_3_p</v>
      </c>
      <c r="B148">
        <v>0.2</v>
      </c>
      <c r="C148" t="str">
        <f t="shared" si="5"/>
        <v>Sector 4 Region 3</v>
      </c>
      <c r="D148">
        <v>4</v>
      </c>
      <c r="E148">
        <v>3</v>
      </c>
    </row>
    <row r="149" spans="1:5" x14ac:dyDescent="0.25">
      <c r="A149" t="str">
        <f t="shared" si="4"/>
        <v>tauK_4_4_p</v>
      </c>
      <c r="B149">
        <v>0.2</v>
      </c>
      <c r="C149" t="str">
        <f t="shared" si="5"/>
        <v>Sector 4 Region 4</v>
      </c>
      <c r="D149">
        <v>4</v>
      </c>
      <c r="E149">
        <v>4</v>
      </c>
    </row>
    <row r="150" spans="1:5" x14ac:dyDescent="0.25">
      <c r="A150" t="str">
        <f t="shared" si="4"/>
        <v>tauK_4_5_p</v>
      </c>
      <c r="B150">
        <v>0.2</v>
      </c>
      <c r="C150" t="str">
        <f t="shared" si="5"/>
        <v>Sector 4 Region 5</v>
      </c>
      <c r="D150">
        <v>4</v>
      </c>
      <c r="E150">
        <v>5</v>
      </c>
    </row>
    <row r="151" spans="1:5" x14ac:dyDescent="0.25">
      <c r="A151" t="str">
        <f t="shared" si="4"/>
        <v>tauK_4_6_p</v>
      </c>
      <c r="B151">
        <v>0.2</v>
      </c>
      <c r="C151" t="str">
        <f t="shared" si="5"/>
        <v>Sector 4 Region 6</v>
      </c>
      <c r="D151">
        <v>4</v>
      </c>
      <c r="E151">
        <v>6</v>
      </c>
    </row>
    <row r="152" spans="1:5" x14ac:dyDescent="0.25">
      <c r="A152" t="str">
        <f t="shared" si="4"/>
        <v>tauK_5_1_p</v>
      </c>
      <c r="B152">
        <v>0.2</v>
      </c>
      <c r="C152" t="str">
        <f t="shared" si="5"/>
        <v>Sector 5 Region 1</v>
      </c>
      <c r="D152">
        <v>5</v>
      </c>
      <c r="E152">
        <v>1</v>
      </c>
    </row>
    <row r="153" spans="1:5" x14ac:dyDescent="0.25">
      <c r="A153" t="str">
        <f t="shared" si="4"/>
        <v>tauK_5_2_p</v>
      </c>
      <c r="B153">
        <v>0.2</v>
      </c>
      <c r="C153" t="str">
        <f t="shared" si="5"/>
        <v>Sector 5 Region 2</v>
      </c>
      <c r="D153">
        <v>5</v>
      </c>
      <c r="E153">
        <v>2</v>
      </c>
    </row>
    <row r="154" spans="1:5" x14ac:dyDescent="0.25">
      <c r="A154" t="str">
        <f t="shared" si="4"/>
        <v>tauK_5_3_p</v>
      </c>
      <c r="B154">
        <v>0.2</v>
      </c>
      <c r="C154" t="str">
        <f t="shared" si="5"/>
        <v>Sector 5 Region 3</v>
      </c>
      <c r="D154">
        <v>5</v>
      </c>
      <c r="E154">
        <v>3</v>
      </c>
    </row>
    <row r="155" spans="1:5" x14ac:dyDescent="0.25">
      <c r="A155" t="str">
        <f t="shared" si="4"/>
        <v>tauK_5_4_p</v>
      </c>
      <c r="B155">
        <v>0.2</v>
      </c>
      <c r="C155" t="str">
        <f t="shared" si="5"/>
        <v>Sector 5 Region 4</v>
      </c>
      <c r="D155">
        <v>5</v>
      </c>
      <c r="E155">
        <v>4</v>
      </c>
    </row>
    <row r="156" spans="1:5" x14ac:dyDescent="0.25">
      <c r="A156" t="str">
        <f t="shared" si="4"/>
        <v>tauK_5_5_p</v>
      </c>
      <c r="B156">
        <v>0.2</v>
      </c>
      <c r="C156" t="str">
        <f t="shared" si="5"/>
        <v>Sector 5 Region 5</v>
      </c>
      <c r="D156">
        <v>5</v>
      </c>
      <c r="E156">
        <v>5</v>
      </c>
    </row>
    <row r="157" spans="1:5" x14ac:dyDescent="0.25">
      <c r="A157" t="str">
        <f t="shared" si="4"/>
        <v>tauK_5_6_p</v>
      </c>
      <c r="B157">
        <v>0.2</v>
      </c>
      <c r="C157" t="str">
        <f t="shared" si="5"/>
        <v>Sector 5 Region 6</v>
      </c>
      <c r="D157">
        <v>5</v>
      </c>
      <c r="E157">
        <v>6</v>
      </c>
    </row>
    <row r="158" spans="1:5" x14ac:dyDescent="0.25">
      <c r="A158" t="str">
        <f t="shared" si="4"/>
        <v>tauK_6_1_p</v>
      </c>
      <c r="B158">
        <v>0.2</v>
      </c>
      <c r="C158" t="str">
        <f t="shared" si="5"/>
        <v>Sector 6 Region 1</v>
      </c>
      <c r="D158">
        <v>6</v>
      </c>
      <c r="E158">
        <v>1</v>
      </c>
    </row>
    <row r="159" spans="1:5" x14ac:dyDescent="0.25">
      <c r="A159" t="str">
        <f t="shared" si="4"/>
        <v>tauK_6_2_p</v>
      </c>
      <c r="B159">
        <v>0.2</v>
      </c>
      <c r="C159" t="str">
        <f t="shared" si="5"/>
        <v>Sector 6 Region 2</v>
      </c>
      <c r="D159">
        <v>6</v>
      </c>
      <c r="E159">
        <v>2</v>
      </c>
    </row>
    <row r="160" spans="1:5" x14ac:dyDescent="0.25">
      <c r="A160" t="str">
        <f t="shared" ref="A160:A181" si="6">"tauK_" &amp; D160 &amp; "_" &amp; E160 &amp; "_p"</f>
        <v>tauK_6_3_p</v>
      </c>
      <c r="B160">
        <v>0.2</v>
      </c>
      <c r="C160" t="str">
        <f t="shared" si="5"/>
        <v>Sector 6 Region 3</v>
      </c>
      <c r="D160">
        <v>6</v>
      </c>
      <c r="E160">
        <v>3</v>
      </c>
    </row>
    <row r="161" spans="1:5" x14ac:dyDescent="0.25">
      <c r="A161" t="str">
        <f t="shared" si="6"/>
        <v>tauK_6_4_p</v>
      </c>
      <c r="B161">
        <v>0.2</v>
      </c>
      <c r="C161" t="str">
        <f t="shared" si="5"/>
        <v>Sector 6 Region 4</v>
      </c>
      <c r="D161">
        <v>6</v>
      </c>
      <c r="E161">
        <v>4</v>
      </c>
    </row>
    <row r="162" spans="1:5" x14ac:dyDescent="0.25">
      <c r="A162" t="str">
        <f t="shared" si="6"/>
        <v>tauK_6_5_p</v>
      </c>
      <c r="B162">
        <v>0.2</v>
      </c>
      <c r="C162" t="str">
        <f t="shared" si="5"/>
        <v>Sector 6 Region 5</v>
      </c>
      <c r="D162">
        <v>6</v>
      </c>
      <c r="E162">
        <v>5</v>
      </c>
    </row>
    <row r="163" spans="1:5" x14ac:dyDescent="0.25">
      <c r="A163" t="str">
        <f t="shared" si="6"/>
        <v>tauK_6_6_p</v>
      </c>
      <c r="B163">
        <v>0.2</v>
      </c>
      <c r="C163" t="str">
        <f t="shared" si="5"/>
        <v>Sector 6 Region 6</v>
      </c>
      <c r="D163">
        <v>6</v>
      </c>
      <c r="E163">
        <v>6</v>
      </c>
    </row>
    <row r="164" spans="1:5" x14ac:dyDescent="0.25">
      <c r="A164" t="str">
        <f t="shared" si="6"/>
        <v>tauK_7_1_p</v>
      </c>
      <c r="B164">
        <v>0.2</v>
      </c>
      <c r="C164" t="str">
        <f t="shared" si="5"/>
        <v>Sector 7 Region 1</v>
      </c>
      <c r="D164">
        <v>7</v>
      </c>
      <c r="E164">
        <v>1</v>
      </c>
    </row>
    <row r="165" spans="1:5" x14ac:dyDescent="0.25">
      <c r="A165" t="str">
        <f t="shared" si="6"/>
        <v>tauK_7_2_p</v>
      </c>
      <c r="B165">
        <v>0.2</v>
      </c>
      <c r="C165" t="str">
        <f t="shared" si="5"/>
        <v>Sector 7 Region 2</v>
      </c>
      <c r="D165">
        <v>7</v>
      </c>
      <c r="E165">
        <v>2</v>
      </c>
    </row>
    <row r="166" spans="1:5" x14ac:dyDescent="0.25">
      <c r="A166" t="str">
        <f t="shared" si="6"/>
        <v>tauK_7_3_p</v>
      </c>
      <c r="B166">
        <v>0.2</v>
      </c>
      <c r="C166" t="str">
        <f t="shared" si="5"/>
        <v>Sector 7 Region 3</v>
      </c>
      <c r="D166">
        <v>7</v>
      </c>
      <c r="E166">
        <v>3</v>
      </c>
    </row>
    <row r="167" spans="1:5" x14ac:dyDescent="0.25">
      <c r="A167" t="str">
        <f t="shared" si="6"/>
        <v>tauK_7_4_p</v>
      </c>
      <c r="B167">
        <v>0.2</v>
      </c>
      <c r="C167" t="str">
        <f t="shared" si="5"/>
        <v>Sector 7 Region 4</v>
      </c>
      <c r="D167">
        <v>7</v>
      </c>
      <c r="E167">
        <v>4</v>
      </c>
    </row>
    <row r="168" spans="1:5" x14ac:dyDescent="0.25">
      <c r="A168" t="str">
        <f t="shared" si="6"/>
        <v>tauK_7_5_p</v>
      </c>
      <c r="B168">
        <v>0.2</v>
      </c>
      <c r="C168" t="str">
        <f t="shared" si="5"/>
        <v>Sector 7 Region 5</v>
      </c>
      <c r="D168">
        <v>7</v>
      </c>
      <c r="E168">
        <v>5</v>
      </c>
    </row>
    <row r="169" spans="1:5" x14ac:dyDescent="0.25">
      <c r="A169" t="str">
        <f t="shared" si="6"/>
        <v>tauK_7_6_p</v>
      </c>
      <c r="B169">
        <v>0.2</v>
      </c>
      <c r="C169" t="str">
        <f t="shared" si="5"/>
        <v>Sector 7 Region 6</v>
      </c>
      <c r="D169">
        <v>7</v>
      </c>
      <c r="E169">
        <v>6</v>
      </c>
    </row>
    <row r="170" spans="1:5" x14ac:dyDescent="0.25">
      <c r="A170" t="str">
        <f t="shared" si="6"/>
        <v>tauK_8_1_p</v>
      </c>
      <c r="B170">
        <v>0.2</v>
      </c>
      <c r="C170" t="str">
        <f t="shared" si="5"/>
        <v>Sector 8 Region 1</v>
      </c>
      <c r="D170">
        <v>8</v>
      </c>
      <c r="E170">
        <v>1</v>
      </c>
    </row>
    <row r="171" spans="1:5" x14ac:dyDescent="0.25">
      <c r="A171" t="str">
        <f t="shared" si="6"/>
        <v>tauK_8_2_p</v>
      </c>
      <c r="B171">
        <v>0.2</v>
      </c>
      <c r="C171" t="str">
        <f t="shared" si="5"/>
        <v>Sector 8 Region 2</v>
      </c>
      <c r="D171">
        <v>8</v>
      </c>
      <c r="E171">
        <v>2</v>
      </c>
    </row>
    <row r="172" spans="1:5" x14ac:dyDescent="0.25">
      <c r="A172" t="str">
        <f t="shared" si="6"/>
        <v>tauK_8_3_p</v>
      </c>
      <c r="B172">
        <v>0.2</v>
      </c>
      <c r="C172" t="str">
        <f t="shared" si="5"/>
        <v>Sector 8 Region 3</v>
      </c>
      <c r="D172">
        <v>8</v>
      </c>
      <c r="E172">
        <v>3</v>
      </c>
    </row>
    <row r="173" spans="1:5" x14ac:dyDescent="0.25">
      <c r="A173" t="str">
        <f t="shared" si="6"/>
        <v>tauK_8_4_p</v>
      </c>
      <c r="B173">
        <v>0.2</v>
      </c>
      <c r="C173" t="str">
        <f t="shared" si="5"/>
        <v>Sector 8 Region 4</v>
      </c>
      <c r="D173">
        <v>8</v>
      </c>
      <c r="E173">
        <v>4</v>
      </c>
    </row>
    <row r="174" spans="1:5" x14ac:dyDescent="0.25">
      <c r="A174" t="str">
        <f t="shared" si="6"/>
        <v>tauK_8_5_p</v>
      </c>
      <c r="B174">
        <v>0.2</v>
      </c>
      <c r="C174" t="str">
        <f t="shared" si="5"/>
        <v>Sector 8 Region 5</v>
      </c>
      <c r="D174">
        <v>8</v>
      </c>
      <c r="E174">
        <v>5</v>
      </c>
    </row>
    <row r="175" spans="1:5" x14ac:dyDescent="0.25">
      <c r="A175" t="str">
        <f t="shared" si="6"/>
        <v>tauK_8_6_p</v>
      </c>
      <c r="B175">
        <v>0.2</v>
      </c>
      <c r="C175" t="str">
        <f t="shared" si="5"/>
        <v>Sector 8 Region 6</v>
      </c>
      <c r="D175">
        <v>8</v>
      </c>
      <c r="E175">
        <v>6</v>
      </c>
    </row>
    <row r="176" spans="1:5" x14ac:dyDescent="0.25">
      <c r="A176" t="str">
        <f t="shared" si="6"/>
        <v>tauK_9_1_p</v>
      </c>
      <c r="B176">
        <v>0.2</v>
      </c>
      <c r="C176" t="str">
        <f t="shared" si="5"/>
        <v>Sector 9 Region 1</v>
      </c>
      <c r="D176">
        <v>9</v>
      </c>
      <c r="E176">
        <v>1</v>
      </c>
    </row>
    <row r="177" spans="1:6" x14ac:dyDescent="0.25">
      <c r="A177" t="str">
        <f t="shared" si="6"/>
        <v>tauK_9_2_p</v>
      </c>
      <c r="B177">
        <v>0.2</v>
      </c>
      <c r="C177" t="str">
        <f t="shared" si="5"/>
        <v>Sector 9 Region 2</v>
      </c>
      <c r="D177">
        <v>9</v>
      </c>
      <c r="E177">
        <v>2</v>
      </c>
    </row>
    <row r="178" spans="1:6" x14ac:dyDescent="0.25">
      <c r="A178" t="str">
        <f t="shared" si="6"/>
        <v>tauK_9_3_p</v>
      </c>
      <c r="B178">
        <v>0.2</v>
      </c>
      <c r="C178" t="str">
        <f t="shared" si="5"/>
        <v>Sector 9 Region 3</v>
      </c>
      <c r="D178">
        <v>9</v>
      </c>
      <c r="E178">
        <v>3</v>
      </c>
    </row>
    <row r="179" spans="1:6" x14ac:dyDescent="0.25">
      <c r="A179" t="str">
        <f t="shared" si="6"/>
        <v>tauK_9_4_p</v>
      </c>
      <c r="B179">
        <v>0.2</v>
      </c>
      <c r="C179" t="str">
        <f t="shared" si="5"/>
        <v>Sector 9 Region 4</v>
      </c>
      <c r="D179">
        <v>9</v>
      </c>
      <c r="E179">
        <v>4</v>
      </c>
    </row>
    <row r="180" spans="1:6" x14ac:dyDescent="0.25">
      <c r="A180" t="str">
        <f t="shared" si="6"/>
        <v>tauK_9_5_p</v>
      </c>
      <c r="B180">
        <v>0.2</v>
      </c>
      <c r="C180" t="str">
        <f t="shared" si="5"/>
        <v>Sector 9 Region 5</v>
      </c>
      <c r="D180">
        <v>9</v>
      </c>
      <c r="E180">
        <v>5</v>
      </c>
    </row>
    <row r="181" spans="1:6" x14ac:dyDescent="0.25">
      <c r="A181" t="str">
        <f t="shared" si="6"/>
        <v>tauK_9_6_p</v>
      </c>
      <c r="B181">
        <v>0.2</v>
      </c>
      <c r="C181" t="str">
        <f t="shared" si="5"/>
        <v>Sector 9 Region 6</v>
      </c>
      <c r="D181">
        <v>9</v>
      </c>
      <c r="E181">
        <v>6</v>
      </c>
    </row>
    <row r="182" spans="1:6" x14ac:dyDescent="0.25">
      <c r="A182" s="57" t="s">
        <v>196</v>
      </c>
      <c r="B182" s="57"/>
      <c r="C182" s="57"/>
      <c r="D182" s="39" t="s">
        <v>125</v>
      </c>
      <c r="E182" s="39" t="s">
        <v>126</v>
      </c>
      <c r="F182" s="39"/>
    </row>
    <row r="183" spans="1:6" x14ac:dyDescent="0.25">
      <c r="A183" t="str">
        <f t="shared" ref="A183:A214" si="7">"tauN_" &amp; D183 &amp; "_" &amp; E183 &amp; "_p"</f>
        <v>tauN_1_1_p</v>
      </c>
      <c r="B183">
        <v>0</v>
      </c>
      <c r="C183" t="str">
        <f>CONCATENATE(D$17," ",D183," ",E$17, " ",E183)</f>
        <v>Sector 1 Region 1</v>
      </c>
      <c r="D183">
        <v>1</v>
      </c>
      <c r="E183">
        <v>1</v>
      </c>
    </row>
    <row r="184" spans="1:6" x14ac:dyDescent="0.25">
      <c r="A184" t="str">
        <f t="shared" si="7"/>
        <v>tauN_1_2_p</v>
      </c>
      <c r="B184">
        <v>0</v>
      </c>
      <c r="C184" t="str">
        <f t="shared" ref="C184:C236" si="8">CONCATENATE(D$17," ",D184," ",E$17, " ",E184)</f>
        <v>Sector 1 Region 2</v>
      </c>
      <c r="D184">
        <v>1</v>
      </c>
      <c r="E184">
        <v>2</v>
      </c>
    </row>
    <row r="185" spans="1:6" x14ac:dyDescent="0.25">
      <c r="A185" t="str">
        <f t="shared" si="7"/>
        <v>tauN_1_3_p</v>
      </c>
      <c r="B185">
        <v>0</v>
      </c>
      <c r="C185" t="str">
        <f t="shared" si="8"/>
        <v>Sector 1 Region 3</v>
      </c>
      <c r="D185">
        <v>1</v>
      </c>
      <c r="E185">
        <v>3</v>
      </c>
    </row>
    <row r="186" spans="1:6" x14ac:dyDescent="0.25">
      <c r="A186" t="str">
        <f t="shared" si="7"/>
        <v>tauN_1_4_p</v>
      </c>
      <c r="B186">
        <v>0</v>
      </c>
      <c r="C186" t="str">
        <f t="shared" si="8"/>
        <v>Sector 1 Region 4</v>
      </c>
      <c r="D186">
        <v>1</v>
      </c>
      <c r="E186">
        <v>4</v>
      </c>
    </row>
    <row r="187" spans="1:6" x14ac:dyDescent="0.25">
      <c r="A187" t="str">
        <f t="shared" si="7"/>
        <v>tauN_1_5_p</v>
      </c>
      <c r="B187">
        <v>0</v>
      </c>
      <c r="C187" t="str">
        <f t="shared" si="8"/>
        <v>Sector 1 Region 5</v>
      </c>
      <c r="D187">
        <v>1</v>
      </c>
      <c r="E187">
        <v>5</v>
      </c>
    </row>
    <row r="188" spans="1:6" x14ac:dyDescent="0.25">
      <c r="A188" t="str">
        <f t="shared" si="7"/>
        <v>tauN_1_6_p</v>
      </c>
      <c r="B188">
        <v>0</v>
      </c>
      <c r="C188" t="str">
        <f t="shared" si="8"/>
        <v>Sector 1 Region 6</v>
      </c>
      <c r="D188">
        <v>1</v>
      </c>
      <c r="E188">
        <v>6</v>
      </c>
    </row>
    <row r="189" spans="1:6" x14ac:dyDescent="0.25">
      <c r="A189" t="str">
        <f t="shared" si="7"/>
        <v>tauN_2_1_p</v>
      </c>
      <c r="B189">
        <v>0</v>
      </c>
      <c r="C189" t="str">
        <f t="shared" si="8"/>
        <v>Sector 2 Region 1</v>
      </c>
      <c r="D189">
        <v>2</v>
      </c>
      <c r="E189">
        <v>1</v>
      </c>
    </row>
    <row r="190" spans="1:6" x14ac:dyDescent="0.25">
      <c r="A190" t="str">
        <f t="shared" si="7"/>
        <v>tauN_2_2_p</v>
      </c>
      <c r="B190">
        <v>0</v>
      </c>
      <c r="C190" t="str">
        <f t="shared" si="8"/>
        <v>Sector 2 Region 2</v>
      </c>
      <c r="D190">
        <v>2</v>
      </c>
      <c r="E190">
        <v>2</v>
      </c>
    </row>
    <row r="191" spans="1:6" x14ac:dyDescent="0.25">
      <c r="A191" t="str">
        <f t="shared" si="7"/>
        <v>tauN_2_3_p</v>
      </c>
      <c r="B191">
        <v>0</v>
      </c>
      <c r="C191" t="str">
        <f t="shared" si="8"/>
        <v>Sector 2 Region 3</v>
      </c>
      <c r="D191">
        <v>2</v>
      </c>
      <c r="E191">
        <v>3</v>
      </c>
    </row>
    <row r="192" spans="1:6" x14ac:dyDescent="0.25">
      <c r="A192" t="str">
        <f t="shared" si="7"/>
        <v>tauN_2_4_p</v>
      </c>
      <c r="B192">
        <v>0</v>
      </c>
      <c r="C192" t="str">
        <f t="shared" si="8"/>
        <v>Sector 2 Region 4</v>
      </c>
      <c r="D192">
        <v>2</v>
      </c>
      <c r="E192">
        <v>4</v>
      </c>
    </row>
    <row r="193" spans="1:5" x14ac:dyDescent="0.25">
      <c r="A193" t="str">
        <f t="shared" si="7"/>
        <v>tauN_2_5_p</v>
      </c>
      <c r="B193">
        <v>0</v>
      </c>
      <c r="C193" t="str">
        <f t="shared" si="8"/>
        <v>Sector 2 Region 5</v>
      </c>
      <c r="D193">
        <v>2</v>
      </c>
      <c r="E193">
        <v>5</v>
      </c>
    </row>
    <row r="194" spans="1:5" x14ac:dyDescent="0.25">
      <c r="A194" t="str">
        <f t="shared" si="7"/>
        <v>tauN_2_6_p</v>
      </c>
      <c r="B194">
        <v>0</v>
      </c>
      <c r="C194" t="str">
        <f t="shared" si="8"/>
        <v>Sector 2 Region 6</v>
      </c>
      <c r="D194">
        <v>2</v>
      </c>
      <c r="E194">
        <v>6</v>
      </c>
    </row>
    <row r="195" spans="1:5" x14ac:dyDescent="0.25">
      <c r="A195" t="str">
        <f t="shared" si="7"/>
        <v>tauN_3_1_p</v>
      </c>
      <c r="B195">
        <v>0</v>
      </c>
      <c r="C195" t="str">
        <f t="shared" si="8"/>
        <v>Sector 3 Region 1</v>
      </c>
      <c r="D195">
        <v>3</v>
      </c>
      <c r="E195">
        <v>1</v>
      </c>
    </row>
    <row r="196" spans="1:5" x14ac:dyDescent="0.25">
      <c r="A196" t="str">
        <f t="shared" si="7"/>
        <v>tauN_3_2_p</v>
      </c>
      <c r="B196">
        <v>0</v>
      </c>
      <c r="C196" t="str">
        <f t="shared" si="8"/>
        <v>Sector 3 Region 2</v>
      </c>
      <c r="D196">
        <v>3</v>
      </c>
      <c r="E196">
        <v>2</v>
      </c>
    </row>
    <row r="197" spans="1:5" x14ac:dyDescent="0.25">
      <c r="A197" t="str">
        <f t="shared" si="7"/>
        <v>tauN_3_3_p</v>
      </c>
      <c r="B197">
        <v>0</v>
      </c>
      <c r="C197" t="str">
        <f t="shared" si="8"/>
        <v>Sector 3 Region 3</v>
      </c>
      <c r="D197">
        <v>3</v>
      </c>
      <c r="E197">
        <v>3</v>
      </c>
    </row>
    <row r="198" spans="1:5" x14ac:dyDescent="0.25">
      <c r="A198" t="str">
        <f t="shared" si="7"/>
        <v>tauN_3_4_p</v>
      </c>
      <c r="B198">
        <v>0</v>
      </c>
      <c r="C198" t="str">
        <f t="shared" si="8"/>
        <v>Sector 3 Region 4</v>
      </c>
      <c r="D198">
        <v>3</v>
      </c>
      <c r="E198">
        <v>4</v>
      </c>
    </row>
    <row r="199" spans="1:5" x14ac:dyDescent="0.25">
      <c r="A199" t="str">
        <f t="shared" si="7"/>
        <v>tauN_3_5_p</v>
      </c>
      <c r="B199">
        <v>0</v>
      </c>
      <c r="C199" t="str">
        <f t="shared" si="8"/>
        <v>Sector 3 Region 5</v>
      </c>
      <c r="D199">
        <v>3</v>
      </c>
      <c r="E199">
        <v>5</v>
      </c>
    </row>
    <row r="200" spans="1:5" x14ac:dyDescent="0.25">
      <c r="A200" t="str">
        <f t="shared" si="7"/>
        <v>tauN_3_6_p</v>
      </c>
      <c r="B200">
        <v>0</v>
      </c>
      <c r="C200" t="str">
        <f t="shared" si="8"/>
        <v>Sector 3 Region 6</v>
      </c>
      <c r="D200">
        <v>3</v>
      </c>
      <c r="E200">
        <v>6</v>
      </c>
    </row>
    <row r="201" spans="1:5" x14ac:dyDescent="0.25">
      <c r="A201" t="str">
        <f t="shared" si="7"/>
        <v>tauN_4_1_p</v>
      </c>
      <c r="B201">
        <v>0</v>
      </c>
      <c r="C201" t="str">
        <f t="shared" si="8"/>
        <v>Sector 4 Region 1</v>
      </c>
      <c r="D201">
        <v>4</v>
      </c>
      <c r="E201">
        <v>1</v>
      </c>
    </row>
    <row r="202" spans="1:5" x14ac:dyDescent="0.25">
      <c r="A202" t="str">
        <f t="shared" si="7"/>
        <v>tauN_4_2_p</v>
      </c>
      <c r="B202">
        <v>0</v>
      </c>
      <c r="C202" t="str">
        <f t="shared" si="8"/>
        <v>Sector 4 Region 2</v>
      </c>
      <c r="D202">
        <v>4</v>
      </c>
      <c r="E202">
        <v>2</v>
      </c>
    </row>
    <row r="203" spans="1:5" x14ac:dyDescent="0.25">
      <c r="A203" t="str">
        <f t="shared" si="7"/>
        <v>tauN_4_3_p</v>
      </c>
      <c r="B203">
        <v>0</v>
      </c>
      <c r="C203" t="str">
        <f t="shared" si="8"/>
        <v>Sector 4 Region 3</v>
      </c>
      <c r="D203">
        <v>4</v>
      </c>
      <c r="E203">
        <v>3</v>
      </c>
    </row>
    <row r="204" spans="1:5" x14ac:dyDescent="0.25">
      <c r="A204" t="str">
        <f t="shared" si="7"/>
        <v>tauN_4_4_p</v>
      </c>
      <c r="B204">
        <v>0</v>
      </c>
      <c r="C204" t="str">
        <f t="shared" si="8"/>
        <v>Sector 4 Region 4</v>
      </c>
      <c r="D204">
        <v>4</v>
      </c>
      <c r="E204">
        <v>4</v>
      </c>
    </row>
    <row r="205" spans="1:5" x14ac:dyDescent="0.25">
      <c r="A205" t="str">
        <f t="shared" si="7"/>
        <v>tauN_4_5_p</v>
      </c>
      <c r="B205">
        <v>0</v>
      </c>
      <c r="C205" t="str">
        <f t="shared" si="8"/>
        <v>Sector 4 Region 5</v>
      </c>
      <c r="D205">
        <v>4</v>
      </c>
      <c r="E205">
        <v>5</v>
      </c>
    </row>
    <row r="206" spans="1:5" x14ac:dyDescent="0.25">
      <c r="A206" t="str">
        <f t="shared" si="7"/>
        <v>tauN_4_6_p</v>
      </c>
      <c r="B206">
        <v>0</v>
      </c>
      <c r="C206" t="str">
        <f t="shared" si="8"/>
        <v>Sector 4 Region 6</v>
      </c>
      <c r="D206">
        <v>4</v>
      </c>
      <c r="E206">
        <v>6</v>
      </c>
    </row>
    <row r="207" spans="1:5" x14ac:dyDescent="0.25">
      <c r="A207" t="str">
        <f t="shared" si="7"/>
        <v>tauN_5_1_p</v>
      </c>
      <c r="B207">
        <v>0</v>
      </c>
      <c r="C207" t="str">
        <f t="shared" si="8"/>
        <v>Sector 5 Region 1</v>
      </c>
      <c r="D207">
        <v>5</v>
      </c>
      <c r="E207">
        <v>1</v>
      </c>
    </row>
    <row r="208" spans="1:5" x14ac:dyDescent="0.25">
      <c r="A208" t="str">
        <f t="shared" si="7"/>
        <v>tauN_5_2_p</v>
      </c>
      <c r="B208">
        <v>0</v>
      </c>
      <c r="C208" t="str">
        <f t="shared" si="8"/>
        <v>Sector 5 Region 2</v>
      </c>
      <c r="D208">
        <v>5</v>
      </c>
      <c r="E208">
        <v>2</v>
      </c>
    </row>
    <row r="209" spans="1:5" x14ac:dyDescent="0.25">
      <c r="A209" t="str">
        <f t="shared" si="7"/>
        <v>tauN_5_3_p</v>
      </c>
      <c r="B209">
        <v>0</v>
      </c>
      <c r="C209" t="str">
        <f t="shared" si="8"/>
        <v>Sector 5 Region 3</v>
      </c>
      <c r="D209">
        <v>5</v>
      </c>
      <c r="E209">
        <v>3</v>
      </c>
    </row>
    <row r="210" spans="1:5" x14ac:dyDescent="0.25">
      <c r="A210" t="str">
        <f t="shared" si="7"/>
        <v>tauN_5_4_p</v>
      </c>
      <c r="B210">
        <v>0</v>
      </c>
      <c r="C210" t="str">
        <f t="shared" si="8"/>
        <v>Sector 5 Region 4</v>
      </c>
      <c r="D210">
        <v>5</v>
      </c>
      <c r="E210">
        <v>4</v>
      </c>
    </row>
    <row r="211" spans="1:5" x14ac:dyDescent="0.25">
      <c r="A211" t="str">
        <f t="shared" si="7"/>
        <v>tauN_5_5_p</v>
      </c>
      <c r="B211">
        <v>0</v>
      </c>
      <c r="C211" t="str">
        <f t="shared" si="8"/>
        <v>Sector 5 Region 5</v>
      </c>
      <c r="D211">
        <v>5</v>
      </c>
      <c r="E211">
        <v>5</v>
      </c>
    </row>
    <row r="212" spans="1:5" x14ac:dyDescent="0.25">
      <c r="A212" t="str">
        <f t="shared" si="7"/>
        <v>tauN_5_6_p</v>
      </c>
      <c r="B212">
        <v>0</v>
      </c>
      <c r="C212" t="str">
        <f t="shared" si="8"/>
        <v>Sector 5 Region 6</v>
      </c>
      <c r="D212">
        <v>5</v>
      </c>
      <c r="E212">
        <v>6</v>
      </c>
    </row>
    <row r="213" spans="1:5" x14ac:dyDescent="0.25">
      <c r="A213" t="str">
        <f t="shared" si="7"/>
        <v>tauN_6_1_p</v>
      </c>
      <c r="B213">
        <v>0</v>
      </c>
      <c r="C213" t="str">
        <f t="shared" si="8"/>
        <v>Sector 6 Region 1</v>
      </c>
      <c r="D213">
        <v>6</v>
      </c>
      <c r="E213">
        <v>1</v>
      </c>
    </row>
    <row r="214" spans="1:5" x14ac:dyDescent="0.25">
      <c r="A214" t="str">
        <f t="shared" si="7"/>
        <v>tauN_6_2_p</v>
      </c>
      <c r="B214">
        <v>0</v>
      </c>
      <c r="C214" t="str">
        <f t="shared" si="8"/>
        <v>Sector 6 Region 2</v>
      </c>
      <c r="D214">
        <v>6</v>
      </c>
      <c r="E214">
        <v>2</v>
      </c>
    </row>
    <row r="215" spans="1:5" x14ac:dyDescent="0.25">
      <c r="A215" t="str">
        <f t="shared" ref="A215:A236" si="9">"tauN_" &amp; D215 &amp; "_" &amp; E215 &amp; "_p"</f>
        <v>tauN_6_3_p</v>
      </c>
      <c r="B215">
        <v>0</v>
      </c>
      <c r="C215" t="str">
        <f t="shared" si="8"/>
        <v>Sector 6 Region 3</v>
      </c>
      <c r="D215">
        <v>6</v>
      </c>
      <c r="E215">
        <v>3</v>
      </c>
    </row>
    <row r="216" spans="1:5" x14ac:dyDescent="0.25">
      <c r="A216" t="str">
        <f t="shared" si="9"/>
        <v>tauN_6_4_p</v>
      </c>
      <c r="B216">
        <v>0</v>
      </c>
      <c r="C216" t="str">
        <f t="shared" si="8"/>
        <v>Sector 6 Region 4</v>
      </c>
      <c r="D216">
        <v>6</v>
      </c>
      <c r="E216">
        <v>4</v>
      </c>
    </row>
    <row r="217" spans="1:5" x14ac:dyDescent="0.25">
      <c r="A217" t="str">
        <f t="shared" si="9"/>
        <v>tauN_6_5_p</v>
      </c>
      <c r="B217">
        <v>0</v>
      </c>
      <c r="C217" t="str">
        <f t="shared" si="8"/>
        <v>Sector 6 Region 5</v>
      </c>
      <c r="D217">
        <v>6</v>
      </c>
      <c r="E217">
        <v>5</v>
      </c>
    </row>
    <row r="218" spans="1:5" x14ac:dyDescent="0.25">
      <c r="A218" t="str">
        <f t="shared" si="9"/>
        <v>tauN_6_6_p</v>
      </c>
      <c r="B218">
        <v>0</v>
      </c>
      <c r="C218" t="str">
        <f t="shared" si="8"/>
        <v>Sector 6 Region 6</v>
      </c>
      <c r="D218">
        <v>6</v>
      </c>
      <c r="E218">
        <v>6</v>
      </c>
    </row>
    <row r="219" spans="1:5" x14ac:dyDescent="0.25">
      <c r="A219" t="str">
        <f t="shared" si="9"/>
        <v>tauN_7_1_p</v>
      </c>
      <c r="B219">
        <v>0</v>
      </c>
      <c r="C219" t="str">
        <f t="shared" si="8"/>
        <v>Sector 7 Region 1</v>
      </c>
      <c r="D219">
        <v>7</v>
      </c>
      <c r="E219">
        <v>1</v>
      </c>
    </row>
    <row r="220" spans="1:5" x14ac:dyDescent="0.25">
      <c r="A220" t="str">
        <f t="shared" si="9"/>
        <v>tauN_7_2_p</v>
      </c>
      <c r="B220">
        <v>0</v>
      </c>
      <c r="C220" t="str">
        <f t="shared" si="8"/>
        <v>Sector 7 Region 2</v>
      </c>
      <c r="D220">
        <v>7</v>
      </c>
      <c r="E220">
        <v>2</v>
      </c>
    </row>
    <row r="221" spans="1:5" x14ac:dyDescent="0.25">
      <c r="A221" t="str">
        <f t="shared" si="9"/>
        <v>tauN_7_3_p</v>
      </c>
      <c r="B221">
        <v>0</v>
      </c>
      <c r="C221" t="str">
        <f t="shared" si="8"/>
        <v>Sector 7 Region 3</v>
      </c>
      <c r="D221">
        <v>7</v>
      </c>
      <c r="E221">
        <v>3</v>
      </c>
    </row>
    <row r="222" spans="1:5" x14ac:dyDescent="0.25">
      <c r="A222" t="str">
        <f t="shared" si="9"/>
        <v>tauN_7_4_p</v>
      </c>
      <c r="B222">
        <v>0</v>
      </c>
      <c r="C222" t="str">
        <f t="shared" si="8"/>
        <v>Sector 7 Region 4</v>
      </c>
      <c r="D222">
        <v>7</v>
      </c>
      <c r="E222">
        <v>4</v>
      </c>
    </row>
    <row r="223" spans="1:5" x14ac:dyDescent="0.25">
      <c r="A223" t="str">
        <f t="shared" si="9"/>
        <v>tauN_7_5_p</v>
      </c>
      <c r="B223">
        <v>0</v>
      </c>
      <c r="C223" t="str">
        <f t="shared" si="8"/>
        <v>Sector 7 Region 5</v>
      </c>
      <c r="D223">
        <v>7</v>
      </c>
      <c r="E223">
        <v>5</v>
      </c>
    </row>
    <row r="224" spans="1:5" x14ac:dyDescent="0.25">
      <c r="A224" t="str">
        <f t="shared" si="9"/>
        <v>tauN_7_6_p</v>
      </c>
      <c r="B224">
        <v>0</v>
      </c>
      <c r="C224" t="str">
        <f t="shared" si="8"/>
        <v>Sector 7 Region 6</v>
      </c>
      <c r="D224">
        <v>7</v>
      </c>
      <c r="E224">
        <v>6</v>
      </c>
    </row>
    <row r="225" spans="1:5" x14ac:dyDescent="0.25">
      <c r="A225" t="str">
        <f t="shared" si="9"/>
        <v>tauN_8_1_p</v>
      </c>
      <c r="B225">
        <v>0</v>
      </c>
      <c r="C225" t="str">
        <f t="shared" si="8"/>
        <v>Sector 8 Region 1</v>
      </c>
      <c r="D225">
        <v>8</v>
      </c>
      <c r="E225">
        <v>1</v>
      </c>
    </row>
    <row r="226" spans="1:5" x14ac:dyDescent="0.25">
      <c r="A226" t="str">
        <f t="shared" si="9"/>
        <v>tauN_8_2_p</v>
      </c>
      <c r="B226">
        <v>0</v>
      </c>
      <c r="C226" t="str">
        <f t="shared" si="8"/>
        <v>Sector 8 Region 2</v>
      </c>
      <c r="D226">
        <v>8</v>
      </c>
      <c r="E226">
        <v>2</v>
      </c>
    </row>
    <row r="227" spans="1:5" x14ac:dyDescent="0.25">
      <c r="A227" t="str">
        <f t="shared" si="9"/>
        <v>tauN_8_3_p</v>
      </c>
      <c r="B227">
        <v>0</v>
      </c>
      <c r="C227" t="str">
        <f t="shared" si="8"/>
        <v>Sector 8 Region 3</v>
      </c>
      <c r="D227">
        <v>8</v>
      </c>
      <c r="E227">
        <v>3</v>
      </c>
    </row>
    <row r="228" spans="1:5" x14ac:dyDescent="0.25">
      <c r="A228" t="str">
        <f t="shared" si="9"/>
        <v>tauN_8_4_p</v>
      </c>
      <c r="B228">
        <v>0</v>
      </c>
      <c r="C228" t="str">
        <f t="shared" si="8"/>
        <v>Sector 8 Region 4</v>
      </c>
      <c r="D228">
        <v>8</v>
      </c>
      <c r="E228">
        <v>4</v>
      </c>
    </row>
    <row r="229" spans="1:5" x14ac:dyDescent="0.25">
      <c r="A229" t="str">
        <f t="shared" si="9"/>
        <v>tauN_8_5_p</v>
      </c>
      <c r="B229">
        <v>0</v>
      </c>
      <c r="C229" t="str">
        <f t="shared" si="8"/>
        <v>Sector 8 Region 5</v>
      </c>
      <c r="D229">
        <v>8</v>
      </c>
      <c r="E229">
        <v>5</v>
      </c>
    </row>
    <row r="230" spans="1:5" x14ac:dyDescent="0.25">
      <c r="A230" t="str">
        <f t="shared" si="9"/>
        <v>tauN_8_6_p</v>
      </c>
      <c r="B230">
        <v>0</v>
      </c>
      <c r="C230" t="str">
        <f t="shared" si="8"/>
        <v>Sector 8 Region 6</v>
      </c>
      <c r="D230">
        <v>8</v>
      </c>
      <c r="E230">
        <v>6</v>
      </c>
    </row>
    <row r="231" spans="1:5" x14ac:dyDescent="0.25">
      <c r="A231" t="str">
        <f t="shared" si="9"/>
        <v>tauN_9_1_p</v>
      </c>
      <c r="B231">
        <v>0</v>
      </c>
      <c r="C231" t="str">
        <f t="shared" si="8"/>
        <v>Sector 9 Region 1</v>
      </c>
      <c r="D231">
        <v>9</v>
      </c>
      <c r="E231">
        <v>1</v>
      </c>
    </row>
    <row r="232" spans="1:5" x14ac:dyDescent="0.25">
      <c r="A232" t="str">
        <f t="shared" si="9"/>
        <v>tauN_9_2_p</v>
      </c>
      <c r="B232">
        <v>0</v>
      </c>
      <c r="C232" t="str">
        <f t="shared" si="8"/>
        <v>Sector 9 Region 2</v>
      </c>
      <c r="D232">
        <v>9</v>
      </c>
      <c r="E232">
        <v>2</v>
      </c>
    </row>
    <row r="233" spans="1:5" x14ac:dyDescent="0.25">
      <c r="A233" t="str">
        <f t="shared" si="9"/>
        <v>tauN_9_3_p</v>
      </c>
      <c r="B233">
        <v>0</v>
      </c>
      <c r="C233" t="str">
        <f t="shared" si="8"/>
        <v>Sector 9 Region 3</v>
      </c>
      <c r="D233">
        <v>9</v>
      </c>
      <c r="E233">
        <v>3</v>
      </c>
    </row>
    <row r="234" spans="1:5" x14ac:dyDescent="0.25">
      <c r="A234" t="str">
        <f t="shared" si="9"/>
        <v>tauN_9_4_p</v>
      </c>
      <c r="B234">
        <v>0</v>
      </c>
      <c r="C234" t="str">
        <f t="shared" si="8"/>
        <v>Sector 9 Region 4</v>
      </c>
      <c r="D234">
        <v>9</v>
      </c>
      <c r="E234">
        <v>4</v>
      </c>
    </row>
    <row r="235" spans="1:5" x14ac:dyDescent="0.25">
      <c r="A235" t="str">
        <f t="shared" si="9"/>
        <v>tauN_9_5_p</v>
      </c>
      <c r="B235">
        <v>0</v>
      </c>
      <c r="C235" t="str">
        <f t="shared" si="8"/>
        <v>Sector 9 Region 5</v>
      </c>
      <c r="D235">
        <v>9</v>
      </c>
      <c r="E235">
        <v>5</v>
      </c>
    </row>
    <row r="236" spans="1:5" x14ac:dyDescent="0.25">
      <c r="A236" t="str">
        <f t="shared" si="9"/>
        <v>tauN_9_6_p</v>
      </c>
      <c r="B236">
        <v>0</v>
      </c>
      <c r="C236" t="str">
        <f t="shared" si="8"/>
        <v>Sector 9 Region 6</v>
      </c>
      <c r="D236">
        <v>9</v>
      </c>
      <c r="E236">
        <v>6</v>
      </c>
    </row>
    <row r="302" spans="4:5" x14ac:dyDescent="0.25">
      <c r="D302">
        <v>3</v>
      </c>
      <c r="E302">
        <v>1</v>
      </c>
    </row>
    <row r="327" spans="5:5" x14ac:dyDescent="0.25">
      <c r="E327">
        <v>2</v>
      </c>
    </row>
    <row r="353" spans="5:5" x14ac:dyDescent="0.25">
      <c r="E353">
        <v>3</v>
      </c>
    </row>
    <row r="378" spans="5:5" x14ac:dyDescent="0.25">
      <c r="E378">
        <v>4</v>
      </c>
    </row>
    <row r="403" spans="5:5" x14ac:dyDescent="0.25">
      <c r="E403">
        <v>5</v>
      </c>
    </row>
    <row r="428" spans="5:5" x14ac:dyDescent="0.25">
      <c r="E428">
        <v>6</v>
      </c>
    </row>
  </sheetData>
  <mergeCells count="3">
    <mergeCell ref="A72:C72"/>
    <mergeCell ref="A127:C127"/>
    <mergeCell ref="A182:C18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tabSelected="1" topLeftCell="A1304" workbookViewId="0">
      <selection activeCell="I16" sqref="I16"/>
    </sheetView>
  </sheetViews>
  <sheetFormatPr baseColWidth="10" defaultRowHeight="15" x14ac:dyDescent="0.25"/>
  <cols>
    <col min="1" max="1" width="24.28515625" customWidth="1"/>
  </cols>
  <sheetData>
    <row r="1" spans="1:8" x14ac:dyDescent="0.25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8" x14ac:dyDescent="0.25">
      <c r="A2" s="57" t="str">
        <f>"sector " &amp; D2 &amp; " and region " &amp;E2</f>
        <v>sector 1 and region 1</v>
      </c>
      <c r="B2" s="57"/>
      <c r="C2" s="57"/>
      <c r="D2" s="39">
        <v>1</v>
      </c>
      <c r="E2" s="39">
        <v>1</v>
      </c>
      <c r="F2" s="39" t="str">
        <f>D2 &amp; "_" &amp; E2</f>
        <v>1_1</v>
      </c>
    </row>
    <row r="3" spans="1:8" x14ac:dyDescent="0.25">
      <c r="A3" s="16" t="s">
        <v>59</v>
      </c>
    </row>
    <row r="4" spans="1:8" x14ac:dyDescent="0.25">
      <c r="A4" t="str" cm="1">
        <f t="array" aca="1" ref="A4" ca="1">"aN_T_1_" &amp; INDIRECT("F" &amp; ROW(C4)-2) &amp; "_p"</f>
        <v>aN_T_1_1_1_p</v>
      </c>
      <c r="B4">
        <v>0</v>
      </c>
      <c r="C4" t="s">
        <v>60</v>
      </c>
    </row>
    <row r="5" spans="1:8" x14ac:dyDescent="0.25">
      <c r="A5" t="str" cm="1">
        <f t="array" aca="1" ref="A5" ca="1">"aN_T_2_" &amp; INDIRECT("F" &amp; ROW(C5)-3) &amp; "_p"</f>
        <v>aN_T_2_1_1_p</v>
      </c>
      <c r="B5">
        <v>0</v>
      </c>
      <c r="C5" t="s">
        <v>61</v>
      </c>
    </row>
    <row r="6" spans="1:8" x14ac:dyDescent="0.25">
      <c r="A6" t="str" cm="1">
        <f t="array" aca="1" ref="A6" ca="1">"aN_T_3_" &amp; INDIRECT("F" &amp; ROW(C6)-4) &amp; "_p"</f>
        <v>aN_T_3_1_1_p</v>
      </c>
      <c r="B6">
        <v>1</v>
      </c>
      <c r="C6" t="s">
        <v>62</v>
      </c>
    </row>
    <row r="7" spans="1:8" x14ac:dyDescent="0.25">
      <c r="A7" s="16" t="s">
        <v>64</v>
      </c>
    </row>
    <row r="8" spans="1:8" x14ac:dyDescent="0.25">
      <c r="A8" t="str" cm="1">
        <f t="array" aca="1" ref="A8" ca="1">"aN_WS_1_" &amp; INDIRECT("F" &amp; ROW(C8)-6) &amp; "_p"</f>
        <v>aN_WS_1_1_1_p</v>
      </c>
      <c r="B8">
        <v>0</v>
      </c>
      <c r="C8" t="s">
        <v>60</v>
      </c>
    </row>
    <row r="9" spans="1:8" x14ac:dyDescent="0.25">
      <c r="A9" t="str" cm="1">
        <f t="array" aca="1" ref="A9" ca="1">"aN_WS_2_" &amp; INDIRECT("F" &amp; ROW(C9)-7) &amp; "_p"</f>
        <v>aN_WS_2_1_1_p</v>
      </c>
      <c r="B9">
        <v>0</v>
      </c>
      <c r="C9" t="s">
        <v>61</v>
      </c>
    </row>
    <row r="10" spans="1:8" x14ac:dyDescent="0.25">
      <c r="A10" t="str" cm="1">
        <f t="array" aca="1" ref="A10" ca="1">"aN_WS_3_" &amp; INDIRECT("F" &amp; ROW(C10)-8) &amp; "_p"</f>
        <v>aN_WS_3_1_1_p</v>
      </c>
      <c r="B10">
        <v>2</v>
      </c>
      <c r="C10" t="s">
        <v>62</v>
      </c>
    </row>
    <row r="11" spans="1:8" x14ac:dyDescent="0.25">
      <c r="A11" s="16" t="s">
        <v>63</v>
      </c>
      <c r="F11" s="56"/>
      <c r="G11" s="56"/>
      <c r="H11" s="56"/>
    </row>
    <row r="12" spans="1:8" x14ac:dyDescent="0.25">
      <c r="A12" t="str" cm="1">
        <f t="array" aca="1" ref="A12" ca="1">"aN_PREC_1_" &amp; INDIRECT("F" &amp; ROW(C12) - 10) &amp; "_p"</f>
        <v>aN_PREC_1_1_1_p</v>
      </c>
      <c r="B12">
        <v>0</v>
      </c>
      <c r="C12" t="s">
        <v>60</v>
      </c>
    </row>
    <row r="13" spans="1:8" x14ac:dyDescent="0.25">
      <c r="A13" t="str" cm="1">
        <f t="array" aca="1" ref="A13" ca="1">"aN_PREC_2_" &amp; INDIRECT("F" &amp; ROW(C13) - 11) &amp; "_p"</f>
        <v>aN_PREC_2_1_1_p</v>
      </c>
      <c r="B13">
        <v>0</v>
      </c>
      <c r="C13" t="s">
        <v>61</v>
      </c>
    </row>
    <row r="14" spans="1:8" x14ac:dyDescent="0.25">
      <c r="A14" t="str" cm="1">
        <f t="array" aca="1" ref="A14" ca="1">"aN_PREC_3_" &amp; INDIRECT("F" &amp; ROW(C14) - 12) &amp; "_p"</f>
        <v>aN_PREC_3_1_1_p</v>
      </c>
      <c r="B14">
        <v>2</v>
      </c>
      <c r="C14" t="s">
        <v>62</v>
      </c>
    </row>
    <row r="15" spans="1:8" x14ac:dyDescent="0.25">
      <c r="A15" s="16" t="s">
        <v>65</v>
      </c>
      <c r="F15" s="56"/>
      <c r="G15" s="56"/>
      <c r="H15" s="56"/>
    </row>
    <row r="16" spans="1:8" x14ac:dyDescent="0.25">
      <c r="A16" t="str" cm="1">
        <f t="array" aca="1" ref="A16" ca="1">"aN_SL_1_" &amp; INDIRECT("F" &amp; ROW(C16) - 14) &amp; "_p"</f>
        <v>aN_SL_1_1_1_p</v>
      </c>
      <c r="B16">
        <v>0</v>
      </c>
      <c r="C16" t="s">
        <v>60</v>
      </c>
    </row>
    <row r="17" spans="1:6" x14ac:dyDescent="0.25">
      <c r="A17" t="str" cm="1">
        <f t="array" aca="1" ref="A17" ca="1">"aN_SL_2_" &amp; INDIRECT("F" &amp; ROW(C17) - 15) &amp; "_p"</f>
        <v>aN_SL_2_1_1_p</v>
      </c>
      <c r="B17">
        <v>0</v>
      </c>
      <c r="C17" t="s">
        <v>61</v>
      </c>
    </row>
    <row r="18" spans="1:6" x14ac:dyDescent="0.25">
      <c r="A18" t="str" cm="1">
        <f t="array" aca="1" ref="A18" ca="1">"aN_SL_3_" &amp; INDIRECT("F" &amp; ROW(C18) - 16) &amp; "_p"</f>
        <v>aN_SL_3_1_1_p</v>
      </c>
      <c r="B18">
        <v>2</v>
      </c>
      <c r="C18" t="s">
        <v>62</v>
      </c>
    </row>
    <row r="19" spans="1:6" x14ac:dyDescent="0.25">
      <c r="A19" s="16" t="s">
        <v>470</v>
      </c>
    </row>
    <row r="20" spans="1:6" x14ac:dyDescent="0.25">
      <c r="A20" t="str" cm="1">
        <f t="array" aca="1" ref="A20" ca="1">"aN_DRO_1_" &amp; INDIRECT("F" &amp; ROW(C20) - 18) &amp; "_p"</f>
        <v>aN_DRO_1_1_1_p</v>
      </c>
      <c r="B20">
        <v>0.01</v>
      </c>
      <c r="C20" t="s">
        <v>60</v>
      </c>
    </row>
    <row r="21" spans="1:6" x14ac:dyDescent="0.25">
      <c r="A21" t="str" cm="1">
        <f t="array" aca="1" ref="A21" ca="1">"aN_DRO_2_" &amp; INDIRECT("F" &amp; ROW(C21) - 19) &amp; "_p"</f>
        <v>aN_DRO_2_1_1_p</v>
      </c>
      <c r="B21">
        <v>0</v>
      </c>
      <c r="C21" t="s">
        <v>61</v>
      </c>
    </row>
    <row r="22" spans="1:6" x14ac:dyDescent="0.25">
      <c r="A22" t="str" cm="1">
        <f t="array" aca="1" ref="A22" ca="1">"aN_DRO_3_" &amp; INDIRECT("F" &amp; ROW(C22) - 20) &amp; "_p"</f>
        <v>aN_DRO_3_1_1_p</v>
      </c>
      <c r="B22">
        <v>2</v>
      </c>
      <c r="C22" t="s">
        <v>62</v>
      </c>
    </row>
    <row r="23" spans="1:6" x14ac:dyDescent="0.25">
      <c r="A23" s="16" t="s">
        <v>471</v>
      </c>
    </row>
    <row r="24" spans="1:6" x14ac:dyDescent="0.25">
      <c r="A24" t="str" cm="1">
        <f t="array" aca="1" ref="A24" ca="1">"aN_CYC_1_" &amp; INDIRECT("F" &amp; ROW(C24) - 22) &amp; "_p"</f>
        <v>aN_CYC_1_1_1_p</v>
      </c>
      <c r="B24">
        <v>0</v>
      </c>
      <c r="C24" t="s">
        <v>60</v>
      </c>
    </row>
    <row r="25" spans="1:6" x14ac:dyDescent="0.25">
      <c r="A25" t="str" cm="1">
        <f t="array" aca="1" ref="A25" ca="1">"aN_CYC_2_" &amp; INDIRECT("F" &amp; ROW(C25) - 23) &amp; "_p"</f>
        <v>aN_CYC_2_1_1_p</v>
      </c>
      <c r="B25">
        <v>0</v>
      </c>
      <c r="C25" t="s">
        <v>61</v>
      </c>
    </row>
    <row r="26" spans="1:6" x14ac:dyDescent="0.25">
      <c r="A26" t="str" cm="1">
        <f t="array" aca="1" ref="A26" ca="1">"aN_CYC_3_" &amp; INDIRECT("F" &amp; ROW(C26) - 24) &amp; "_p"</f>
        <v>aN_CYC_3_1_1_p</v>
      </c>
      <c r="B26">
        <v>2</v>
      </c>
      <c r="C26" t="s">
        <v>62</v>
      </c>
    </row>
    <row r="27" spans="1:6" x14ac:dyDescent="0.25">
      <c r="A27" s="58" t="str">
        <f>"sector " &amp; D27 &amp; " and region " &amp;E27</f>
        <v>sector 1 and region 2</v>
      </c>
      <c r="B27" s="58"/>
      <c r="C27" s="58"/>
      <c r="D27" s="43">
        <v>1</v>
      </c>
      <c r="E27" s="43">
        <v>2</v>
      </c>
      <c r="F27" s="43" t="str">
        <f>D27 &amp; "_" &amp; E27</f>
        <v>1_2</v>
      </c>
    </row>
    <row r="28" spans="1:6" x14ac:dyDescent="0.25">
      <c r="A28" s="53" t="s">
        <v>59</v>
      </c>
    </row>
    <row r="29" spans="1:6" x14ac:dyDescent="0.25">
      <c r="A29" t="str" cm="1">
        <f t="array" aca="1" ref="A29" ca="1">"aN_T_1_" &amp; INDIRECT("F" &amp; ROW(C29)-2) &amp; "_p"</f>
        <v>aN_T_1_1_2_p</v>
      </c>
      <c r="B29">
        <v>0</v>
      </c>
      <c r="C29" t="s">
        <v>60</v>
      </c>
    </row>
    <row r="30" spans="1:6" x14ac:dyDescent="0.25">
      <c r="A30" t="str" cm="1">
        <f t="array" aca="1" ref="A30" ca="1">"aN_T_2_" &amp; INDIRECT("F" &amp; ROW(C30)-3) &amp; "_p"</f>
        <v>aN_T_2_1_2_p</v>
      </c>
      <c r="B30">
        <v>0</v>
      </c>
      <c r="C30" t="s">
        <v>61</v>
      </c>
    </row>
    <row r="31" spans="1:6" x14ac:dyDescent="0.25">
      <c r="A31" t="str" cm="1">
        <f t="array" aca="1" ref="A31" ca="1">"aN_T_3_" &amp; INDIRECT("F" &amp; ROW(C31)-4) &amp; "_p"</f>
        <v>aN_T_3_1_2_p</v>
      </c>
      <c r="B31">
        <v>1</v>
      </c>
      <c r="C31" t="s">
        <v>62</v>
      </c>
    </row>
    <row r="32" spans="1:6" x14ac:dyDescent="0.25">
      <c r="A32" s="53" t="s">
        <v>64</v>
      </c>
    </row>
    <row r="33" spans="1:8" x14ac:dyDescent="0.25">
      <c r="A33" t="str" cm="1">
        <f t="array" aca="1" ref="A33" ca="1">"aN_WS_1_" &amp; INDIRECT("F" &amp; ROW(C33)-6) &amp; "_p"</f>
        <v>aN_WS_1_1_2_p</v>
      </c>
      <c r="B33">
        <v>0</v>
      </c>
      <c r="C33" t="s">
        <v>60</v>
      </c>
    </row>
    <row r="34" spans="1:8" x14ac:dyDescent="0.25">
      <c r="A34" t="str" cm="1">
        <f t="array" aca="1" ref="A34" ca="1">"aN_WS_2_" &amp; INDIRECT("F" &amp; ROW(C34)-7) &amp; "_p"</f>
        <v>aN_WS_2_1_2_p</v>
      </c>
      <c r="B34">
        <v>0</v>
      </c>
      <c r="C34" t="s">
        <v>61</v>
      </c>
    </row>
    <row r="35" spans="1:8" x14ac:dyDescent="0.25">
      <c r="A35" t="str" cm="1">
        <f t="array" aca="1" ref="A35" ca="1">"aN_WS_3_" &amp; INDIRECT("F" &amp; ROW(C35)-8) &amp; "_p"</f>
        <v>aN_WS_3_1_2_p</v>
      </c>
      <c r="B35">
        <v>2</v>
      </c>
      <c r="C35" t="s">
        <v>62</v>
      </c>
    </row>
    <row r="36" spans="1:8" x14ac:dyDescent="0.25">
      <c r="A36" s="53" t="s">
        <v>63</v>
      </c>
      <c r="F36" s="56"/>
      <c r="G36" s="56"/>
      <c r="H36" s="56"/>
    </row>
    <row r="37" spans="1:8" x14ac:dyDescent="0.25">
      <c r="A37" t="str" cm="1">
        <f t="array" aca="1" ref="A37" ca="1">"aN_PREC_1_" &amp; INDIRECT("F" &amp; ROW(C37) - 10) &amp; "_p"</f>
        <v>aN_PREC_1_1_2_p</v>
      </c>
      <c r="B37">
        <v>0</v>
      </c>
      <c r="C37" t="s">
        <v>60</v>
      </c>
    </row>
    <row r="38" spans="1:8" x14ac:dyDescent="0.25">
      <c r="A38" t="str" cm="1">
        <f t="array" aca="1" ref="A38" ca="1">"aN_PREC_2_" &amp; INDIRECT("F" &amp; ROW(C38) - 11) &amp; "_p"</f>
        <v>aN_PREC_2_1_2_p</v>
      </c>
      <c r="B38">
        <v>0</v>
      </c>
      <c r="C38" t="s">
        <v>61</v>
      </c>
    </row>
    <row r="39" spans="1:8" x14ac:dyDescent="0.25">
      <c r="A39" t="str" cm="1">
        <f t="array" aca="1" ref="A39" ca="1">"aN_PREC_3_" &amp; INDIRECT("F" &amp; ROW(C39) - 12) &amp; "_p"</f>
        <v>aN_PREC_3_1_2_p</v>
      </c>
      <c r="B39">
        <v>2</v>
      </c>
      <c r="C39" t="s">
        <v>62</v>
      </c>
    </row>
    <row r="40" spans="1:8" x14ac:dyDescent="0.25">
      <c r="A40" s="53" t="s">
        <v>65</v>
      </c>
      <c r="F40" s="56"/>
      <c r="G40" s="56"/>
      <c r="H40" s="56"/>
    </row>
    <row r="41" spans="1:8" x14ac:dyDescent="0.25">
      <c r="A41" t="str" cm="1">
        <f t="array" aca="1" ref="A41" ca="1">"aN_SL_1_" &amp; INDIRECT("F" &amp; ROW(C41) - 14) &amp; "_p"</f>
        <v>aN_SL_1_1_2_p</v>
      </c>
      <c r="B41">
        <v>0</v>
      </c>
      <c r="C41" t="s">
        <v>60</v>
      </c>
    </row>
    <row r="42" spans="1:8" x14ac:dyDescent="0.25">
      <c r="A42" t="str" cm="1">
        <f t="array" aca="1" ref="A42" ca="1">"aN_SL_2_" &amp; INDIRECT("F" &amp; ROW(C42) - 15) &amp; "_p"</f>
        <v>aN_SL_2_1_2_p</v>
      </c>
      <c r="B42">
        <v>0</v>
      </c>
      <c r="C42" t="s">
        <v>61</v>
      </c>
    </row>
    <row r="43" spans="1:8" x14ac:dyDescent="0.25">
      <c r="A43" t="str" cm="1">
        <f t="array" aca="1" ref="A43" ca="1">"aN_SL_3_" &amp; INDIRECT("F" &amp; ROW(C43) - 16) &amp; "_p"</f>
        <v>aN_SL_3_1_2_p</v>
      </c>
      <c r="B43">
        <v>2</v>
      </c>
      <c r="C43" t="s">
        <v>62</v>
      </c>
    </row>
    <row r="44" spans="1:8" x14ac:dyDescent="0.25">
      <c r="A44" s="53" t="s">
        <v>470</v>
      </c>
    </row>
    <row r="45" spans="1:8" x14ac:dyDescent="0.25">
      <c r="A45" t="str" cm="1">
        <f t="array" aca="1" ref="A45" ca="1">"aN_DRO_1_" &amp; INDIRECT("F" &amp; ROW(C45) - 18) &amp; "_p"</f>
        <v>aN_DRO_1_1_2_p</v>
      </c>
      <c r="B45">
        <v>0.01</v>
      </c>
      <c r="C45" t="s">
        <v>60</v>
      </c>
    </row>
    <row r="46" spans="1:8" x14ac:dyDescent="0.25">
      <c r="A46" t="str" cm="1">
        <f t="array" aca="1" ref="A46" ca="1">"aN_DRO_2_" &amp; INDIRECT("F" &amp; ROW(C46) - 19) &amp; "_p"</f>
        <v>aN_DRO_2_1_2_p</v>
      </c>
      <c r="B46">
        <v>0</v>
      </c>
      <c r="C46" t="s">
        <v>61</v>
      </c>
    </row>
    <row r="47" spans="1:8" x14ac:dyDescent="0.25">
      <c r="A47" t="str" cm="1">
        <f t="array" aca="1" ref="A47" ca="1">"aN_DRO_3_" &amp; INDIRECT("F" &amp; ROW(C47) - 20) &amp; "_p"</f>
        <v>aN_DRO_3_1_2_p</v>
      </c>
      <c r="B47">
        <v>2</v>
      </c>
      <c r="C47" t="s">
        <v>62</v>
      </c>
    </row>
    <row r="48" spans="1:8" x14ac:dyDescent="0.25">
      <c r="A48" s="53" t="s">
        <v>471</v>
      </c>
    </row>
    <row r="49" spans="1:8" x14ac:dyDescent="0.25">
      <c r="A49" t="str" cm="1">
        <f t="array" aca="1" ref="A49" ca="1">"aN_CYC_1_" &amp; INDIRECT("F" &amp; ROW(C49) - 22) &amp; "_p"</f>
        <v>aN_CYC_1_1_2_p</v>
      </c>
      <c r="B49">
        <v>0</v>
      </c>
      <c r="C49" t="s">
        <v>60</v>
      </c>
    </row>
    <row r="50" spans="1:8" x14ac:dyDescent="0.25">
      <c r="A50" t="str" cm="1">
        <f t="array" aca="1" ref="A50" ca="1">"aN_CYC_2_" &amp; INDIRECT("F" &amp; ROW(C50) - 23) &amp; "_p"</f>
        <v>aN_CYC_2_1_2_p</v>
      </c>
      <c r="B50">
        <v>0</v>
      </c>
      <c r="C50" t="s">
        <v>61</v>
      </c>
    </row>
    <row r="51" spans="1:8" x14ac:dyDescent="0.25">
      <c r="A51" t="str" cm="1">
        <f t="array" aca="1" ref="A51" ca="1">"aN_CYC_3_" &amp; INDIRECT("F" &amp; ROW(C51) - 24) &amp; "_p"</f>
        <v>aN_CYC_3_1_2_p</v>
      </c>
      <c r="B51">
        <v>2</v>
      </c>
      <c r="C51" t="s">
        <v>62</v>
      </c>
    </row>
    <row r="52" spans="1:8" x14ac:dyDescent="0.25">
      <c r="A52" s="58" t="str">
        <f>"sector " &amp; D52 &amp; " and region " &amp;E52</f>
        <v>sector 1 and region 3</v>
      </c>
      <c r="B52" s="58"/>
      <c r="C52" s="58"/>
      <c r="D52" s="43">
        <v>1</v>
      </c>
      <c r="E52" s="43">
        <v>3</v>
      </c>
      <c r="F52" s="43" t="str">
        <f>D52 &amp; "_" &amp; E52</f>
        <v>1_3</v>
      </c>
    </row>
    <row r="53" spans="1:8" x14ac:dyDescent="0.25">
      <c r="A53" s="53" t="s">
        <v>59</v>
      </c>
    </row>
    <row r="54" spans="1:8" x14ac:dyDescent="0.25">
      <c r="A54" t="str" cm="1">
        <f t="array" aca="1" ref="A54" ca="1">"aN_T_1_" &amp; INDIRECT("F" &amp; ROW(C54)-2) &amp; "_p"</f>
        <v>aN_T_1_1_3_p</v>
      </c>
      <c r="B54">
        <v>0</v>
      </c>
      <c r="C54" t="s">
        <v>60</v>
      </c>
    </row>
    <row r="55" spans="1:8" x14ac:dyDescent="0.25">
      <c r="A55" t="str" cm="1">
        <f t="array" aca="1" ref="A55" ca="1">"aN_T_2_" &amp; INDIRECT("F" &amp; ROW(C55)-3) &amp; "_p"</f>
        <v>aN_T_2_1_3_p</v>
      </c>
      <c r="B55">
        <v>0</v>
      </c>
      <c r="C55" t="s">
        <v>61</v>
      </c>
    </row>
    <row r="56" spans="1:8" x14ac:dyDescent="0.25">
      <c r="A56" t="str" cm="1">
        <f t="array" aca="1" ref="A56" ca="1">"aN_T_3_" &amp; INDIRECT("F" &amp; ROW(C56)-4) &amp; "_p"</f>
        <v>aN_T_3_1_3_p</v>
      </c>
      <c r="B56">
        <v>2</v>
      </c>
      <c r="C56" t="s">
        <v>62</v>
      </c>
    </row>
    <row r="57" spans="1:8" x14ac:dyDescent="0.25">
      <c r="A57" s="53" t="s">
        <v>64</v>
      </c>
    </row>
    <row r="58" spans="1:8" x14ac:dyDescent="0.25">
      <c r="A58" t="str" cm="1">
        <f t="array" aca="1" ref="A58" ca="1">"aN_WS_1_" &amp; INDIRECT("F" &amp; ROW(C58)-6) &amp; "_p"</f>
        <v>aN_WS_1_1_3_p</v>
      </c>
      <c r="B58">
        <v>0</v>
      </c>
      <c r="C58" t="s">
        <v>60</v>
      </c>
    </row>
    <row r="59" spans="1:8" x14ac:dyDescent="0.25">
      <c r="A59" t="str" cm="1">
        <f t="array" aca="1" ref="A59" ca="1">"aN_WS_2_" &amp; INDIRECT("F" &amp; ROW(C59)-7) &amp; "_p"</f>
        <v>aN_WS_2_1_3_p</v>
      </c>
      <c r="B59">
        <v>0</v>
      </c>
      <c r="C59" t="s">
        <v>61</v>
      </c>
    </row>
    <row r="60" spans="1:8" x14ac:dyDescent="0.25">
      <c r="A60" t="str" cm="1">
        <f t="array" aca="1" ref="A60" ca="1">"aN_WS_3_" &amp; INDIRECT("F" &amp; ROW(C60)-8) &amp; "_p"</f>
        <v>aN_WS_3_1_3_p</v>
      </c>
      <c r="B60">
        <v>2</v>
      </c>
      <c r="C60" t="s">
        <v>62</v>
      </c>
    </row>
    <row r="61" spans="1:8" x14ac:dyDescent="0.25">
      <c r="A61" s="53" t="s">
        <v>63</v>
      </c>
      <c r="F61" s="56"/>
      <c r="G61" s="56"/>
      <c r="H61" s="56"/>
    </row>
    <row r="62" spans="1:8" x14ac:dyDescent="0.25">
      <c r="A62" t="str" cm="1">
        <f t="array" aca="1" ref="A62" ca="1">"aN_PREC_1_" &amp; INDIRECT("F" &amp; ROW(C62) - 10) &amp; "_p"</f>
        <v>aN_PREC_1_1_3_p</v>
      </c>
      <c r="B62">
        <v>0</v>
      </c>
      <c r="C62" t="s">
        <v>60</v>
      </c>
    </row>
    <row r="63" spans="1:8" x14ac:dyDescent="0.25">
      <c r="A63" t="str" cm="1">
        <f t="array" aca="1" ref="A63" ca="1">"aN_PREC_2_" &amp; INDIRECT("F" &amp; ROW(C63) - 11) &amp; "_p"</f>
        <v>aN_PREC_2_1_3_p</v>
      </c>
      <c r="B63">
        <v>0</v>
      </c>
      <c r="C63" t="s">
        <v>61</v>
      </c>
    </row>
    <row r="64" spans="1:8" x14ac:dyDescent="0.25">
      <c r="A64" t="str" cm="1">
        <f t="array" aca="1" ref="A64" ca="1">"aN_PREC_3_" &amp; INDIRECT("F" &amp; ROW(C64) - 12) &amp; "_p"</f>
        <v>aN_PREC_3_1_3_p</v>
      </c>
      <c r="B64">
        <v>2</v>
      </c>
      <c r="C64" t="s">
        <v>62</v>
      </c>
    </row>
    <row r="65" spans="1:8" x14ac:dyDescent="0.25">
      <c r="A65" s="53" t="s">
        <v>65</v>
      </c>
      <c r="F65" s="56"/>
      <c r="G65" s="56"/>
      <c r="H65" s="56"/>
    </row>
    <row r="66" spans="1:8" x14ac:dyDescent="0.25">
      <c r="A66" t="str" cm="1">
        <f t="array" aca="1" ref="A66" ca="1">"aN_SL_1_" &amp; INDIRECT("F" &amp; ROW(C66) - 14) &amp; "_p"</f>
        <v>aN_SL_1_1_3_p</v>
      </c>
      <c r="B66">
        <v>0.125</v>
      </c>
      <c r="C66" t="s">
        <v>60</v>
      </c>
    </row>
    <row r="67" spans="1:8" x14ac:dyDescent="0.25">
      <c r="A67" t="str" cm="1">
        <f t="array" aca="1" ref="A67" ca="1">"aN_SL_2_" &amp; INDIRECT("F" &amp; ROW(C67) - 15) &amp; "_p"</f>
        <v>aN_SL_2_1_3_p</v>
      </c>
      <c r="B67">
        <v>0</v>
      </c>
      <c r="C67" t="s">
        <v>61</v>
      </c>
    </row>
    <row r="68" spans="1:8" x14ac:dyDescent="0.25">
      <c r="A68" t="str" cm="1">
        <f t="array" aca="1" ref="A68" ca="1">"aN_SL_3_" &amp; INDIRECT("F" &amp; ROW(C68) - 16) &amp; "_p"</f>
        <v>aN_SL_3_1_3_p</v>
      </c>
      <c r="B68">
        <v>2</v>
      </c>
      <c r="C68" t="s">
        <v>62</v>
      </c>
    </row>
    <row r="69" spans="1:8" x14ac:dyDescent="0.25">
      <c r="A69" s="53" t="s">
        <v>470</v>
      </c>
    </row>
    <row r="70" spans="1:8" x14ac:dyDescent="0.25">
      <c r="A70" t="str" cm="1">
        <f t="array" aca="1" ref="A70" ca="1">"aN_DRO_1_" &amp; INDIRECT("F" &amp; ROW(C70) - 18) &amp; "_p"</f>
        <v>aN_DRO_1_1_3_p</v>
      </c>
      <c r="B70">
        <v>0</v>
      </c>
      <c r="C70" t="s">
        <v>60</v>
      </c>
    </row>
    <row r="71" spans="1:8" x14ac:dyDescent="0.25">
      <c r="A71" t="str" cm="1">
        <f t="array" aca="1" ref="A71" ca="1">"aN_DRO_2_" &amp; INDIRECT("F" &amp; ROW(C71) - 19) &amp; "_p"</f>
        <v>aN_DRO_2_1_3_p</v>
      </c>
      <c r="B71">
        <v>0</v>
      </c>
      <c r="C71" t="s">
        <v>61</v>
      </c>
    </row>
    <row r="72" spans="1:8" x14ac:dyDescent="0.25">
      <c r="A72" t="str" cm="1">
        <f t="array" aca="1" ref="A72" ca="1">"aN_DRO_3_" &amp; INDIRECT("F" &amp; ROW(C72) - 20) &amp; "_p"</f>
        <v>aN_DRO_3_1_3_p</v>
      </c>
      <c r="B72">
        <v>2</v>
      </c>
      <c r="C72" t="s">
        <v>62</v>
      </c>
    </row>
    <row r="73" spans="1:8" x14ac:dyDescent="0.25">
      <c r="A73" s="53" t="s">
        <v>471</v>
      </c>
    </row>
    <row r="74" spans="1:8" x14ac:dyDescent="0.25">
      <c r="A74" t="str" cm="1">
        <f t="array" aca="1" ref="A74" ca="1">"aN_CYC_1_" &amp; INDIRECT("F" &amp; ROW(C74) - 22) &amp; "_p"</f>
        <v>aN_CYC_1_1_3_p</v>
      </c>
      <c r="B74">
        <v>0</v>
      </c>
      <c r="C74" t="s">
        <v>60</v>
      </c>
    </row>
    <row r="75" spans="1:8" x14ac:dyDescent="0.25">
      <c r="A75" t="str" cm="1">
        <f t="array" aca="1" ref="A75" ca="1">"aN_CYC_2_" &amp; INDIRECT("F" &amp; ROW(C75) - 23) &amp; "_p"</f>
        <v>aN_CYC_2_1_3_p</v>
      </c>
      <c r="B75">
        <v>0</v>
      </c>
      <c r="C75" t="s">
        <v>61</v>
      </c>
    </row>
    <row r="76" spans="1:8" x14ac:dyDescent="0.25">
      <c r="A76" t="str" cm="1">
        <f t="array" aca="1" ref="A76" ca="1">"aN_CYC_3_" &amp; INDIRECT("F" &amp; ROW(C76) - 24) &amp; "_p"</f>
        <v>aN_CYC_3_1_3_p</v>
      </c>
      <c r="B76">
        <v>2</v>
      </c>
      <c r="C76" t="s">
        <v>62</v>
      </c>
    </row>
    <row r="77" spans="1:8" x14ac:dyDescent="0.25">
      <c r="A77" s="58" t="str">
        <f>"sector " &amp; D77 &amp; " and region " &amp;E77</f>
        <v>sector 1 and region 4</v>
      </c>
      <c r="B77" s="58"/>
      <c r="C77" s="58"/>
      <c r="D77" s="43">
        <v>1</v>
      </c>
      <c r="E77" s="43">
        <v>4</v>
      </c>
      <c r="F77" s="43" t="str">
        <f>D77 &amp; "_" &amp; E77</f>
        <v>1_4</v>
      </c>
    </row>
    <row r="78" spans="1:8" x14ac:dyDescent="0.25">
      <c r="A78" s="53" t="s">
        <v>59</v>
      </c>
    </row>
    <row r="79" spans="1:8" x14ac:dyDescent="0.25">
      <c r="A79" t="str" cm="1">
        <f t="array" aca="1" ref="A79" ca="1">"aN_T_1_" &amp; INDIRECT("F" &amp; ROW(C79)-2) &amp; "_p"</f>
        <v>aN_T_1_1_4_p</v>
      </c>
      <c r="B79">
        <v>0</v>
      </c>
      <c r="C79" t="s">
        <v>60</v>
      </c>
    </row>
    <row r="80" spans="1:8" x14ac:dyDescent="0.25">
      <c r="A80" t="str" cm="1">
        <f t="array" aca="1" ref="A80" ca="1">"aN_T_2_" &amp; INDIRECT("F" &amp; ROW(C80)-3) &amp; "_p"</f>
        <v>aN_T_2_1_4_p</v>
      </c>
      <c r="B80">
        <v>0</v>
      </c>
      <c r="C80" t="s">
        <v>61</v>
      </c>
    </row>
    <row r="81" spans="1:8" x14ac:dyDescent="0.25">
      <c r="A81" t="str" cm="1">
        <f t="array" aca="1" ref="A81" ca="1">"aN_T_3_" &amp; INDIRECT("F" &amp; ROW(C81)-4) &amp; "_p"</f>
        <v>aN_T_3_1_4_p</v>
      </c>
      <c r="B81">
        <v>1</v>
      </c>
      <c r="C81" t="s">
        <v>62</v>
      </c>
    </row>
    <row r="82" spans="1:8" x14ac:dyDescent="0.25">
      <c r="A82" s="53" t="s">
        <v>64</v>
      </c>
    </row>
    <row r="83" spans="1:8" x14ac:dyDescent="0.25">
      <c r="A83" t="str" cm="1">
        <f t="array" aca="1" ref="A83" ca="1">"aN_WS_1_" &amp; INDIRECT("F" &amp; ROW(C83)-6) &amp; "_p"</f>
        <v>aN_WS_1_1_4_p</v>
      </c>
      <c r="B83">
        <v>0</v>
      </c>
      <c r="C83" t="s">
        <v>60</v>
      </c>
    </row>
    <row r="84" spans="1:8" x14ac:dyDescent="0.25">
      <c r="A84" t="str" cm="1">
        <f t="array" aca="1" ref="A84" ca="1">"aN_WS_2_" &amp; INDIRECT("F" &amp; ROW(C84)-7) &amp; "_p"</f>
        <v>aN_WS_2_1_4_p</v>
      </c>
      <c r="B84">
        <v>0</v>
      </c>
      <c r="C84" t="s">
        <v>61</v>
      </c>
    </row>
    <row r="85" spans="1:8" x14ac:dyDescent="0.25">
      <c r="A85" t="str" cm="1">
        <f t="array" aca="1" ref="A85" ca="1">"aN_WS_3_" &amp; INDIRECT("F" &amp; ROW(C85)-8) &amp; "_p"</f>
        <v>aN_WS_3_1_4_p</v>
      </c>
      <c r="B85">
        <v>2</v>
      </c>
      <c r="C85" t="s">
        <v>62</v>
      </c>
    </row>
    <row r="86" spans="1:8" x14ac:dyDescent="0.25">
      <c r="A86" s="53" t="s">
        <v>63</v>
      </c>
      <c r="F86" s="1"/>
      <c r="G86" s="1"/>
      <c r="H86" s="1"/>
    </row>
    <row r="87" spans="1:8" x14ac:dyDescent="0.25">
      <c r="A87" t="str" cm="1">
        <f t="array" aca="1" ref="A87" ca="1">"aN_PREC_1_" &amp; INDIRECT("F" &amp; ROW(C87) - 10) &amp; "_p"</f>
        <v>aN_PREC_1_1_4_p</v>
      </c>
      <c r="B87">
        <v>0</v>
      </c>
      <c r="C87" t="s">
        <v>60</v>
      </c>
    </row>
    <row r="88" spans="1:8" x14ac:dyDescent="0.25">
      <c r="A88" t="str" cm="1">
        <f t="array" aca="1" ref="A88" ca="1">"aN_PREC_2_" &amp; INDIRECT("F" &amp; ROW(C88) - 11) &amp; "_p"</f>
        <v>aN_PREC_2_1_4_p</v>
      </c>
      <c r="B88">
        <v>0</v>
      </c>
      <c r="C88" t="s">
        <v>61</v>
      </c>
    </row>
    <row r="89" spans="1:8" x14ac:dyDescent="0.25">
      <c r="A89" t="str" cm="1">
        <f t="array" aca="1" ref="A89" ca="1">"aN_PREC_3_" &amp; INDIRECT("F" &amp; ROW(C89) - 12) &amp; "_p"</f>
        <v>aN_PREC_3_1_4_p</v>
      </c>
      <c r="B89">
        <v>2</v>
      </c>
      <c r="C89" t="s">
        <v>62</v>
      </c>
    </row>
    <row r="90" spans="1:8" x14ac:dyDescent="0.25">
      <c r="A90" s="53" t="s">
        <v>65</v>
      </c>
      <c r="F90" s="56"/>
      <c r="G90" s="56"/>
      <c r="H90" s="56"/>
    </row>
    <row r="91" spans="1:8" x14ac:dyDescent="0.25">
      <c r="A91" t="str" cm="1">
        <f t="array" aca="1" ref="A91" ca="1">"aN_SL_1_" &amp; INDIRECT("F" &amp; ROW(C91) - 14) &amp; "_p"</f>
        <v>aN_SL_1_1_4_p</v>
      </c>
      <c r="B91">
        <v>0</v>
      </c>
      <c r="C91" t="s">
        <v>60</v>
      </c>
    </row>
    <row r="92" spans="1:8" x14ac:dyDescent="0.25">
      <c r="A92" t="str" cm="1">
        <f t="array" aca="1" ref="A92" ca="1">"aN_SL_2_" &amp; INDIRECT("F" &amp; ROW(C92) - 15) &amp; "_p"</f>
        <v>aN_SL_2_1_4_p</v>
      </c>
      <c r="B92">
        <v>0</v>
      </c>
      <c r="C92" t="s">
        <v>61</v>
      </c>
    </row>
    <row r="93" spans="1:8" x14ac:dyDescent="0.25">
      <c r="A93" t="str" cm="1">
        <f t="array" aca="1" ref="A93" ca="1">"aN_SL_3_" &amp; INDIRECT("F" &amp; ROW(C93) - 16) &amp; "_p"</f>
        <v>aN_SL_3_1_4_p</v>
      </c>
      <c r="B93">
        <v>2</v>
      </c>
      <c r="C93" t="s">
        <v>62</v>
      </c>
    </row>
    <row r="94" spans="1:8" x14ac:dyDescent="0.25">
      <c r="A94" s="53" t="s">
        <v>470</v>
      </c>
    </row>
    <row r="95" spans="1:8" x14ac:dyDescent="0.25">
      <c r="A95" t="str" cm="1">
        <f t="array" aca="1" ref="A95" ca="1">"aN_DRO_1_" &amp; INDIRECT("F" &amp; ROW(C95) - 18) &amp; "_p"</f>
        <v>aN_DRO_1_1_4_p</v>
      </c>
      <c r="B95">
        <v>0</v>
      </c>
      <c r="C95" t="s">
        <v>60</v>
      </c>
    </row>
    <row r="96" spans="1:8" x14ac:dyDescent="0.25">
      <c r="A96" t="str" cm="1">
        <f t="array" aca="1" ref="A96" ca="1">"aN_DRO_2_" &amp; INDIRECT("F" &amp; ROW(C96) - 19) &amp; "_p"</f>
        <v>aN_DRO_2_1_4_p</v>
      </c>
      <c r="B96">
        <v>0</v>
      </c>
      <c r="C96" t="s">
        <v>61</v>
      </c>
    </row>
    <row r="97" spans="1:8" x14ac:dyDescent="0.25">
      <c r="A97" t="str" cm="1">
        <f t="array" aca="1" ref="A97" ca="1">"aN_DRO_3_" &amp; INDIRECT("F" &amp; ROW(C97) - 20) &amp; "_p"</f>
        <v>aN_DRO_3_1_4_p</v>
      </c>
      <c r="B97">
        <v>2</v>
      </c>
      <c r="C97" t="s">
        <v>62</v>
      </c>
    </row>
    <row r="98" spans="1:8" x14ac:dyDescent="0.25">
      <c r="A98" s="53" t="s">
        <v>471</v>
      </c>
    </row>
    <row r="99" spans="1:8" x14ac:dyDescent="0.25">
      <c r="A99" t="str" cm="1">
        <f t="array" aca="1" ref="A99" ca="1">"aN_CYC_1_" &amp; INDIRECT("F" &amp; ROW(C99) - 22) &amp; "_p"</f>
        <v>aN_CYC_1_1_4_p</v>
      </c>
      <c r="B99">
        <v>0</v>
      </c>
      <c r="C99" t="s">
        <v>60</v>
      </c>
    </row>
    <row r="100" spans="1:8" x14ac:dyDescent="0.25">
      <c r="A100" t="str" cm="1">
        <f t="array" aca="1" ref="A100" ca="1">"aN_CYC_2_" &amp; INDIRECT("F" &amp; ROW(C100) - 23) &amp; "_p"</f>
        <v>aN_CYC_2_1_4_p</v>
      </c>
      <c r="B100">
        <v>0</v>
      </c>
      <c r="C100" t="s">
        <v>61</v>
      </c>
    </row>
    <row r="101" spans="1:8" x14ac:dyDescent="0.25">
      <c r="A101" t="str" cm="1">
        <f t="array" aca="1" ref="A101" ca="1">"aN_CYC_3_" &amp; INDIRECT("F" &amp; ROW(C101) - 24) &amp; "_p"</f>
        <v>aN_CYC_3_1_4_p</v>
      </c>
      <c r="B101">
        <v>2</v>
      </c>
      <c r="C101" t="s">
        <v>62</v>
      </c>
    </row>
    <row r="102" spans="1:8" x14ac:dyDescent="0.25">
      <c r="A102" s="58" t="str">
        <f>"sector " &amp; D102 &amp; " and region " &amp;E102</f>
        <v>sector 1 and region 5</v>
      </c>
      <c r="B102" s="58"/>
      <c r="C102" s="58"/>
      <c r="D102" s="43">
        <v>1</v>
      </c>
      <c r="E102" s="43">
        <v>5</v>
      </c>
      <c r="F102" s="43" t="str">
        <f>D102 &amp; "_" &amp; E102</f>
        <v>1_5</v>
      </c>
    </row>
    <row r="103" spans="1:8" x14ac:dyDescent="0.25">
      <c r="A103" s="53" t="s">
        <v>59</v>
      </c>
    </row>
    <row r="104" spans="1:8" x14ac:dyDescent="0.25">
      <c r="A104" t="str" cm="1">
        <f t="array" aca="1" ref="A104" ca="1">"aN_T_1_" &amp; INDIRECT("F" &amp; ROW(C104)-2) &amp; "_p"</f>
        <v>aN_T_1_1_5_p</v>
      </c>
      <c r="B104">
        <v>0</v>
      </c>
      <c r="C104" t="s">
        <v>60</v>
      </c>
    </row>
    <row r="105" spans="1:8" x14ac:dyDescent="0.25">
      <c r="A105" t="str" cm="1">
        <f t="array" aca="1" ref="A105" ca="1">"aN_T_2_" &amp; INDIRECT("F" &amp; ROW(C105)-3) &amp; "_p"</f>
        <v>aN_T_2_1_5_p</v>
      </c>
      <c r="B105">
        <v>0</v>
      </c>
      <c r="C105" t="s">
        <v>61</v>
      </c>
    </row>
    <row r="106" spans="1:8" x14ac:dyDescent="0.25">
      <c r="A106" t="str" cm="1">
        <f t="array" aca="1" ref="A106" ca="1">"aN_T_3_" &amp; INDIRECT("F" &amp; ROW(C106)-4) &amp; "_p"</f>
        <v>aN_T_3_1_5_p</v>
      </c>
      <c r="B106">
        <v>1</v>
      </c>
      <c r="C106" t="s">
        <v>62</v>
      </c>
    </row>
    <row r="107" spans="1:8" x14ac:dyDescent="0.25">
      <c r="A107" s="53" t="s">
        <v>64</v>
      </c>
    </row>
    <row r="108" spans="1:8" x14ac:dyDescent="0.25">
      <c r="A108" t="str" cm="1">
        <f t="array" aca="1" ref="A108" ca="1">"aN_WS_1_" &amp; INDIRECT("F" &amp; ROW(C108)-6) &amp; "_p"</f>
        <v>aN_WS_1_1_5_p</v>
      </c>
      <c r="B108">
        <v>0</v>
      </c>
      <c r="C108" t="s">
        <v>60</v>
      </c>
    </row>
    <row r="109" spans="1:8" x14ac:dyDescent="0.25">
      <c r="A109" t="str" cm="1">
        <f t="array" aca="1" ref="A109" ca="1">"aN_WS_2_" &amp; INDIRECT("F" &amp; ROW(C109)-7) &amp; "_p"</f>
        <v>aN_WS_2_1_5_p</v>
      </c>
      <c r="B109">
        <v>0</v>
      </c>
      <c r="C109" t="s">
        <v>61</v>
      </c>
    </row>
    <row r="110" spans="1:8" x14ac:dyDescent="0.25">
      <c r="A110" t="str" cm="1">
        <f t="array" aca="1" ref="A110" ca="1">"aN_WS_3_" &amp; INDIRECT("F" &amp; ROW(C110)-8) &amp; "_p"</f>
        <v>aN_WS_3_1_5_p</v>
      </c>
      <c r="B110">
        <v>2</v>
      </c>
      <c r="C110" t="s">
        <v>62</v>
      </c>
    </row>
    <row r="111" spans="1:8" x14ac:dyDescent="0.25">
      <c r="A111" s="53" t="s">
        <v>63</v>
      </c>
      <c r="F111" s="1"/>
      <c r="G111" s="1"/>
      <c r="H111" s="1"/>
    </row>
    <row r="112" spans="1:8" x14ac:dyDescent="0.25">
      <c r="A112" t="str" cm="1">
        <f t="array" aca="1" ref="A112" ca="1">"aN_PREC_1_" &amp; INDIRECT("F" &amp; ROW(C112) - 10) &amp; "_p"</f>
        <v>aN_PREC_1_1_5_p</v>
      </c>
      <c r="B112">
        <v>0</v>
      </c>
      <c r="C112" t="s">
        <v>60</v>
      </c>
    </row>
    <row r="113" spans="1:8" x14ac:dyDescent="0.25">
      <c r="A113" t="str" cm="1">
        <f t="array" aca="1" ref="A113" ca="1">"aN_PREC_2_" &amp; INDIRECT("F" &amp; ROW(C113) - 11) &amp; "_p"</f>
        <v>aN_PREC_2_1_5_p</v>
      </c>
      <c r="B113">
        <v>0</v>
      </c>
      <c r="C113" t="s">
        <v>61</v>
      </c>
    </row>
    <row r="114" spans="1:8" x14ac:dyDescent="0.25">
      <c r="A114" t="str" cm="1">
        <f t="array" aca="1" ref="A114" ca="1">"aN_PREC_3_" &amp; INDIRECT("F" &amp; ROW(C114) - 12) &amp; "_p"</f>
        <v>aN_PREC_3_1_5_p</v>
      </c>
      <c r="B114">
        <v>2</v>
      </c>
      <c r="C114" t="s">
        <v>62</v>
      </c>
    </row>
    <row r="115" spans="1:8" x14ac:dyDescent="0.25">
      <c r="A115" s="53" t="s">
        <v>65</v>
      </c>
      <c r="F115" s="56"/>
      <c r="G115" s="56"/>
      <c r="H115" s="56"/>
    </row>
    <row r="116" spans="1:8" x14ac:dyDescent="0.25">
      <c r="A116" t="str" cm="1">
        <f t="array" aca="1" ref="A116" ca="1">"aN_SL_1_" &amp; INDIRECT("F" &amp; ROW(C116) - 14) &amp; "_p"</f>
        <v>aN_SL_1_1_5_p</v>
      </c>
      <c r="B116">
        <v>0</v>
      </c>
      <c r="C116" t="s">
        <v>60</v>
      </c>
    </row>
    <row r="117" spans="1:8" x14ac:dyDescent="0.25">
      <c r="A117" t="str" cm="1">
        <f t="array" aca="1" ref="A117" ca="1">"aN_SL_2_" &amp; INDIRECT("F" &amp; ROW(C117) - 15) &amp; "_p"</f>
        <v>aN_SL_2_1_5_p</v>
      </c>
      <c r="B117">
        <v>0</v>
      </c>
      <c r="C117" t="s">
        <v>61</v>
      </c>
    </row>
    <row r="118" spans="1:8" x14ac:dyDescent="0.25">
      <c r="A118" t="str" cm="1">
        <f t="array" aca="1" ref="A118" ca="1">"aN_SL_3_" &amp; INDIRECT("F" &amp; ROW(C118) - 16) &amp; "_p"</f>
        <v>aN_SL_3_1_5_p</v>
      </c>
      <c r="B118">
        <v>2</v>
      </c>
      <c r="C118" t="s">
        <v>62</v>
      </c>
    </row>
    <row r="119" spans="1:8" x14ac:dyDescent="0.25">
      <c r="A119" s="53" t="s">
        <v>470</v>
      </c>
    </row>
    <row r="120" spans="1:8" x14ac:dyDescent="0.25">
      <c r="A120" t="str" cm="1">
        <f t="array" aca="1" ref="A120" ca="1">"aN_DRO_1_" &amp; INDIRECT("F" &amp; ROW(C120) - 18) &amp; "_p"</f>
        <v>aN_DRO_1_1_5_p</v>
      </c>
      <c r="B120">
        <v>0.01</v>
      </c>
      <c r="C120" t="s">
        <v>60</v>
      </c>
    </row>
    <row r="121" spans="1:8" x14ac:dyDescent="0.25">
      <c r="A121" t="str" cm="1">
        <f t="array" aca="1" ref="A121" ca="1">"aN_DRO_2_" &amp; INDIRECT("F" &amp; ROW(C121) - 19) &amp; "_p"</f>
        <v>aN_DRO_2_1_5_p</v>
      </c>
      <c r="B121">
        <v>0</v>
      </c>
      <c r="C121" t="s">
        <v>61</v>
      </c>
    </row>
    <row r="122" spans="1:8" x14ac:dyDescent="0.25">
      <c r="A122" t="str" cm="1">
        <f t="array" aca="1" ref="A122" ca="1">"aN_DRO_3_" &amp; INDIRECT("F" &amp; ROW(C122) - 20) &amp; "_p"</f>
        <v>aN_DRO_3_1_5_p</v>
      </c>
      <c r="B122">
        <v>2</v>
      </c>
      <c r="C122" t="s">
        <v>62</v>
      </c>
    </row>
    <row r="123" spans="1:8" x14ac:dyDescent="0.25">
      <c r="A123" s="53" t="s">
        <v>471</v>
      </c>
    </row>
    <row r="124" spans="1:8" x14ac:dyDescent="0.25">
      <c r="A124" t="str" cm="1">
        <f t="array" aca="1" ref="A124" ca="1">"aN_CYC_1_" &amp; INDIRECT("F" &amp; ROW(C124) - 22) &amp; "_p"</f>
        <v>aN_CYC_1_1_5_p</v>
      </c>
      <c r="B124">
        <v>0</v>
      </c>
      <c r="C124" t="s">
        <v>60</v>
      </c>
    </row>
    <row r="125" spans="1:8" x14ac:dyDescent="0.25">
      <c r="A125" t="str" cm="1">
        <f t="array" aca="1" ref="A125" ca="1">"aN_CYC_2_" &amp; INDIRECT("F" &amp; ROW(C125) - 23) &amp; "_p"</f>
        <v>aN_CYC_2_1_5_p</v>
      </c>
      <c r="B125">
        <v>0</v>
      </c>
      <c r="C125" t="s">
        <v>61</v>
      </c>
    </row>
    <row r="126" spans="1:8" x14ac:dyDescent="0.25">
      <c r="A126" t="str" cm="1">
        <f t="array" aca="1" ref="A126" ca="1">"aN_CYC_3_" &amp; INDIRECT("F" &amp; ROW(C126) - 24) &amp; "_p"</f>
        <v>aN_CYC_3_1_5_p</v>
      </c>
      <c r="B126">
        <v>2</v>
      </c>
      <c r="C126" t="s">
        <v>62</v>
      </c>
    </row>
    <row r="127" spans="1:8" x14ac:dyDescent="0.25">
      <c r="A127" s="58" t="str">
        <f>"sector " &amp; D127 &amp; " and region " &amp;E127</f>
        <v>sector 1 and region 6</v>
      </c>
      <c r="B127" s="58"/>
      <c r="C127" s="58"/>
      <c r="D127" s="43">
        <v>1</v>
      </c>
      <c r="E127" s="43">
        <v>6</v>
      </c>
      <c r="F127" s="43" t="str">
        <f>D127 &amp; "_" &amp; E127</f>
        <v>1_6</v>
      </c>
    </row>
    <row r="128" spans="1:8" x14ac:dyDescent="0.25">
      <c r="A128" s="53" t="s">
        <v>59</v>
      </c>
    </row>
    <row r="129" spans="1:8" x14ac:dyDescent="0.25">
      <c r="A129" t="str" cm="1">
        <f t="array" aca="1" ref="A129" ca="1">"aN_T_1_" &amp; INDIRECT("F" &amp; ROW(C129)-2) &amp; "_p"</f>
        <v>aN_T_1_1_6_p</v>
      </c>
      <c r="B129">
        <v>0</v>
      </c>
      <c r="C129" t="s">
        <v>60</v>
      </c>
    </row>
    <row r="130" spans="1:8" x14ac:dyDescent="0.25">
      <c r="A130" t="str" cm="1">
        <f t="array" aca="1" ref="A130" ca="1">"aN_T_2_" &amp; INDIRECT("F" &amp; ROW(C130)-3) &amp; "_p"</f>
        <v>aN_T_2_1_6_p</v>
      </c>
      <c r="B130">
        <v>0</v>
      </c>
      <c r="C130" t="s">
        <v>61</v>
      </c>
    </row>
    <row r="131" spans="1:8" x14ac:dyDescent="0.25">
      <c r="A131" t="str" cm="1">
        <f t="array" aca="1" ref="A131" ca="1">"aN_T_3_" &amp; INDIRECT("F" &amp; ROW(C131)-4) &amp; "_p"</f>
        <v>aN_T_3_1_6_p</v>
      </c>
      <c r="B131">
        <v>1</v>
      </c>
      <c r="C131" t="s">
        <v>62</v>
      </c>
    </row>
    <row r="132" spans="1:8" x14ac:dyDescent="0.25">
      <c r="A132" s="53" t="s">
        <v>64</v>
      </c>
    </row>
    <row r="133" spans="1:8" x14ac:dyDescent="0.25">
      <c r="A133" t="str" cm="1">
        <f t="array" aca="1" ref="A133" ca="1">"aN_WS_1_" &amp; INDIRECT("F" &amp; ROW(C133)-6) &amp; "_p"</f>
        <v>aN_WS_1_1_6_p</v>
      </c>
      <c r="B133">
        <v>0</v>
      </c>
      <c r="C133" t="s">
        <v>60</v>
      </c>
    </row>
    <row r="134" spans="1:8" x14ac:dyDescent="0.25">
      <c r="A134" t="str" cm="1">
        <f t="array" aca="1" ref="A134" ca="1">"aN_WS_2_" &amp; INDIRECT("F" &amp; ROW(C134)-7) &amp; "_p"</f>
        <v>aN_WS_2_1_6_p</v>
      </c>
      <c r="B134">
        <v>0</v>
      </c>
      <c r="C134" t="s">
        <v>61</v>
      </c>
    </row>
    <row r="135" spans="1:8" x14ac:dyDescent="0.25">
      <c r="A135" t="str" cm="1">
        <f t="array" aca="1" ref="A135" ca="1">"aN_WS_3_" &amp; INDIRECT("F" &amp; ROW(C135)-8) &amp; "_p"</f>
        <v>aN_WS_3_1_6_p</v>
      </c>
      <c r="B135">
        <v>2</v>
      </c>
      <c r="C135" t="s">
        <v>62</v>
      </c>
    </row>
    <row r="136" spans="1:8" x14ac:dyDescent="0.25">
      <c r="A136" s="53" t="s">
        <v>63</v>
      </c>
      <c r="F136" s="1"/>
      <c r="G136" s="1"/>
      <c r="H136" s="1"/>
    </row>
    <row r="137" spans="1:8" x14ac:dyDescent="0.25">
      <c r="A137" t="str" cm="1">
        <f t="array" aca="1" ref="A137" ca="1">"aN_PREC_1_" &amp; INDIRECT("F" &amp; ROW(C137) - 10) &amp; "_p"</f>
        <v>aN_PREC_1_1_6_p</v>
      </c>
      <c r="B137">
        <v>0</v>
      </c>
      <c r="C137" t="s">
        <v>60</v>
      </c>
    </row>
    <row r="138" spans="1:8" x14ac:dyDescent="0.25">
      <c r="A138" t="str" cm="1">
        <f t="array" aca="1" ref="A138" ca="1">"aN_PREC_2_" &amp; INDIRECT("F" &amp; ROW(C138) - 11) &amp; "_p"</f>
        <v>aN_PREC_2_1_6_p</v>
      </c>
      <c r="B138">
        <v>0</v>
      </c>
      <c r="C138" t="s">
        <v>61</v>
      </c>
    </row>
    <row r="139" spans="1:8" x14ac:dyDescent="0.25">
      <c r="A139" t="str" cm="1">
        <f t="array" aca="1" ref="A139" ca="1">"aN_PREC_3_" &amp; INDIRECT("F" &amp; ROW(C139) - 12) &amp; "_p"</f>
        <v>aN_PREC_3_1_6_p</v>
      </c>
      <c r="B139">
        <v>2</v>
      </c>
      <c r="C139" t="s">
        <v>62</v>
      </c>
    </row>
    <row r="140" spans="1:8" x14ac:dyDescent="0.25">
      <c r="A140" s="53" t="s">
        <v>65</v>
      </c>
      <c r="F140" s="56"/>
      <c r="G140" s="56"/>
      <c r="H140" s="56"/>
    </row>
    <row r="141" spans="1:8" x14ac:dyDescent="0.25">
      <c r="A141" t="str" cm="1">
        <f t="array" aca="1" ref="A141" ca="1">"aN_SL_1_" &amp; INDIRECT("F" &amp; ROW(C141) - 14) &amp; "_p"</f>
        <v>aN_SL_1_1_6_p</v>
      </c>
      <c r="B141">
        <v>0</v>
      </c>
      <c r="C141" t="s">
        <v>60</v>
      </c>
    </row>
    <row r="142" spans="1:8" x14ac:dyDescent="0.25">
      <c r="A142" t="str" cm="1">
        <f t="array" aca="1" ref="A142" ca="1">"aN_SL_2_" &amp; INDIRECT("F" &amp; ROW(C142) - 15) &amp; "_p"</f>
        <v>aN_SL_2_1_6_p</v>
      </c>
      <c r="B142">
        <v>0</v>
      </c>
      <c r="C142" t="s">
        <v>61</v>
      </c>
    </row>
    <row r="143" spans="1:8" x14ac:dyDescent="0.25">
      <c r="A143" t="str" cm="1">
        <f t="array" aca="1" ref="A143" ca="1">"aN_SL_3_" &amp; INDIRECT("F" &amp; ROW(C143) - 16) &amp; "_p"</f>
        <v>aN_SL_3_1_6_p</v>
      </c>
      <c r="B143">
        <v>2</v>
      </c>
      <c r="C143" t="s">
        <v>62</v>
      </c>
    </row>
    <row r="144" spans="1:8" x14ac:dyDescent="0.25">
      <c r="A144" s="53" t="s">
        <v>470</v>
      </c>
    </row>
    <row r="145" spans="1:6" x14ac:dyDescent="0.25">
      <c r="A145" t="str" cm="1">
        <f t="array" aca="1" ref="A145" ca="1">"aN_DRO_1_" &amp; INDIRECT("F" &amp; ROW(C145) - 18) &amp; "_p"</f>
        <v>aN_DRO_1_1_6_p</v>
      </c>
      <c r="B145">
        <v>0.01</v>
      </c>
      <c r="C145" t="s">
        <v>60</v>
      </c>
    </row>
    <row r="146" spans="1:6" x14ac:dyDescent="0.25">
      <c r="A146" t="str" cm="1">
        <f t="array" aca="1" ref="A146" ca="1">"aN_DRO_2_" &amp; INDIRECT("F" &amp; ROW(C146) - 19) &amp; "_p"</f>
        <v>aN_DRO_2_1_6_p</v>
      </c>
      <c r="B146">
        <v>0</v>
      </c>
      <c r="C146" t="s">
        <v>61</v>
      </c>
    </row>
    <row r="147" spans="1:6" x14ac:dyDescent="0.25">
      <c r="A147" t="str" cm="1">
        <f t="array" aca="1" ref="A147" ca="1">"aN_DRO_3_" &amp; INDIRECT("F" &amp; ROW(C147) - 20) &amp; "_p"</f>
        <v>aN_DRO_3_1_6_p</v>
      </c>
      <c r="B147">
        <v>2</v>
      </c>
      <c r="C147" t="s">
        <v>62</v>
      </c>
    </row>
    <row r="148" spans="1:6" x14ac:dyDescent="0.25">
      <c r="A148" s="53" t="s">
        <v>471</v>
      </c>
    </row>
    <row r="149" spans="1:6" x14ac:dyDescent="0.25">
      <c r="A149" t="str" cm="1">
        <f t="array" aca="1" ref="A149" ca="1">"aN_CYC_1_" &amp; INDIRECT("F" &amp; ROW(C149) - 22) &amp; "_p"</f>
        <v>aN_CYC_1_1_6_p</v>
      </c>
      <c r="B149">
        <v>0</v>
      </c>
      <c r="C149" t="s">
        <v>60</v>
      </c>
    </row>
    <row r="150" spans="1:6" x14ac:dyDescent="0.25">
      <c r="A150" t="str" cm="1">
        <f t="array" aca="1" ref="A150" ca="1">"aN_CYC_2_" &amp; INDIRECT("F" &amp; ROW(C150) - 23) &amp; "_p"</f>
        <v>aN_CYC_2_1_6_p</v>
      </c>
      <c r="B150">
        <v>0</v>
      </c>
      <c r="C150" t="s">
        <v>61</v>
      </c>
    </row>
    <row r="151" spans="1:6" x14ac:dyDescent="0.25">
      <c r="A151" t="str" cm="1">
        <f t="array" aca="1" ref="A151" ca="1">"aN_CYC_3_" &amp; INDIRECT("F" &amp; ROW(C151) - 24) &amp; "_p"</f>
        <v>aN_CYC_3_1_6_p</v>
      </c>
      <c r="B151">
        <v>2</v>
      </c>
      <c r="C151" t="s">
        <v>62</v>
      </c>
    </row>
    <row r="152" spans="1:6" x14ac:dyDescent="0.25">
      <c r="A152" s="58" t="str">
        <f>"sector " &amp; D152 &amp; " and region " &amp;E152</f>
        <v>sector 2 and region 1</v>
      </c>
      <c r="B152" s="58"/>
      <c r="C152" s="58"/>
      <c r="D152" s="43">
        <v>2</v>
      </c>
      <c r="E152" s="43">
        <v>1</v>
      </c>
      <c r="F152" s="43" t="str">
        <f>D152 &amp; "_" &amp; E152</f>
        <v>2_1</v>
      </c>
    </row>
    <row r="153" spans="1:6" x14ac:dyDescent="0.25">
      <c r="A153" s="53" t="s">
        <v>59</v>
      </c>
    </row>
    <row r="154" spans="1:6" x14ac:dyDescent="0.25">
      <c r="A154" t="str" cm="1">
        <f t="array" aca="1" ref="A154" ca="1">"aN_T_1_" &amp; INDIRECT("F" &amp; ROW(C154)-2) &amp; "_p"</f>
        <v>aN_T_1_2_1_p</v>
      </c>
      <c r="B154">
        <v>0</v>
      </c>
      <c r="C154" t="s">
        <v>60</v>
      </c>
    </row>
    <row r="155" spans="1:6" x14ac:dyDescent="0.25">
      <c r="A155" t="str" cm="1">
        <f t="array" aca="1" ref="A155" ca="1">"aN_T_2_" &amp; INDIRECT("F" &amp; ROW(C155)-3) &amp; "_p"</f>
        <v>aN_T_2_2_1_p</v>
      </c>
      <c r="B155">
        <v>0</v>
      </c>
      <c r="C155" t="s">
        <v>61</v>
      </c>
    </row>
    <row r="156" spans="1:6" x14ac:dyDescent="0.25">
      <c r="A156" t="str" cm="1">
        <f t="array" aca="1" ref="A156" ca="1">"aN_T_3_" &amp; INDIRECT("F" &amp; ROW(C156)-4) &amp; "_p"</f>
        <v>aN_T_3_2_1_p</v>
      </c>
      <c r="B156">
        <v>2</v>
      </c>
      <c r="C156" t="s">
        <v>62</v>
      </c>
    </row>
    <row r="157" spans="1:6" x14ac:dyDescent="0.25">
      <c r="A157" s="53" t="s">
        <v>64</v>
      </c>
    </row>
    <row r="158" spans="1:6" x14ac:dyDescent="0.25">
      <c r="A158" t="str" cm="1">
        <f t="array" aca="1" ref="A158" ca="1">"aN_WS_1_" &amp; INDIRECT("F" &amp; ROW(C158)-6) &amp; "_p"</f>
        <v>aN_WS_1_2_1_p</v>
      </c>
      <c r="B158">
        <v>0</v>
      </c>
      <c r="C158" t="s">
        <v>60</v>
      </c>
    </row>
    <row r="159" spans="1:6" x14ac:dyDescent="0.25">
      <c r="A159" t="str" cm="1">
        <f t="array" aca="1" ref="A159" ca="1">"aN_WS_2_" &amp; INDIRECT("F" &amp; ROW(C159)-7) &amp; "_p"</f>
        <v>aN_WS_2_2_1_p</v>
      </c>
      <c r="B159">
        <v>0</v>
      </c>
      <c r="C159" t="s">
        <v>61</v>
      </c>
    </row>
    <row r="160" spans="1:6" x14ac:dyDescent="0.25">
      <c r="A160" t="str" cm="1">
        <f t="array" aca="1" ref="A160" ca="1">"aN_WS_3_" &amp; INDIRECT("F" &amp; ROW(C160)-8) &amp; "_p"</f>
        <v>aN_WS_3_2_1_p</v>
      </c>
      <c r="B160">
        <v>2</v>
      </c>
      <c r="C160" t="s">
        <v>62</v>
      </c>
    </row>
    <row r="161" spans="1:8" x14ac:dyDescent="0.25">
      <c r="A161" s="53" t="s">
        <v>63</v>
      </c>
      <c r="F161" s="56"/>
      <c r="G161" s="56"/>
      <c r="H161" s="56"/>
    </row>
    <row r="162" spans="1:8" x14ac:dyDescent="0.25">
      <c r="A162" t="str" cm="1">
        <f t="array" aca="1" ref="A162" ca="1">"aN_PREC_1_" &amp; INDIRECT("F" &amp; ROW(C162) - 10) &amp; "_p"</f>
        <v>aN_PREC_1_2_1_p</v>
      </c>
      <c r="B162">
        <v>0</v>
      </c>
      <c r="C162" t="s">
        <v>60</v>
      </c>
    </row>
    <row r="163" spans="1:8" x14ac:dyDescent="0.25">
      <c r="A163" t="str" cm="1">
        <f t="array" aca="1" ref="A163" ca="1">"aN_PREC_2_" &amp; INDIRECT("F" &amp; ROW(C163) - 11) &amp; "_p"</f>
        <v>aN_PREC_2_2_1_p</v>
      </c>
      <c r="B163">
        <v>0</v>
      </c>
      <c r="C163" t="s">
        <v>61</v>
      </c>
    </row>
    <row r="164" spans="1:8" x14ac:dyDescent="0.25">
      <c r="A164" t="str" cm="1">
        <f t="array" aca="1" ref="A164" ca="1">"aN_PREC_3_" &amp; INDIRECT("F" &amp; ROW(C164) - 12) &amp; "_p"</f>
        <v>aN_PREC_3_2_1_p</v>
      </c>
      <c r="B164">
        <v>2</v>
      </c>
      <c r="C164" t="s">
        <v>62</v>
      </c>
    </row>
    <row r="165" spans="1:8" x14ac:dyDescent="0.25">
      <c r="A165" s="53" t="s">
        <v>65</v>
      </c>
      <c r="F165" s="56"/>
      <c r="G165" s="56"/>
      <c r="H165" s="56"/>
    </row>
    <row r="166" spans="1:8" x14ac:dyDescent="0.25">
      <c r="A166" t="str" cm="1">
        <f t="array" aca="1" ref="A166" ca="1">"aN_SL_1_" &amp; INDIRECT("F" &amp; ROW(C166) - 14) &amp; "_p"</f>
        <v>aN_SL_1_2_1_p</v>
      </c>
      <c r="B166">
        <v>0</v>
      </c>
      <c r="C166" t="s">
        <v>60</v>
      </c>
    </row>
    <row r="167" spans="1:8" x14ac:dyDescent="0.25">
      <c r="A167" t="str" cm="1">
        <f t="array" aca="1" ref="A167" ca="1">"aN_SL_2_" &amp; INDIRECT("F" &amp; ROW(C167) - 15) &amp; "_p"</f>
        <v>aN_SL_2_2_1_p</v>
      </c>
      <c r="B167">
        <v>0</v>
      </c>
      <c r="C167" t="s">
        <v>61</v>
      </c>
    </row>
    <row r="168" spans="1:8" x14ac:dyDescent="0.25">
      <c r="A168" t="str" cm="1">
        <f t="array" aca="1" ref="A168" ca="1">"aN_SL_3_" &amp; INDIRECT("F" &amp; ROW(C168) - 16) &amp; "_p"</f>
        <v>aN_SL_3_2_1_p</v>
      </c>
      <c r="B168">
        <v>2</v>
      </c>
      <c r="C168" t="s">
        <v>62</v>
      </c>
    </row>
    <row r="169" spans="1:8" x14ac:dyDescent="0.25">
      <c r="A169" s="53" t="s">
        <v>470</v>
      </c>
    </row>
    <row r="170" spans="1:8" x14ac:dyDescent="0.25">
      <c r="A170" t="str" cm="1">
        <f t="array" aca="1" ref="A170" ca="1">"aN_DRO_1_" &amp; INDIRECT("F" &amp; ROW(C170) - 18) &amp; "_p"</f>
        <v>aN_DRO_1_2_1_p</v>
      </c>
      <c r="B170">
        <v>0.01</v>
      </c>
      <c r="C170" t="s">
        <v>60</v>
      </c>
    </row>
    <row r="171" spans="1:8" x14ac:dyDescent="0.25">
      <c r="A171" t="str" cm="1">
        <f t="array" aca="1" ref="A171" ca="1">"aN_DRO_2_" &amp; INDIRECT("F" &amp; ROW(C171) - 19) &amp; "_p"</f>
        <v>aN_DRO_2_2_1_p</v>
      </c>
      <c r="B171">
        <v>0</v>
      </c>
      <c r="C171" t="s">
        <v>61</v>
      </c>
    </row>
    <row r="172" spans="1:8" x14ac:dyDescent="0.25">
      <c r="A172" t="str" cm="1">
        <f t="array" aca="1" ref="A172" ca="1">"aN_DRO_3_" &amp; INDIRECT("F" &amp; ROW(C172) - 20) &amp; "_p"</f>
        <v>aN_DRO_3_2_1_p</v>
      </c>
      <c r="B172">
        <v>2</v>
      </c>
      <c r="C172" t="s">
        <v>62</v>
      </c>
    </row>
    <row r="173" spans="1:8" x14ac:dyDescent="0.25">
      <c r="A173" s="53" t="s">
        <v>471</v>
      </c>
    </row>
    <row r="174" spans="1:8" x14ac:dyDescent="0.25">
      <c r="A174" t="str" cm="1">
        <f t="array" aca="1" ref="A174" ca="1">"aN_CYC_1_" &amp; INDIRECT("F" &amp; ROW(C174) - 22) &amp; "_p"</f>
        <v>aN_CYC_1_2_1_p</v>
      </c>
      <c r="B174">
        <v>0</v>
      </c>
      <c r="C174" t="s">
        <v>60</v>
      </c>
    </row>
    <row r="175" spans="1:8" x14ac:dyDescent="0.25">
      <c r="A175" t="str" cm="1">
        <f t="array" aca="1" ref="A175" ca="1">"aN_CYC_2_" &amp; INDIRECT("F" &amp; ROW(C175) - 23) &amp; "_p"</f>
        <v>aN_CYC_2_2_1_p</v>
      </c>
      <c r="B175">
        <v>0</v>
      </c>
      <c r="C175" t="s">
        <v>61</v>
      </c>
    </row>
    <row r="176" spans="1:8" x14ac:dyDescent="0.25">
      <c r="A176" t="str" cm="1">
        <f t="array" aca="1" ref="A176" ca="1">"aN_CYC_3_" &amp; INDIRECT("F" &amp; ROW(C176) - 24) &amp; "_p"</f>
        <v>aN_CYC_3_2_1_p</v>
      </c>
      <c r="B176">
        <v>2</v>
      </c>
      <c r="C176" t="s">
        <v>62</v>
      </c>
    </row>
    <row r="177" spans="1:8" x14ac:dyDescent="0.25">
      <c r="A177" s="58" t="str">
        <f>"sector " &amp; D177 &amp; " and region " &amp;E177</f>
        <v>sector 2 and region 2</v>
      </c>
      <c r="B177" s="58"/>
      <c r="C177" s="58"/>
      <c r="D177" s="43">
        <v>2</v>
      </c>
      <c r="E177" s="43">
        <v>2</v>
      </c>
      <c r="F177" s="43" t="str">
        <f>D177 &amp; "_" &amp; E177</f>
        <v>2_2</v>
      </c>
    </row>
    <row r="178" spans="1:8" x14ac:dyDescent="0.25">
      <c r="A178" s="53" t="s">
        <v>59</v>
      </c>
    </row>
    <row r="179" spans="1:8" x14ac:dyDescent="0.25">
      <c r="A179" t="str" cm="1">
        <f t="array" aca="1" ref="A179" ca="1">"aN_T_1_" &amp; INDIRECT("F" &amp; ROW(C179)-2) &amp; "_p"</f>
        <v>aN_T_1_2_2_p</v>
      </c>
      <c r="B179">
        <v>0</v>
      </c>
      <c r="C179" t="s">
        <v>60</v>
      </c>
    </row>
    <row r="180" spans="1:8" x14ac:dyDescent="0.25">
      <c r="A180" t="str" cm="1">
        <f t="array" aca="1" ref="A180" ca="1">"aN_T_2_" &amp; INDIRECT("F" &amp; ROW(C180)-3) &amp; "_p"</f>
        <v>aN_T_2_2_2_p</v>
      </c>
      <c r="B180">
        <v>0</v>
      </c>
      <c r="C180" t="s">
        <v>61</v>
      </c>
    </row>
    <row r="181" spans="1:8" x14ac:dyDescent="0.25">
      <c r="A181" t="str" cm="1">
        <f t="array" aca="1" ref="A181" ca="1">"aN_T_3_" &amp; INDIRECT("F" &amp; ROW(C181)-4) &amp; "_p"</f>
        <v>aN_T_3_2_2_p</v>
      </c>
      <c r="B181">
        <v>2</v>
      </c>
      <c r="C181" t="s">
        <v>62</v>
      </c>
    </row>
    <row r="182" spans="1:8" x14ac:dyDescent="0.25">
      <c r="A182" s="53" t="s">
        <v>64</v>
      </c>
    </row>
    <row r="183" spans="1:8" x14ac:dyDescent="0.25">
      <c r="A183" t="str" cm="1">
        <f t="array" aca="1" ref="A183" ca="1">"aN_WS_1_" &amp; INDIRECT("F" &amp; ROW(C183)-6) &amp; "_p"</f>
        <v>aN_WS_1_2_2_p</v>
      </c>
      <c r="B183">
        <v>0</v>
      </c>
      <c r="C183" t="s">
        <v>60</v>
      </c>
    </row>
    <row r="184" spans="1:8" x14ac:dyDescent="0.25">
      <c r="A184" t="str" cm="1">
        <f t="array" aca="1" ref="A184" ca="1">"aN_WS_2_" &amp; INDIRECT("F" &amp; ROW(C184)-7) &amp; "_p"</f>
        <v>aN_WS_2_2_2_p</v>
      </c>
      <c r="B184">
        <v>0</v>
      </c>
      <c r="C184" t="s">
        <v>61</v>
      </c>
    </row>
    <row r="185" spans="1:8" x14ac:dyDescent="0.25">
      <c r="A185" t="str" cm="1">
        <f t="array" aca="1" ref="A185" ca="1">"aN_WS_3_" &amp; INDIRECT("F" &amp; ROW(C185)-8) &amp; "_p"</f>
        <v>aN_WS_3_2_2_p</v>
      </c>
      <c r="B185">
        <v>2</v>
      </c>
      <c r="C185" t="s">
        <v>62</v>
      </c>
    </row>
    <row r="186" spans="1:8" x14ac:dyDescent="0.25">
      <c r="A186" s="53" t="s">
        <v>63</v>
      </c>
      <c r="F186" s="56"/>
      <c r="G186" s="56"/>
      <c r="H186" s="56"/>
    </row>
    <row r="187" spans="1:8" x14ac:dyDescent="0.25">
      <c r="A187" t="str" cm="1">
        <f t="array" aca="1" ref="A187" ca="1">"aN_PREC_1_" &amp; INDIRECT("F" &amp; ROW(C187) - 10) &amp; "_p"</f>
        <v>aN_PREC_1_2_2_p</v>
      </c>
      <c r="B187">
        <v>0</v>
      </c>
      <c r="C187" t="s">
        <v>60</v>
      </c>
    </row>
    <row r="188" spans="1:8" x14ac:dyDescent="0.25">
      <c r="A188" t="str" cm="1">
        <f t="array" aca="1" ref="A188" ca="1">"aN_PREC_2_" &amp; INDIRECT("F" &amp; ROW(C188) - 11) &amp; "_p"</f>
        <v>aN_PREC_2_2_2_p</v>
      </c>
      <c r="B188">
        <v>0</v>
      </c>
      <c r="C188" t="s">
        <v>61</v>
      </c>
    </row>
    <row r="189" spans="1:8" x14ac:dyDescent="0.25">
      <c r="A189" t="str" cm="1">
        <f t="array" aca="1" ref="A189" ca="1">"aN_PREC_3_" &amp; INDIRECT("F" &amp; ROW(C189) - 12) &amp; "_p"</f>
        <v>aN_PREC_3_2_2_p</v>
      </c>
      <c r="B189">
        <v>2</v>
      </c>
      <c r="C189" t="s">
        <v>62</v>
      </c>
    </row>
    <row r="190" spans="1:8" x14ac:dyDescent="0.25">
      <c r="A190" s="53" t="s">
        <v>65</v>
      </c>
      <c r="F190" s="56"/>
      <c r="G190" s="56"/>
      <c r="H190" s="56"/>
    </row>
    <row r="191" spans="1:8" x14ac:dyDescent="0.25">
      <c r="A191" t="str" cm="1">
        <f t="array" aca="1" ref="A191" ca="1">"aN_SL_1_" &amp; INDIRECT("F" &amp; ROW(C191) - 14) &amp; "_p"</f>
        <v>aN_SL_1_2_2_p</v>
      </c>
      <c r="B191">
        <v>0</v>
      </c>
      <c r="C191" t="s">
        <v>60</v>
      </c>
    </row>
    <row r="192" spans="1:8" x14ac:dyDescent="0.25">
      <c r="A192" t="str" cm="1">
        <f t="array" aca="1" ref="A192" ca="1">"aN_SL_2_" &amp; INDIRECT("F" &amp; ROW(C192) - 15) &amp; "_p"</f>
        <v>aN_SL_2_2_2_p</v>
      </c>
      <c r="B192">
        <v>0</v>
      </c>
      <c r="C192" t="s">
        <v>61</v>
      </c>
    </row>
    <row r="193" spans="1:6" x14ac:dyDescent="0.25">
      <c r="A193" t="str" cm="1">
        <f t="array" aca="1" ref="A193" ca="1">"aN_SL_3_" &amp; INDIRECT("F" &amp; ROW(C193) - 16) &amp; "_p"</f>
        <v>aN_SL_3_2_2_p</v>
      </c>
      <c r="B193">
        <v>2</v>
      </c>
      <c r="C193" t="s">
        <v>62</v>
      </c>
    </row>
    <row r="194" spans="1:6" x14ac:dyDescent="0.25">
      <c r="A194" s="53" t="s">
        <v>470</v>
      </c>
    </row>
    <row r="195" spans="1:6" x14ac:dyDescent="0.25">
      <c r="A195" t="str" cm="1">
        <f t="array" aca="1" ref="A195" ca="1">"aN_DRO_1_" &amp; INDIRECT("F" &amp; ROW(C195) - 18) &amp; "_p"</f>
        <v>aN_DRO_1_2_2_p</v>
      </c>
      <c r="B195">
        <v>0.01</v>
      </c>
      <c r="C195" t="s">
        <v>60</v>
      </c>
    </row>
    <row r="196" spans="1:6" x14ac:dyDescent="0.25">
      <c r="A196" t="str" cm="1">
        <f t="array" aca="1" ref="A196" ca="1">"aN_DRO_2_" &amp; INDIRECT("F" &amp; ROW(C196) - 19) &amp; "_p"</f>
        <v>aN_DRO_2_2_2_p</v>
      </c>
      <c r="B196">
        <v>0</v>
      </c>
      <c r="C196" t="s">
        <v>61</v>
      </c>
    </row>
    <row r="197" spans="1:6" x14ac:dyDescent="0.25">
      <c r="A197" t="str" cm="1">
        <f t="array" aca="1" ref="A197" ca="1">"aN_DRO_3_" &amp; INDIRECT("F" &amp; ROW(C197) - 20) &amp; "_p"</f>
        <v>aN_DRO_3_2_2_p</v>
      </c>
      <c r="B197">
        <v>2</v>
      </c>
      <c r="C197" t="s">
        <v>62</v>
      </c>
    </row>
    <row r="198" spans="1:6" x14ac:dyDescent="0.25">
      <c r="A198" s="53" t="s">
        <v>471</v>
      </c>
    </row>
    <row r="199" spans="1:6" x14ac:dyDescent="0.25">
      <c r="A199" t="str" cm="1">
        <f t="array" aca="1" ref="A199" ca="1">"aN_CYC_1_" &amp; INDIRECT("F" &amp; ROW(C199) - 22) &amp; "_p"</f>
        <v>aN_CYC_1_2_2_p</v>
      </c>
      <c r="B199">
        <v>0</v>
      </c>
      <c r="C199" t="s">
        <v>60</v>
      </c>
    </row>
    <row r="200" spans="1:6" x14ac:dyDescent="0.25">
      <c r="A200" t="str" cm="1">
        <f t="array" aca="1" ref="A200" ca="1">"aN_CYC_2_" &amp; INDIRECT("F" &amp; ROW(C200) - 23) &amp; "_p"</f>
        <v>aN_CYC_2_2_2_p</v>
      </c>
      <c r="B200">
        <v>0</v>
      </c>
      <c r="C200" t="s">
        <v>61</v>
      </c>
    </row>
    <row r="201" spans="1:6" x14ac:dyDescent="0.25">
      <c r="A201" t="str" cm="1">
        <f t="array" aca="1" ref="A201" ca="1">"aN_CYC_3_" &amp; INDIRECT("F" &amp; ROW(C201) - 24) &amp; "_p"</f>
        <v>aN_CYC_3_2_2_p</v>
      </c>
      <c r="B201">
        <v>2</v>
      </c>
      <c r="C201" t="s">
        <v>62</v>
      </c>
    </row>
    <row r="202" spans="1:6" x14ac:dyDescent="0.25">
      <c r="A202" s="58" t="str">
        <f>"sector " &amp; D202 &amp; " and region " &amp;E202</f>
        <v>sector 2 and region 3</v>
      </c>
      <c r="B202" s="58"/>
      <c r="C202" s="58"/>
      <c r="D202" s="43">
        <v>2</v>
      </c>
      <c r="E202" s="43">
        <v>3</v>
      </c>
      <c r="F202" s="43" t="str">
        <f>D202 &amp; "_" &amp; E202</f>
        <v>2_3</v>
      </c>
    </row>
    <row r="203" spans="1:6" x14ac:dyDescent="0.25">
      <c r="A203" s="53" t="s">
        <v>59</v>
      </c>
    </row>
    <row r="204" spans="1:6" x14ac:dyDescent="0.25">
      <c r="A204" t="str" cm="1">
        <f t="array" aca="1" ref="A204" ca="1">"aN_T_1_" &amp; INDIRECT("F" &amp; ROW(C204)-2) &amp; "_p"</f>
        <v>aN_T_1_2_3_p</v>
      </c>
      <c r="B204">
        <v>0</v>
      </c>
      <c r="C204" t="s">
        <v>60</v>
      </c>
    </row>
    <row r="205" spans="1:6" x14ac:dyDescent="0.25">
      <c r="A205" t="str" cm="1">
        <f t="array" aca="1" ref="A205" ca="1">"aN_T_2_" &amp; INDIRECT("F" &amp; ROW(C205)-3) &amp; "_p"</f>
        <v>aN_T_2_2_3_p</v>
      </c>
      <c r="B205">
        <v>0</v>
      </c>
      <c r="C205" t="s">
        <v>61</v>
      </c>
    </row>
    <row r="206" spans="1:6" x14ac:dyDescent="0.25">
      <c r="A206" t="str" cm="1">
        <f t="array" aca="1" ref="A206" ca="1">"aN_T_3_" &amp; INDIRECT("F" &amp; ROW(C206)-4) &amp; "_p"</f>
        <v>aN_T_3_2_3_p</v>
      </c>
      <c r="B206">
        <v>2</v>
      </c>
      <c r="C206" t="s">
        <v>62</v>
      </c>
    </row>
    <row r="207" spans="1:6" x14ac:dyDescent="0.25">
      <c r="A207" s="53" t="s">
        <v>64</v>
      </c>
    </row>
    <row r="208" spans="1:6" x14ac:dyDescent="0.25">
      <c r="A208" t="str" cm="1">
        <f t="array" aca="1" ref="A208" ca="1">"aN_WS_1_" &amp; INDIRECT("F" &amp; ROW(C208)-6) &amp; "_p"</f>
        <v>aN_WS_1_2_3_p</v>
      </c>
      <c r="B208">
        <v>0</v>
      </c>
      <c r="C208" t="s">
        <v>60</v>
      </c>
    </row>
    <row r="209" spans="1:8" x14ac:dyDescent="0.25">
      <c r="A209" t="str" cm="1">
        <f t="array" aca="1" ref="A209" ca="1">"aN_WS_2_" &amp; INDIRECT("F" &amp; ROW(C209)-7) &amp; "_p"</f>
        <v>aN_WS_2_2_3_p</v>
      </c>
      <c r="B209">
        <v>0</v>
      </c>
      <c r="C209" t="s">
        <v>61</v>
      </c>
    </row>
    <row r="210" spans="1:8" x14ac:dyDescent="0.25">
      <c r="A210" t="str" cm="1">
        <f t="array" aca="1" ref="A210" ca="1">"aN_WS_3_" &amp; INDIRECT("F" &amp; ROW(C210)-8) &amp; "_p"</f>
        <v>aN_WS_3_2_3_p</v>
      </c>
      <c r="B210">
        <v>2</v>
      </c>
      <c r="C210" t="s">
        <v>62</v>
      </c>
    </row>
    <row r="211" spans="1:8" x14ac:dyDescent="0.25">
      <c r="A211" s="53" t="s">
        <v>63</v>
      </c>
      <c r="F211" s="56"/>
      <c r="G211" s="56"/>
      <c r="H211" s="56"/>
    </row>
    <row r="212" spans="1:8" x14ac:dyDescent="0.25">
      <c r="A212" t="str" cm="1">
        <f t="array" aca="1" ref="A212" ca="1">"aN_PREC_1_" &amp; INDIRECT("F" &amp; ROW(C212) - 10) &amp; "_p"</f>
        <v>aN_PREC_1_2_3_p</v>
      </c>
      <c r="B212">
        <v>0</v>
      </c>
      <c r="C212" t="s">
        <v>60</v>
      </c>
    </row>
    <row r="213" spans="1:8" x14ac:dyDescent="0.25">
      <c r="A213" t="str" cm="1">
        <f t="array" aca="1" ref="A213" ca="1">"aN_PREC_2_" &amp; INDIRECT("F" &amp; ROW(C213) - 11) &amp; "_p"</f>
        <v>aN_PREC_2_2_3_p</v>
      </c>
      <c r="B213">
        <v>0</v>
      </c>
      <c r="C213" t="s">
        <v>61</v>
      </c>
    </row>
    <row r="214" spans="1:8" x14ac:dyDescent="0.25">
      <c r="A214" t="str" cm="1">
        <f t="array" aca="1" ref="A214" ca="1">"aN_PREC_3_" &amp; INDIRECT("F" &amp; ROW(C214) - 12) &amp; "_p"</f>
        <v>aN_PREC_3_2_3_p</v>
      </c>
      <c r="B214">
        <v>2</v>
      </c>
      <c r="C214" t="s">
        <v>62</v>
      </c>
    </row>
    <row r="215" spans="1:8" x14ac:dyDescent="0.25">
      <c r="A215" s="53" t="s">
        <v>65</v>
      </c>
      <c r="F215" s="56"/>
      <c r="G215" s="56"/>
      <c r="H215" s="56"/>
    </row>
    <row r="216" spans="1:8" x14ac:dyDescent="0.25">
      <c r="A216" t="str" cm="1">
        <f t="array" aca="1" ref="A216" ca="1">"aN_SL_1_" &amp; INDIRECT("F" &amp; ROW(C216) - 14) &amp; "_p"</f>
        <v>aN_SL_1_2_3_p</v>
      </c>
      <c r="B216">
        <v>0</v>
      </c>
      <c r="C216" t="s">
        <v>60</v>
      </c>
    </row>
    <row r="217" spans="1:8" x14ac:dyDescent="0.25">
      <c r="A217" t="str" cm="1">
        <f t="array" aca="1" ref="A217" ca="1">"aN_SL_2_" &amp; INDIRECT("F" &amp; ROW(C217) - 15) &amp; "_p"</f>
        <v>aN_SL_2_2_3_p</v>
      </c>
      <c r="B217">
        <v>0</v>
      </c>
      <c r="C217" t="s">
        <v>61</v>
      </c>
    </row>
    <row r="218" spans="1:8" x14ac:dyDescent="0.25">
      <c r="A218" t="str" cm="1">
        <f t="array" aca="1" ref="A218" ca="1">"aN_SL_3_" &amp; INDIRECT("F" &amp; ROW(C218) - 16) &amp; "_p"</f>
        <v>aN_SL_3_2_3_p</v>
      </c>
      <c r="B218">
        <v>2</v>
      </c>
      <c r="C218" t="s">
        <v>62</v>
      </c>
    </row>
    <row r="219" spans="1:8" x14ac:dyDescent="0.25">
      <c r="A219" s="53" t="s">
        <v>470</v>
      </c>
    </row>
    <row r="220" spans="1:8" x14ac:dyDescent="0.25">
      <c r="A220" t="str" cm="1">
        <f t="array" aca="1" ref="A220" ca="1">"aN_DRO_1_" &amp; INDIRECT("F" &amp; ROW(C220) - 18) &amp; "_p"</f>
        <v>aN_DRO_1_2_3_p</v>
      </c>
      <c r="B220">
        <v>0.01</v>
      </c>
      <c r="C220" t="s">
        <v>60</v>
      </c>
    </row>
    <row r="221" spans="1:8" x14ac:dyDescent="0.25">
      <c r="A221" t="str" cm="1">
        <f t="array" aca="1" ref="A221" ca="1">"aN_DRO_2_" &amp; INDIRECT("F" &amp; ROW(C221) - 19) &amp; "_p"</f>
        <v>aN_DRO_2_2_3_p</v>
      </c>
      <c r="B221">
        <v>0</v>
      </c>
      <c r="C221" t="s">
        <v>61</v>
      </c>
    </row>
    <row r="222" spans="1:8" x14ac:dyDescent="0.25">
      <c r="A222" t="str" cm="1">
        <f t="array" aca="1" ref="A222" ca="1">"aN_DRO_3_" &amp; INDIRECT("F" &amp; ROW(C222) - 20) &amp; "_p"</f>
        <v>aN_DRO_3_2_3_p</v>
      </c>
      <c r="B222">
        <v>2</v>
      </c>
      <c r="C222" t="s">
        <v>62</v>
      </c>
    </row>
    <row r="223" spans="1:8" x14ac:dyDescent="0.25">
      <c r="A223" s="53" t="s">
        <v>471</v>
      </c>
    </row>
    <row r="224" spans="1:8" x14ac:dyDescent="0.25">
      <c r="A224" t="str" cm="1">
        <f t="array" aca="1" ref="A224" ca="1">"aN_CYC_1_" &amp; INDIRECT("F" &amp; ROW(C224) - 22) &amp; "_p"</f>
        <v>aN_CYC_1_2_3_p</v>
      </c>
      <c r="B224">
        <v>0</v>
      </c>
      <c r="C224" t="s">
        <v>60</v>
      </c>
    </row>
    <row r="225" spans="1:8" x14ac:dyDescent="0.25">
      <c r="A225" t="str" cm="1">
        <f t="array" aca="1" ref="A225" ca="1">"aN_CYC_2_" &amp; INDIRECT("F" &amp; ROW(C225) - 23) &amp; "_p"</f>
        <v>aN_CYC_2_2_3_p</v>
      </c>
      <c r="B225">
        <v>0</v>
      </c>
      <c r="C225" t="s">
        <v>61</v>
      </c>
    </row>
    <row r="226" spans="1:8" x14ac:dyDescent="0.25">
      <c r="A226" t="str" cm="1">
        <f t="array" aca="1" ref="A226" ca="1">"aN_CYC_3_" &amp; INDIRECT("F" &amp; ROW(C226) - 24) &amp; "_p"</f>
        <v>aN_CYC_3_2_3_p</v>
      </c>
      <c r="B226">
        <v>2</v>
      </c>
      <c r="C226" t="s">
        <v>62</v>
      </c>
    </row>
    <row r="227" spans="1:8" x14ac:dyDescent="0.25">
      <c r="A227" s="58" t="str">
        <f>"sector " &amp; D227 &amp; " and region " &amp;E227</f>
        <v>sector 2 and region 4</v>
      </c>
      <c r="B227" s="58"/>
      <c r="C227" s="58"/>
      <c r="D227" s="43">
        <v>2</v>
      </c>
      <c r="E227" s="43">
        <v>4</v>
      </c>
      <c r="F227" s="43" t="str">
        <f>D227 &amp; "_" &amp; E227</f>
        <v>2_4</v>
      </c>
    </row>
    <row r="228" spans="1:8" x14ac:dyDescent="0.25">
      <c r="A228" s="53" t="s">
        <v>59</v>
      </c>
    </row>
    <row r="229" spans="1:8" x14ac:dyDescent="0.25">
      <c r="A229" t="str" cm="1">
        <f t="array" aca="1" ref="A229" ca="1">"aN_T_1_" &amp; INDIRECT("F" &amp; ROW(C229)-2) &amp; "_p"</f>
        <v>aN_T_1_2_4_p</v>
      </c>
      <c r="B229">
        <v>0</v>
      </c>
      <c r="C229" t="s">
        <v>60</v>
      </c>
    </row>
    <row r="230" spans="1:8" x14ac:dyDescent="0.25">
      <c r="A230" t="str" cm="1">
        <f t="array" aca="1" ref="A230" ca="1">"aN_T_2_" &amp; INDIRECT("F" &amp; ROW(C230)-3) &amp; "_p"</f>
        <v>aN_T_2_2_4_p</v>
      </c>
      <c r="B230">
        <v>0</v>
      </c>
      <c r="C230" t="s">
        <v>61</v>
      </c>
    </row>
    <row r="231" spans="1:8" x14ac:dyDescent="0.25">
      <c r="A231" t="str" cm="1">
        <f t="array" aca="1" ref="A231" ca="1">"aN_T_3_" &amp; INDIRECT("F" &amp; ROW(C231)-4) &amp; "_p"</f>
        <v>aN_T_3_2_4_p</v>
      </c>
      <c r="B231">
        <v>2</v>
      </c>
      <c r="C231" t="s">
        <v>62</v>
      </c>
    </row>
    <row r="232" spans="1:8" x14ac:dyDescent="0.25">
      <c r="A232" s="53" t="s">
        <v>64</v>
      </c>
    </row>
    <row r="233" spans="1:8" x14ac:dyDescent="0.25">
      <c r="A233" t="str" cm="1">
        <f t="array" aca="1" ref="A233" ca="1">"aN_WS_1_" &amp; INDIRECT("F" &amp; ROW(C233)-6) &amp; "_p"</f>
        <v>aN_WS_1_2_4_p</v>
      </c>
      <c r="B233">
        <v>0</v>
      </c>
      <c r="C233" t="s">
        <v>60</v>
      </c>
    </row>
    <row r="234" spans="1:8" x14ac:dyDescent="0.25">
      <c r="A234" t="str" cm="1">
        <f t="array" aca="1" ref="A234" ca="1">"aN_WS_2_" &amp; INDIRECT("F" &amp; ROW(C234)-7) &amp; "_p"</f>
        <v>aN_WS_2_2_4_p</v>
      </c>
      <c r="B234">
        <v>0</v>
      </c>
      <c r="C234" t="s">
        <v>61</v>
      </c>
    </row>
    <row r="235" spans="1:8" x14ac:dyDescent="0.25">
      <c r="A235" t="str" cm="1">
        <f t="array" aca="1" ref="A235" ca="1">"aN_WS_3_" &amp; INDIRECT("F" &amp; ROW(C235)-8) &amp; "_p"</f>
        <v>aN_WS_3_2_4_p</v>
      </c>
      <c r="B235">
        <v>2</v>
      </c>
      <c r="C235" t="s">
        <v>62</v>
      </c>
    </row>
    <row r="236" spans="1:8" x14ac:dyDescent="0.25">
      <c r="A236" s="53" t="s">
        <v>63</v>
      </c>
      <c r="F236" s="56"/>
      <c r="G236" s="56"/>
      <c r="H236" s="56"/>
    </row>
    <row r="237" spans="1:8" x14ac:dyDescent="0.25">
      <c r="A237" t="str" cm="1">
        <f t="array" aca="1" ref="A237" ca="1">"aN_PREC_1_" &amp; INDIRECT("F" &amp; ROW(C237) - 10) &amp; "_p"</f>
        <v>aN_PREC_1_2_4_p</v>
      </c>
      <c r="B237">
        <v>0</v>
      </c>
      <c r="C237" t="s">
        <v>60</v>
      </c>
    </row>
    <row r="238" spans="1:8" x14ac:dyDescent="0.25">
      <c r="A238" t="str" cm="1">
        <f t="array" aca="1" ref="A238" ca="1">"aN_PREC_2_" &amp; INDIRECT("F" &amp; ROW(C238) - 11) &amp; "_p"</f>
        <v>aN_PREC_2_2_4_p</v>
      </c>
      <c r="B238">
        <v>0</v>
      </c>
      <c r="C238" t="s">
        <v>61</v>
      </c>
    </row>
    <row r="239" spans="1:8" x14ac:dyDescent="0.25">
      <c r="A239" t="str" cm="1">
        <f t="array" aca="1" ref="A239" ca="1">"aN_PREC_3_" &amp; INDIRECT("F" &amp; ROW(C239) - 12) &amp; "_p"</f>
        <v>aN_PREC_3_2_4_p</v>
      </c>
      <c r="B239">
        <v>2</v>
      </c>
      <c r="C239" t="s">
        <v>62</v>
      </c>
    </row>
    <row r="240" spans="1:8" x14ac:dyDescent="0.25">
      <c r="A240" s="53" t="s">
        <v>65</v>
      </c>
      <c r="F240" s="56"/>
      <c r="G240" s="56"/>
      <c r="H240" s="56"/>
    </row>
    <row r="241" spans="1:6" x14ac:dyDescent="0.25">
      <c r="A241" t="str" cm="1">
        <f t="array" aca="1" ref="A241" ca="1">"aN_SL_1_" &amp; INDIRECT("F" &amp; ROW(C241) - 14) &amp; "_p"</f>
        <v>aN_SL_1_2_4_p</v>
      </c>
      <c r="B241">
        <v>0</v>
      </c>
      <c r="C241" t="s">
        <v>60</v>
      </c>
    </row>
    <row r="242" spans="1:6" x14ac:dyDescent="0.25">
      <c r="A242" t="str" cm="1">
        <f t="array" aca="1" ref="A242" ca="1">"aN_SL_2_" &amp; INDIRECT("F" &amp; ROW(C242) - 15) &amp; "_p"</f>
        <v>aN_SL_2_2_4_p</v>
      </c>
      <c r="B242">
        <v>0</v>
      </c>
      <c r="C242" t="s">
        <v>61</v>
      </c>
    </row>
    <row r="243" spans="1:6" x14ac:dyDescent="0.25">
      <c r="A243" t="str" cm="1">
        <f t="array" aca="1" ref="A243" ca="1">"aN_SL_3_" &amp; INDIRECT("F" &amp; ROW(C243) - 16) &amp; "_p"</f>
        <v>aN_SL_3_2_4_p</v>
      </c>
      <c r="B243">
        <v>2</v>
      </c>
      <c r="C243" t="s">
        <v>62</v>
      </c>
    </row>
    <row r="244" spans="1:6" x14ac:dyDescent="0.25">
      <c r="A244" s="53" t="s">
        <v>470</v>
      </c>
    </row>
    <row r="245" spans="1:6" x14ac:dyDescent="0.25">
      <c r="A245" t="str" cm="1">
        <f t="array" aca="1" ref="A245" ca="1">"aN_DRO_1_" &amp; INDIRECT("F" &amp; ROW(C245) - 18) &amp; "_p"</f>
        <v>aN_DRO_1_2_4_p</v>
      </c>
      <c r="B245">
        <v>0.01</v>
      </c>
      <c r="C245" t="s">
        <v>60</v>
      </c>
    </row>
    <row r="246" spans="1:6" x14ac:dyDescent="0.25">
      <c r="A246" t="str" cm="1">
        <f t="array" aca="1" ref="A246" ca="1">"aN_DRO_2_" &amp; INDIRECT("F" &amp; ROW(C246) - 19) &amp; "_p"</f>
        <v>aN_DRO_2_2_4_p</v>
      </c>
      <c r="B246">
        <v>0</v>
      </c>
      <c r="C246" t="s">
        <v>61</v>
      </c>
    </row>
    <row r="247" spans="1:6" x14ac:dyDescent="0.25">
      <c r="A247" t="str" cm="1">
        <f t="array" aca="1" ref="A247" ca="1">"aN_DRO_3_" &amp; INDIRECT("F" &amp; ROW(C247) - 20) &amp; "_p"</f>
        <v>aN_DRO_3_2_4_p</v>
      </c>
      <c r="B247">
        <v>2</v>
      </c>
      <c r="C247" t="s">
        <v>62</v>
      </c>
    </row>
    <row r="248" spans="1:6" x14ac:dyDescent="0.25">
      <c r="A248" s="53" t="s">
        <v>471</v>
      </c>
    </row>
    <row r="249" spans="1:6" x14ac:dyDescent="0.25">
      <c r="A249" t="str" cm="1">
        <f t="array" aca="1" ref="A249" ca="1">"aN_CYC_1_" &amp; INDIRECT("F" &amp; ROW(C249) - 22) &amp; "_p"</f>
        <v>aN_CYC_1_2_4_p</v>
      </c>
      <c r="B249">
        <v>0</v>
      </c>
      <c r="C249" t="s">
        <v>60</v>
      </c>
    </row>
    <row r="250" spans="1:6" x14ac:dyDescent="0.25">
      <c r="A250" t="str" cm="1">
        <f t="array" aca="1" ref="A250" ca="1">"aN_CYC_2_" &amp; INDIRECT("F" &amp; ROW(C250) - 23) &amp; "_p"</f>
        <v>aN_CYC_2_2_4_p</v>
      </c>
      <c r="B250">
        <v>0</v>
      </c>
      <c r="C250" t="s">
        <v>61</v>
      </c>
    </row>
    <row r="251" spans="1:6" x14ac:dyDescent="0.25">
      <c r="A251" t="str" cm="1">
        <f t="array" aca="1" ref="A251" ca="1">"aN_CYC_3_" &amp; INDIRECT("F" &amp; ROW(C251) - 24) &amp; "_p"</f>
        <v>aN_CYC_3_2_4_p</v>
      </c>
      <c r="B251">
        <v>2</v>
      </c>
      <c r="C251" t="s">
        <v>62</v>
      </c>
    </row>
    <row r="252" spans="1:6" x14ac:dyDescent="0.25">
      <c r="A252" s="58" t="str">
        <f>"sector " &amp; D252 &amp; " and region " &amp;E252</f>
        <v>sector 2 and region 5</v>
      </c>
      <c r="B252" s="58"/>
      <c r="C252" s="58"/>
      <c r="D252" s="43">
        <v>2</v>
      </c>
      <c r="E252" s="43">
        <v>5</v>
      </c>
      <c r="F252" s="43" t="str">
        <f>D252 &amp; "_" &amp; E252</f>
        <v>2_5</v>
      </c>
    </row>
    <row r="253" spans="1:6" x14ac:dyDescent="0.25">
      <c r="A253" s="53" t="s">
        <v>59</v>
      </c>
    </row>
    <row r="254" spans="1:6" x14ac:dyDescent="0.25">
      <c r="A254" t="str" cm="1">
        <f t="array" aca="1" ref="A254" ca="1">"aN_T_1_" &amp; INDIRECT("F" &amp; ROW(C254)-2) &amp; "_p"</f>
        <v>aN_T_1_2_5_p</v>
      </c>
      <c r="B254">
        <v>0</v>
      </c>
      <c r="C254" t="s">
        <v>60</v>
      </c>
    </row>
    <row r="255" spans="1:6" x14ac:dyDescent="0.25">
      <c r="A255" t="str" cm="1">
        <f t="array" aca="1" ref="A255" ca="1">"aN_T_2_" &amp; INDIRECT("F" &amp; ROW(C255)-3) &amp; "_p"</f>
        <v>aN_T_2_2_5_p</v>
      </c>
      <c r="B255">
        <v>0</v>
      </c>
      <c r="C255" t="s">
        <v>61</v>
      </c>
    </row>
    <row r="256" spans="1:6" x14ac:dyDescent="0.25">
      <c r="A256" t="str" cm="1">
        <f t="array" aca="1" ref="A256" ca="1">"aN_T_3_" &amp; INDIRECT("F" &amp; ROW(C256)-4) &amp; "_p"</f>
        <v>aN_T_3_2_5_p</v>
      </c>
      <c r="B256">
        <v>2</v>
      </c>
      <c r="C256" t="s">
        <v>62</v>
      </c>
    </row>
    <row r="257" spans="1:8" x14ac:dyDescent="0.25">
      <c r="A257" s="53" t="s">
        <v>64</v>
      </c>
    </row>
    <row r="258" spans="1:8" x14ac:dyDescent="0.25">
      <c r="A258" t="str" cm="1">
        <f t="array" aca="1" ref="A258" ca="1">"aN_WS_1_" &amp; INDIRECT("F" &amp; ROW(C258)-6) &amp; "_p"</f>
        <v>aN_WS_1_2_5_p</v>
      </c>
      <c r="B258">
        <v>0</v>
      </c>
      <c r="C258" t="s">
        <v>60</v>
      </c>
    </row>
    <row r="259" spans="1:8" x14ac:dyDescent="0.25">
      <c r="A259" t="str" cm="1">
        <f t="array" aca="1" ref="A259" ca="1">"aN_WS_2_" &amp; INDIRECT("F" &amp; ROW(C259)-7) &amp; "_p"</f>
        <v>aN_WS_2_2_5_p</v>
      </c>
      <c r="B259">
        <v>0</v>
      </c>
      <c r="C259" t="s">
        <v>61</v>
      </c>
    </row>
    <row r="260" spans="1:8" x14ac:dyDescent="0.25">
      <c r="A260" t="str" cm="1">
        <f t="array" aca="1" ref="A260" ca="1">"aN_WS_3_" &amp; INDIRECT("F" &amp; ROW(C260)-8) &amp; "_p"</f>
        <v>aN_WS_3_2_5_p</v>
      </c>
      <c r="B260">
        <v>2</v>
      </c>
      <c r="C260" t="s">
        <v>62</v>
      </c>
    </row>
    <row r="261" spans="1:8" x14ac:dyDescent="0.25">
      <c r="A261" s="53" t="s">
        <v>63</v>
      </c>
      <c r="F261" s="56"/>
      <c r="G261" s="56"/>
      <c r="H261" s="56"/>
    </row>
    <row r="262" spans="1:8" x14ac:dyDescent="0.25">
      <c r="A262" t="str" cm="1">
        <f t="array" aca="1" ref="A262" ca="1">"aN_PREC_1_" &amp; INDIRECT("F" &amp; ROW(C262) - 10) &amp; "_p"</f>
        <v>aN_PREC_1_2_5_p</v>
      </c>
      <c r="B262">
        <v>0</v>
      </c>
      <c r="C262" t="s">
        <v>60</v>
      </c>
    </row>
    <row r="263" spans="1:8" x14ac:dyDescent="0.25">
      <c r="A263" t="str" cm="1">
        <f t="array" aca="1" ref="A263" ca="1">"aN_PREC_2_" &amp; INDIRECT("F" &amp; ROW(C263) - 11) &amp; "_p"</f>
        <v>aN_PREC_2_2_5_p</v>
      </c>
      <c r="B263">
        <v>0</v>
      </c>
      <c r="C263" t="s">
        <v>61</v>
      </c>
    </row>
    <row r="264" spans="1:8" x14ac:dyDescent="0.25">
      <c r="A264" t="str" cm="1">
        <f t="array" aca="1" ref="A264" ca="1">"aN_PREC_3_" &amp; INDIRECT("F" &amp; ROW(C264) - 12) &amp; "_p"</f>
        <v>aN_PREC_3_2_5_p</v>
      </c>
      <c r="B264">
        <v>2</v>
      </c>
      <c r="C264" t="s">
        <v>62</v>
      </c>
    </row>
    <row r="265" spans="1:8" x14ac:dyDescent="0.25">
      <c r="A265" s="53" t="s">
        <v>65</v>
      </c>
      <c r="F265" s="56"/>
      <c r="G265" s="56"/>
      <c r="H265" s="56"/>
    </row>
    <row r="266" spans="1:8" x14ac:dyDescent="0.25">
      <c r="A266" t="str" cm="1">
        <f t="array" aca="1" ref="A266" ca="1">"aN_SL_1_" &amp; INDIRECT("F" &amp; ROW(C266) - 14) &amp; "_p"</f>
        <v>aN_SL_1_2_5_p</v>
      </c>
      <c r="B266">
        <v>0</v>
      </c>
      <c r="C266" t="s">
        <v>60</v>
      </c>
    </row>
    <row r="267" spans="1:8" x14ac:dyDescent="0.25">
      <c r="A267" t="str" cm="1">
        <f t="array" aca="1" ref="A267" ca="1">"aN_SL_2_" &amp; INDIRECT("F" &amp; ROW(C267) - 15) &amp; "_p"</f>
        <v>aN_SL_2_2_5_p</v>
      </c>
      <c r="B267">
        <v>0</v>
      </c>
      <c r="C267" t="s">
        <v>61</v>
      </c>
    </row>
    <row r="268" spans="1:8" x14ac:dyDescent="0.25">
      <c r="A268" t="str" cm="1">
        <f t="array" aca="1" ref="A268" ca="1">"aN_SL_3_" &amp; INDIRECT("F" &amp; ROW(C268) - 16) &amp; "_p"</f>
        <v>aN_SL_3_2_5_p</v>
      </c>
      <c r="B268">
        <v>2</v>
      </c>
      <c r="C268" t="s">
        <v>62</v>
      </c>
    </row>
    <row r="269" spans="1:8" x14ac:dyDescent="0.25">
      <c r="A269" s="53" t="s">
        <v>470</v>
      </c>
    </row>
    <row r="270" spans="1:8" x14ac:dyDescent="0.25">
      <c r="A270" t="str" cm="1">
        <f t="array" aca="1" ref="A270" ca="1">"aN_DRO_1_" &amp; INDIRECT("F" &amp; ROW(C270) - 18) &amp; "_p"</f>
        <v>aN_DRO_1_2_5_p</v>
      </c>
      <c r="B270">
        <v>0.01</v>
      </c>
      <c r="C270" t="s">
        <v>60</v>
      </c>
    </row>
    <row r="271" spans="1:8" x14ac:dyDescent="0.25">
      <c r="A271" t="str" cm="1">
        <f t="array" aca="1" ref="A271" ca="1">"aN_DRO_2_" &amp; INDIRECT("F" &amp; ROW(C271) - 19) &amp; "_p"</f>
        <v>aN_DRO_2_2_5_p</v>
      </c>
      <c r="B271">
        <v>0</v>
      </c>
      <c r="C271" t="s">
        <v>61</v>
      </c>
    </row>
    <row r="272" spans="1:8" x14ac:dyDescent="0.25">
      <c r="A272" t="str" cm="1">
        <f t="array" aca="1" ref="A272" ca="1">"aN_DRO_3_" &amp; INDIRECT("F" &amp; ROW(C272) - 20) &amp; "_p"</f>
        <v>aN_DRO_3_2_5_p</v>
      </c>
      <c r="B272">
        <v>2</v>
      </c>
      <c r="C272" t="s">
        <v>62</v>
      </c>
    </row>
    <row r="273" spans="1:8" x14ac:dyDescent="0.25">
      <c r="A273" s="53" t="s">
        <v>471</v>
      </c>
    </row>
    <row r="274" spans="1:8" x14ac:dyDescent="0.25">
      <c r="A274" t="str" cm="1">
        <f t="array" aca="1" ref="A274" ca="1">"aN_CYC_1_" &amp; INDIRECT("F" &amp; ROW(C274) - 22) &amp; "_p"</f>
        <v>aN_CYC_1_2_5_p</v>
      </c>
      <c r="B274">
        <v>0</v>
      </c>
      <c r="C274" t="s">
        <v>60</v>
      </c>
    </row>
    <row r="275" spans="1:8" x14ac:dyDescent="0.25">
      <c r="A275" t="str" cm="1">
        <f t="array" aca="1" ref="A275" ca="1">"aN_CYC_2_" &amp; INDIRECT("F" &amp; ROW(C275) - 23) &amp; "_p"</f>
        <v>aN_CYC_2_2_5_p</v>
      </c>
      <c r="B275">
        <v>0</v>
      </c>
      <c r="C275" t="s">
        <v>61</v>
      </c>
    </row>
    <row r="276" spans="1:8" x14ac:dyDescent="0.25">
      <c r="A276" t="str" cm="1">
        <f t="array" aca="1" ref="A276" ca="1">"aN_CYC_3_" &amp; INDIRECT("F" &amp; ROW(C276) - 24) &amp; "_p"</f>
        <v>aN_CYC_3_2_5_p</v>
      </c>
      <c r="B276">
        <v>2</v>
      </c>
      <c r="C276" t="s">
        <v>62</v>
      </c>
    </row>
    <row r="277" spans="1:8" x14ac:dyDescent="0.25">
      <c r="A277" s="58" t="str">
        <f>"sector " &amp; D277 &amp; " and region " &amp;E277</f>
        <v>sector 2 and region 6</v>
      </c>
      <c r="B277" s="58"/>
      <c r="C277" s="58"/>
      <c r="D277" s="43">
        <v>2</v>
      </c>
      <c r="E277" s="43">
        <v>6</v>
      </c>
      <c r="F277" s="43" t="str">
        <f>D277 &amp; "_" &amp; E277</f>
        <v>2_6</v>
      </c>
    </row>
    <row r="278" spans="1:8" x14ac:dyDescent="0.25">
      <c r="A278" s="53" t="s">
        <v>59</v>
      </c>
    </row>
    <row r="279" spans="1:8" x14ac:dyDescent="0.25">
      <c r="A279" t="str" cm="1">
        <f t="array" aca="1" ref="A279" ca="1">"aN_T_1_" &amp; INDIRECT("F" &amp; ROW(C279)-2) &amp; "_p"</f>
        <v>aN_T_1_2_6_p</v>
      </c>
      <c r="B279">
        <v>0</v>
      </c>
      <c r="C279" t="s">
        <v>60</v>
      </c>
    </row>
    <row r="280" spans="1:8" x14ac:dyDescent="0.25">
      <c r="A280" t="str" cm="1">
        <f t="array" aca="1" ref="A280" ca="1">"aN_T_2_" &amp; INDIRECT("F" &amp; ROW(C280)-3) &amp; "_p"</f>
        <v>aN_T_2_2_6_p</v>
      </c>
      <c r="B280">
        <v>0</v>
      </c>
      <c r="C280" t="s">
        <v>61</v>
      </c>
    </row>
    <row r="281" spans="1:8" x14ac:dyDescent="0.25">
      <c r="A281" t="str" cm="1">
        <f t="array" aca="1" ref="A281" ca="1">"aN_T_3_" &amp; INDIRECT("F" &amp; ROW(C281)-4) &amp; "_p"</f>
        <v>aN_T_3_2_6_p</v>
      </c>
      <c r="B281">
        <v>2</v>
      </c>
      <c r="C281" t="s">
        <v>62</v>
      </c>
    </row>
    <row r="282" spans="1:8" x14ac:dyDescent="0.25">
      <c r="A282" s="53" t="s">
        <v>64</v>
      </c>
    </row>
    <row r="283" spans="1:8" x14ac:dyDescent="0.25">
      <c r="A283" t="str" cm="1">
        <f t="array" aca="1" ref="A283" ca="1">"aN_WS_1_" &amp; INDIRECT("F" &amp; ROW(C283)-6) &amp; "_p"</f>
        <v>aN_WS_1_2_6_p</v>
      </c>
      <c r="B283">
        <v>0</v>
      </c>
      <c r="C283" t="s">
        <v>60</v>
      </c>
    </row>
    <row r="284" spans="1:8" x14ac:dyDescent="0.25">
      <c r="A284" t="str" cm="1">
        <f t="array" aca="1" ref="A284" ca="1">"aN_WS_2_" &amp; INDIRECT("F" &amp; ROW(C284)-7) &amp; "_p"</f>
        <v>aN_WS_2_2_6_p</v>
      </c>
      <c r="B284">
        <v>0</v>
      </c>
      <c r="C284" t="s">
        <v>61</v>
      </c>
    </row>
    <row r="285" spans="1:8" x14ac:dyDescent="0.25">
      <c r="A285" t="str" cm="1">
        <f t="array" aca="1" ref="A285" ca="1">"aN_WS_3_" &amp; INDIRECT("F" &amp; ROW(C285)-8) &amp; "_p"</f>
        <v>aN_WS_3_2_6_p</v>
      </c>
      <c r="B285">
        <v>2</v>
      </c>
      <c r="C285" t="s">
        <v>62</v>
      </c>
    </row>
    <row r="286" spans="1:8" x14ac:dyDescent="0.25">
      <c r="A286" s="53" t="s">
        <v>63</v>
      </c>
      <c r="F286" s="56"/>
      <c r="G286" s="56"/>
      <c r="H286" s="56"/>
    </row>
    <row r="287" spans="1:8" x14ac:dyDescent="0.25">
      <c r="A287" t="str" cm="1">
        <f t="array" aca="1" ref="A287" ca="1">"aN_PREC_1_" &amp; INDIRECT("F" &amp; ROW(C287) - 10) &amp; "_p"</f>
        <v>aN_PREC_1_2_6_p</v>
      </c>
      <c r="B287">
        <v>0</v>
      </c>
      <c r="C287" t="s">
        <v>60</v>
      </c>
    </row>
    <row r="288" spans="1:8" x14ac:dyDescent="0.25">
      <c r="A288" t="str" cm="1">
        <f t="array" aca="1" ref="A288" ca="1">"aN_PREC_2_" &amp; INDIRECT("F" &amp; ROW(C288) - 11) &amp; "_p"</f>
        <v>aN_PREC_2_2_6_p</v>
      </c>
      <c r="B288">
        <v>0</v>
      </c>
      <c r="C288" t="s">
        <v>61</v>
      </c>
    </row>
    <row r="289" spans="1:8" x14ac:dyDescent="0.25">
      <c r="A289" t="str" cm="1">
        <f t="array" aca="1" ref="A289" ca="1">"aN_PREC_3_" &amp; INDIRECT("F" &amp; ROW(C289) - 12) &amp; "_p"</f>
        <v>aN_PREC_3_2_6_p</v>
      </c>
      <c r="B289">
        <v>2</v>
      </c>
      <c r="C289" t="s">
        <v>62</v>
      </c>
    </row>
    <row r="290" spans="1:8" x14ac:dyDescent="0.25">
      <c r="A290" s="53" t="s">
        <v>65</v>
      </c>
      <c r="F290" s="56"/>
      <c r="G290" s="56"/>
      <c r="H290" s="56"/>
    </row>
    <row r="291" spans="1:8" x14ac:dyDescent="0.25">
      <c r="A291" t="str" cm="1">
        <f t="array" aca="1" ref="A291" ca="1">"aN_SL_1_" &amp; INDIRECT("F" &amp; ROW(C291) - 14) &amp; "_p"</f>
        <v>aN_SL_1_2_6_p</v>
      </c>
      <c r="B291">
        <v>0</v>
      </c>
      <c r="C291" t="s">
        <v>60</v>
      </c>
    </row>
    <row r="292" spans="1:8" x14ac:dyDescent="0.25">
      <c r="A292" t="str" cm="1">
        <f t="array" aca="1" ref="A292" ca="1">"aN_SL_2_" &amp; INDIRECT("F" &amp; ROW(C292) - 15) &amp; "_p"</f>
        <v>aN_SL_2_2_6_p</v>
      </c>
      <c r="B292">
        <v>0</v>
      </c>
      <c r="C292" t="s">
        <v>61</v>
      </c>
    </row>
    <row r="293" spans="1:8" x14ac:dyDescent="0.25">
      <c r="A293" t="str" cm="1">
        <f t="array" aca="1" ref="A293" ca="1">"aN_SL_3_" &amp; INDIRECT("F" &amp; ROW(C293) - 16) &amp; "_p"</f>
        <v>aN_SL_3_2_6_p</v>
      </c>
      <c r="B293">
        <v>2</v>
      </c>
      <c r="C293" t="s">
        <v>62</v>
      </c>
    </row>
    <row r="294" spans="1:8" x14ac:dyDescent="0.25">
      <c r="A294" s="53" t="s">
        <v>470</v>
      </c>
    </row>
    <row r="295" spans="1:8" x14ac:dyDescent="0.25">
      <c r="A295" t="str" cm="1">
        <f t="array" aca="1" ref="A295" ca="1">"aN_DRO_1_" &amp; INDIRECT("F" &amp; ROW(C295) - 18) &amp; "_p"</f>
        <v>aN_DRO_1_2_6_p</v>
      </c>
      <c r="B295">
        <v>0.01</v>
      </c>
      <c r="C295" t="s">
        <v>60</v>
      </c>
    </row>
    <row r="296" spans="1:8" x14ac:dyDescent="0.25">
      <c r="A296" t="str" cm="1">
        <f t="array" aca="1" ref="A296" ca="1">"aN_DRO_2_" &amp; INDIRECT("F" &amp; ROW(C296) - 19) &amp; "_p"</f>
        <v>aN_DRO_2_2_6_p</v>
      </c>
      <c r="B296">
        <v>0</v>
      </c>
      <c r="C296" t="s">
        <v>61</v>
      </c>
    </row>
    <row r="297" spans="1:8" x14ac:dyDescent="0.25">
      <c r="A297" t="str" cm="1">
        <f t="array" aca="1" ref="A297" ca="1">"aN_DRO_3_" &amp; INDIRECT("F" &amp; ROW(C297) - 20) &amp; "_p"</f>
        <v>aN_DRO_3_2_6_p</v>
      </c>
      <c r="B297">
        <v>2</v>
      </c>
      <c r="C297" t="s">
        <v>62</v>
      </c>
    </row>
    <row r="298" spans="1:8" x14ac:dyDescent="0.25">
      <c r="A298" s="53" t="s">
        <v>471</v>
      </c>
    </row>
    <row r="299" spans="1:8" x14ac:dyDescent="0.25">
      <c r="A299" t="str" cm="1">
        <f t="array" aca="1" ref="A299" ca="1">"aN_CYC_1_" &amp; INDIRECT("F" &amp; ROW(C299) - 22) &amp; "_p"</f>
        <v>aN_CYC_1_2_6_p</v>
      </c>
      <c r="B299">
        <v>0</v>
      </c>
      <c r="C299" t="s">
        <v>60</v>
      </c>
    </row>
    <row r="300" spans="1:8" x14ac:dyDescent="0.25">
      <c r="A300" t="str" cm="1">
        <f t="array" aca="1" ref="A300" ca="1">"aN_CYC_2_" &amp; INDIRECT("F" &amp; ROW(C300) - 23) &amp; "_p"</f>
        <v>aN_CYC_2_2_6_p</v>
      </c>
      <c r="B300">
        <v>0</v>
      </c>
      <c r="C300" t="s">
        <v>61</v>
      </c>
    </row>
    <row r="301" spans="1:8" x14ac:dyDescent="0.25">
      <c r="A301" t="str" cm="1">
        <f t="array" aca="1" ref="A301" ca="1">"aN_CYC_3_" &amp; INDIRECT("F" &amp; ROW(C301) - 24) &amp; "_p"</f>
        <v>aN_CYC_3_2_6_p</v>
      </c>
      <c r="B301">
        <v>2</v>
      </c>
      <c r="C301" t="s">
        <v>62</v>
      </c>
    </row>
    <row r="302" spans="1:8" x14ac:dyDescent="0.25">
      <c r="A302" s="58" t="str">
        <f>"sector " &amp; D302 &amp; " and region " &amp;E302</f>
        <v>sector 3 and region 1</v>
      </c>
      <c r="B302" s="58"/>
      <c r="C302" s="58"/>
      <c r="D302" s="43">
        <v>3</v>
      </c>
      <c r="E302" s="43">
        <v>1</v>
      </c>
      <c r="F302" s="43" t="str">
        <f>D302 &amp; "_" &amp; E302</f>
        <v>3_1</v>
      </c>
    </row>
    <row r="303" spans="1:8" x14ac:dyDescent="0.25">
      <c r="A303" s="53" t="s">
        <v>59</v>
      </c>
    </row>
    <row r="304" spans="1:8" x14ac:dyDescent="0.25">
      <c r="A304" t="str" cm="1">
        <f t="array" aca="1" ref="A304" ca="1">"aN_T_1_" &amp; INDIRECT("F" &amp; ROW(C304)-2) &amp; "_p"</f>
        <v>aN_T_1_3_1_p</v>
      </c>
      <c r="B304">
        <v>0</v>
      </c>
      <c r="C304" t="s">
        <v>60</v>
      </c>
    </row>
    <row r="305" spans="1:8" x14ac:dyDescent="0.25">
      <c r="A305" t="str" cm="1">
        <f t="array" aca="1" ref="A305" ca="1">"aN_T_2_" &amp; INDIRECT("F" &amp; ROW(C305)-3) &amp; "_p"</f>
        <v>aN_T_2_3_1_p</v>
      </c>
      <c r="B305">
        <v>0</v>
      </c>
      <c r="C305" t="s">
        <v>61</v>
      </c>
    </row>
    <row r="306" spans="1:8" x14ac:dyDescent="0.25">
      <c r="A306" t="str" cm="1">
        <f t="array" aca="1" ref="A306" ca="1">"aN_T_3_" &amp; INDIRECT("F" &amp; ROW(C306)-4) &amp; "_p"</f>
        <v>aN_T_3_3_1_p</v>
      </c>
      <c r="B306">
        <v>2</v>
      </c>
      <c r="C306" t="s">
        <v>62</v>
      </c>
    </row>
    <row r="307" spans="1:8" x14ac:dyDescent="0.25">
      <c r="A307" s="53" t="s">
        <v>64</v>
      </c>
    </row>
    <row r="308" spans="1:8" x14ac:dyDescent="0.25">
      <c r="A308" t="str" cm="1">
        <f t="array" aca="1" ref="A308" ca="1">"aN_WS_1_" &amp; INDIRECT("F" &amp; ROW(C308)-6) &amp; "_p"</f>
        <v>aN_WS_1_3_1_p</v>
      </c>
      <c r="B308">
        <v>0</v>
      </c>
      <c r="C308" t="s">
        <v>60</v>
      </c>
    </row>
    <row r="309" spans="1:8" x14ac:dyDescent="0.25">
      <c r="A309" t="str" cm="1">
        <f t="array" aca="1" ref="A309" ca="1">"aN_WS_2_" &amp; INDIRECT("F" &amp; ROW(C309)-7) &amp; "_p"</f>
        <v>aN_WS_2_3_1_p</v>
      </c>
      <c r="B309">
        <v>0</v>
      </c>
      <c r="C309" t="s">
        <v>61</v>
      </c>
    </row>
    <row r="310" spans="1:8" x14ac:dyDescent="0.25">
      <c r="A310" t="str" cm="1">
        <f t="array" aca="1" ref="A310" ca="1">"aN_WS_3_" &amp; INDIRECT("F" &amp; ROW(C310)-8) &amp; "_p"</f>
        <v>aN_WS_3_3_1_p</v>
      </c>
      <c r="B310">
        <v>2</v>
      </c>
      <c r="C310" t="s">
        <v>62</v>
      </c>
    </row>
    <row r="311" spans="1:8" x14ac:dyDescent="0.25">
      <c r="A311" s="53" t="s">
        <v>63</v>
      </c>
      <c r="F311" s="56"/>
      <c r="G311" s="56"/>
      <c r="H311" s="56"/>
    </row>
    <row r="312" spans="1:8" x14ac:dyDescent="0.25">
      <c r="A312" t="str" cm="1">
        <f t="array" aca="1" ref="A312" ca="1">"aN_PREC_1_" &amp; INDIRECT("F" &amp; ROW(C312) - 10) &amp; "_p"</f>
        <v>aN_PREC_1_3_1_p</v>
      </c>
      <c r="B312">
        <v>0</v>
      </c>
      <c r="C312" t="s">
        <v>60</v>
      </c>
    </row>
    <row r="313" spans="1:8" x14ac:dyDescent="0.25">
      <c r="A313" t="str" cm="1">
        <f t="array" aca="1" ref="A313" ca="1">"aN_PREC_2_" &amp; INDIRECT("F" &amp; ROW(C313) - 11) &amp; "_p"</f>
        <v>aN_PREC_2_3_1_p</v>
      </c>
      <c r="B313">
        <v>0</v>
      </c>
      <c r="C313" t="s">
        <v>61</v>
      </c>
    </row>
    <row r="314" spans="1:8" x14ac:dyDescent="0.25">
      <c r="A314" t="str" cm="1">
        <f t="array" aca="1" ref="A314" ca="1">"aN_PREC_3_" &amp; INDIRECT("F" &amp; ROW(C314) - 12) &amp; "_p"</f>
        <v>aN_PREC_3_3_1_p</v>
      </c>
      <c r="B314">
        <v>2</v>
      </c>
      <c r="C314" t="s">
        <v>62</v>
      </c>
    </row>
    <row r="315" spans="1:8" x14ac:dyDescent="0.25">
      <c r="A315" s="53" t="s">
        <v>65</v>
      </c>
      <c r="F315" s="56"/>
      <c r="G315" s="56"/>
      <c r="H315" s="56"/>
    </row>
    <row r="316" spans="1:8" x14ac:dyDescent="0.25">
      <c r="A316" t="str" cm="1">
        <f t="array" aca="1" ref="A316" ca="1">"aN_SL_1_" &amp; INDIRECT("F" &amp; ROW(C316) - 14) &amp; "_p"</f>
        <v>aN_SL_1_3_1_p</v>
      </c>
      <c r="B316">
        <v>0</v>
      </c>
      <c r="C316" t="s">
        <v>60</v>
      </c>
    </row>
    <row r="317" spans="1:8" x14ac:dyDescent="0.25">
      <c r="A317" t="str" cm="1">
        <f t="array" aca="1" ref="A317" ca="1">"aN_SL_2_" &amp; INDIRECT("F" &amp; ROW(C317) - 15) &amp; "_p"</f>
        <v>aN_SL_2_3_1_p</v>
      </c>
      <c r="B317">
        <v>0</v>
      </c>
      <c r="C317" t="s">
        <v>61</v>
      </c>
    </row>
    <row r="318" spans="1:8" x14ac:dyDescent="0.25">
      <c r="A318" t="str" cm="1">
        <f t="array" aca="1" ref="A318" ca="1">"aN_SL_3_" &amp; INDIRECT("F" &amp; ROW(C318) - 16) &amp; "_p"</f>
        <v>aN_SL_3_3_1_p</v>
      </c>
      <c r="B318">
        <v>2</v>
      </c>
      <c r="C318" t="s">
        <v>62</v>
      </c>
    </row>
    <row r="319" spans="1:8" x14ac:dyDescent="0.25">
      <c r="A319" s="53" t="s">
        <v>470</v>
      </c>
    </row>
    <row r="320" spans="1:8" x14ac:dyDescent="0.25">
      <c r="A320" t="str" cm="1">
        <f t="array" aca="1" ref="A320" ca="1">"aN_DRO_1_" &amp; INDIRECT("F" &amp; ROW(C320) - 18) &amp; "_p"</f>
        <v>aN_DRO_1_3_1_p</v>
      </c>
      <c r="B320">
        <v>0.01</v>
      </c>
      <c r="C320" t="s">
        <v>60</v>
      </c>
    </row>
    <row r="321" spans="1:8" x14ac:dyDescent="0.25">
      <c r="A321" t="str" cm="1">
        <f t="array" aca="1" ref="A321" ca="1">"aN_DRO_2_" &amp; INDIRECT("F" &amp; ROW(C321) - 19) &amp; "_p"</f>
        <v>aN_DRO_2_3_1_p</v>
      </c>
      <c r="B321">
        <v>0</v>
      </c>
      <c r="C321" t="s">
        <v>61</v>
      </c>
    </row>
    <row r="322" spans="1:8" x14ac:dyDescent="0.25">
      <c r="A322" t="str" cm="1">
        <f t="array" aca="1" ref="A322" ca="1">"aN_DRO_3_" &amp; INDIRECT("F" &amp; ROW(C322) - 20) &amp; "_p"</f>
        <v>aN_DRO_3_3_1_p</v>
      </c>
      <c r="B322">
        <v>2</v>
      </c>
      <c r="C322" t="s">
        <v>62</v>
      </c>
    </row>
    <row r="323" spans="1:8" x14ac:dyDescent="0.25">
      <c r="A323" s="53" t="s">
        <v>471</v>
      </c>
    </row>
    <row r="324" spans="1:8" x14ac:dyDescent="0.25">
      <c r="A324" t="str" cm="1">
        <f t="array" aca="1" ref="A324" ca="1">"aN_CYC_1_" &amp; INDIRECT("F" &amp; ROW(C324) - 22) &amp; "_p"</f>
        <v>aN_CYC_1_3_1_p</v>
      </c>
      <c r="B324">
        <v>0</v>
      </c>
      <c r="C324" t="s">
        <v>60</v>
      </c>
    </row>
    <row r="325" spans="1:8" x14ac:dyDescent="0.25">
      <c r="A325" t="str" cm="1">
        <f t="array" aca="1" ref="A325" ca="1">"aN_CYC_2_" &amp; INDIRECT("F" &amp; ROW(C325) - 23) &amp; "_p"</f>
        <v>aN_CYC_2_3_1_p</v>
      </c>
      <c r="B325">
        <v>0</v>
      </c>
      <c r="C325" t="s">
        <v>61</v>
      </c>
    </row>
    <row r="326" spans="1:8" x14ac:dyDescent="0.25">
      <c r="A326" t="str" cm="1">
        <f t="array" aca="1" ref="A326" ca="1">"aN_CYC_3_" &amp; INDIRECT("F" &amp; ROW(C326) - 24) &amp; "_p"</f>
        <v>aN_CYC_3_3_1_p</v>
      </c>
      <c r="B326">
        <v>2</v>
      </c>
      <c r="C326" t="s">
        <v>62</v>
      </c>
    </row>
    <row r="327" spans="1:8" x14ac:dyDescent="0.25">
      <c r="A327" s="58" t="str">
        <f>"sector " &amp; D327 &amp; " and region " &amp;E327</f>
        <v>sector 3 and region 2</v>
      </c>
      <c r="B327" s="58"/>
      <c r="C327" s="58"/>
      <c r="D327" s="43">
        <v>3</v>
      </c>
      <c r="E327" s="43">
        <v>2</v>
      </c>
      <c r="F327" s="43" t="str">
        <f>D327 &amp; "_" &amp; E327</f>
        <v>3_2</v>
      </c>
    </row>
    <row r="328" spans="1:8" x14ac:dyDescent="0.25">
      <c r="A328" s="53" t="s">
        <v>59</v>
      </c>
    </row>
    <row r="329" spans="1:8" x14ac:dyDescent="0.25">
      <c r="A329" t="str" cm="1">
        <f t="array" aca="1" ref="A329" ca="1">"aN_T_1_" &amp; INDIRECT("F" &amp; ROW(C329)-2) &amp; "_p"</f>
        <v>aN_T_1_3_2_p</v>
      </c>
      <c r="B329">
        <v>0</v>
      </c>
      <c r="C329" t="s">
        <v>60</v>
      </c>
    </row>
    <row r="330" spans="1:8" x14ac:dyDescent="0.25">
      <c r="A330" t="str" cm="1">
        <f t="array" aca="1" ref="A330" ca="1">"aN_T_2_" &amp; INDIRECT("F" &amp; ROW(C330)-3) &amp; "_p"</f>
        <v>aN_T_2_3_2_p</v>
      </c>
      <c r="B330">
        <v>0</v>
      </c>
      <c r="C330" t="s">
        <v>61</v>
      </c>
    </row>
    <row r="331" spans="1:8" x14ac:dyDescent="0.25">
      <c r="A331" t="str" cm="1">
        <f t="array" aca="1" ref="A331" ca="1">"aN_T_3_" &amp; INDIRECT("F" &amp; ROW(C331)-4) &amp; "_p"</f>
        <v>aN_T_3_3_2_p</v>
      </c>
      <c r="B331">
        <v>2</v>
      </c>
      <c r="C331" t="s">
        <v>62</v>
      </c>
    </row>
    <row r="332" spans="1:8" x14ac:dyDescent="0.25">
      <c r="A332" s="53" t="s">
        <v>64</v>
      </c>
    </row>
    <row r="333" spans="1:8" x14ac:dyDescent="0.25">
      <c r="A333" t="str" cm="1">
        <f t="array" aca="1" ref="A333" ca="1">"aN_WS_1_" &amp; INDIRECT("F" &amp; ROW(C333)-6) &amp; "_p"</f>
        <v>aN_WS_1_3_2_p</v>
      </c>
      <c r="B333">
        <v>0</v>
      </c>
      <c r="C333" t="s">
        <v>60</v>
      </c>
    </row>
    <row r="334" spans="1:8" x14ac:dyDescent="0.25">
      <c r="A334" t="str" cm="1">
        <f t="array" aca="1" ref="A334" ca="1">"aN_WS_2_" &amp; INDIRECT("F" &amp; ROW(C334)-7) &amp; "_p"</f>
        <v>aN_WS_2_3_2_p</v>
      </c>
      <c r="B334">
        <v>0</v>
      </c>
      <c r="C334" t="s">
        <v>61</v>
      </c>
    </row>
    <row r="335" spans="1:8" x14ac:dyDescent="0.25">
      <c r="A335" t="str" cm="1">
        <f t="array" aca="1" ref="A335" ca="1">"aN_WS_3_" &amp; INDIRECT("F" &amp; ROW(C335)-8) &amp; "_p"</f>
        <v>aN_WS_3_3_2_p</v>
      </c>
      <c r="B335">
        <v>2</v>
      </c>
      <c r="C335" t="s">
        <v>62</v>
      </c>
    </row>
    <row r="336" spans="1:8" x14ac:dyDescent="0.25">
      <c r="A336" s="53" t="s">
        <v>63</v>
      </c>
      <c r="F336" s="56"/>
      <c r="G336" s="56"/>
      <c r="H336" s="56"/>
    </row>
    <row r="337" spans="1:8" x14ac:dyDescent="0.25">
      <c r="A337" t="str" cm="1">
        <f t="array" aca="1" ref="A337" ca="1">"aN_PREC_1_" &amp; INDIRECT("F" &amp; ROW(C337) - 10) &amp; "_p"</f>
        <v>aN_PREC_1_3_2_p</v>
      </c>
      <c r="B337">
        <v>0</v>
      </c>
      <c r="C337" t="s">
        <v>60</v>
      </c>
    </row>
    <row r="338" spans="1:8" x14ac:dyDescent="0.25">
      <c r="A338" t="str" cm="1">
        <f t="array" aca="1" ref="A338" ca="1">"aN_PREC_2_" &amp; INDIRECT("F" &amp; ROW(C338) - 11) &amp; "_p"</f>
        <v>aN_PREC_2_3_2_p</v>
      </c>
      <c r="B338">
        <v>0</v>
      </c>
      <c r="C338" t="s">
        <v>61</v>
      </c>
    </row>
    <row r="339" spans="1:8" x14ac:dyDescent="0.25">
      <c r="A339" t="str" cm="1">
        <f t="array" aca="1" ref="A339" ca="1">"aN_PREC_3_" &amp; INDIRECT("F" &amp; ROW(C339) - 12) &amp; "_p"</f>
        <v>aN_PREC_3_3_2_p</v>
      </c>
      <c r="B339">
        <v>2</v>
      </c>
      <c r="C339" t="s">
        <v>62</v>
      </c>
    </row>
    <row r="340" spans="1:8" x14ac:dyDescent="0.25">
      <c r="A340" s="53" t="s">
        <v>65</v>
      </c>
      <c r="F340" s="56"/>
      <c r="G340" s="56"/>
      <c r="H340" s="56"/>
    </row>
    <row r="341" spans="1:8" x14ac:dyDescent="0.25">
      <c r="A341" t="str" cm="1">
        <f t="array" aca="1" ref="A341" ca="1">"aN_SL_1_" &amp; INDIRECT("F" &amp; ROW(C341) - 14) &amp; "_p"</f>
        <v>aN_SL_1_3_2_p</v>
      </c>
      <c r="B341">
        <v>0</v>
      </c>
      <c r="C341" t="s">
        <v>60</v>
      </c>
    </row>
    <row r="342" spans="1:8" x14ac:dyDescent="0.25">
      <c r="A342" t="str" cm="1">
        <f t="array" aca="1" ref="A342" ca="1">"aN_SL_2_" &amp; INDIRECT("F" &amp; ROW(C342) - 15) &amp; "_p"</f>
        <v>aN_SL_2_3_2_p</v>
      </c>
      <c r="B342">
        <v>0</v>
      </c>
      <c r="C342" t="s">
        <v>61</v>
      </c>
    </row>
    <row r="343" spans="1:8" x14ac:dyDescent="0.25">
      <c r="A343" t="str" cm="1">
        <f t="array" aca="1" ref="A343" ca="1">"aN_SL_3_" &amp; INDIRECT("F" &amp; ROW(C343) - 16) &amp; "_p"</f>
        <v>aN_SL_3_3_2_p</v>
      </c>
      <c r="B343">
        <v>2</v>
      </c>
      <c r="C343" t="s">
        <v>62</v>
      </c>
    </row>
    <row r="344" spans="1:8" x14ac:dyDescent="0.25">
      <c r="A344" s="53" t="s">
        <v>470</v>
      </c>
    </row>
    <row r="345" spans="1:8" x14ac:dyDescent="0.25">
      <c r="A345" t="str" cm="1">
        <f t="array" aca="1" ref="A345" ca="1">"aN_DRO_1_" &amp; INDIRECT("F" &amp; ROW(C345) - 18) &amp; "_p"</f>
        <v>aN_DRO_1_3_2_p</v>
      </c>
      <c r="B345">
        <v>0.01</v>
      </c>
      <c r="C345" t="s">
        <v>60</v>
      </c>
    </row>
    <row r="346" spans="1:8" x14ac:dyDescent="0.25">
      <c r="A346" t="str" cm="1">
        <f t="array" aca="1" ref="A346" ca="1">"aN_DRO_2_" &amp; INDIRECT("F" &amp; ROW(C346) - 19) &amp; "_p"</f>
        <v>aN_DRO_2_3_2_p</v>
      </c>
      <c r="B346">
        <v>0</v>
      </c>
      <c r="C346" t="s">
        <v>61</v>
      </c>
    </row>
    <row r="347" spans="1:8" x14ac:dyDescent="0.25">
      <c r="A347" t="str" cm="1">
        <f t="array" aca="1" ref="A347" ca="1">"aN_DRO_3_" &amp; INDIRECT("F" &amp; ROW(C347) - 20) &amp; "_p"</f>
        <v>aN_DRO_3_3_2_p</v>
      </c>
      <c r="B347">
        <v>2</v>
      </c>
      <c r="C347" t="s">
        <v>62</v>
      </c>
    </row>
    <row r="348" spans="1:8" x14ac:dyDescent="0.25">
      <c r="A348" s="53" t="s">
        <v>471</v>
      </c>
    </row>
    <row r="349" spans="1:8" x14ac:dyDescent="0.25">
      <c r="A349" t="str" cm="1">
        <f t="array" aca="1" ref="A349" ca="1">"aN_CYC_1_" &amp; INDIRECT("F" &amp; ROW(C349) - 22) &amp; "_p"</f>
        <v>aN_CYC_1_3_2_p</v>
      </c>
      <c r="B349">
        <v>0</v>
      </c>
      <c r="C349" t="s">
        <v>60</v>
      </c>
    </row>
    <row r="350" spans="1:8" x14ac:dyDescent="0.25">
      <c r="A350" t="str" cm="1">
        <f t="array" aca="1" ref="A350" ca="1">"aN_CYC_2_" &amp; INDIRECT("F" &amp; ROW(C350) - 23) &amp; "_p"</f>
        <v>aN_CYC_2_3_2_p</v>
      </c>
      <c r="B350">
        <v>0</v>
      </c>
      <c r="C350" t="s">
        <v>61</v>
      </c>
    </row>
    <row r="351" spans="1:8" x14ac:dyDescent="0.25">
      <c r="A351" t="str" cm="1">
        <f t="array" aca="1" ref="A351" ca="1">"aN_CYC_3_" &amp; INDIRECT("F" &amp; ROW(C351) - 24) &amp; "_p"</f>
        <v>aN_CYC_3_3_2_p</v>
      </c>
      <c r="B351">
        <v>2</v>
      </c>
      <c r="C351" t="s">
        <v>62</v>
      </c>
    </row>
    <row r="352" spans="1:8" x14ac:dyDescent="0.25">
      <c r="A352" s="58" t="str">
        <f>"sector " &amp; D352 &amp; " and region " &amp;E352</f>
        <v>sector 3 and region 3</v>
      </c>
      <c r="B352" s="58"/>
      <c r="C352" s="58"/>
      <c r="D352" s="43">
        <v>3</v>
      </c>
      <c r="E352" s="43">
        <v>3</v>
      </c>
      <c r="F352" s="43" t="str">
        <f>D352 &amp; "_" &amp; E352</f>
        <v>3_3</v>
      </c>
    </row>
    <row r="353" spans="1:8" x14ac:dyDescent="0.25">
      <c r="A353" s="53" t="s">
        <v>59</v>
      </c>
    </row>
    <row r="354" spans="1:8" x14ac:dyDescent="0.25">
      <c r="A354" t="str" cm="1">
        <f t="array" aca="1" ref="A354" ca="1">"aN_T_1_" &amp; INDIRECT("F" &amp; ROW(C354)-2) &amp; "_p"</f>
        <v>aN_T_1_3_3_p</v>
      </c>
      <c r="B354">
        <v>0</v>
      </c>
      <c r="C354" t="s">
        <v>60</v>
      </c>
    </row>
    <row r="355" spans="1:8" x14ac:dyDescent="0.25">
      <c r="A355" t="str" cm="1">
        <f t="array" aca="1" ref="A355" ca="1">"aN_T_2_" &amp; INDIRECT("F" &amp; ROW(C355)-3) &amp; "_p"</f>
        <v>aN_T_2_3_3_p</v>
      </c>
      <c r="B355">
        <v>0</v>
      </c>
      <c r="C355" t="s">
        <v>61</v>
      </c>
    </row>
    <row r="356" spans="1:8" x14ac:dyDescent="0.25">
      <c r="A356" t="str" cm="1">
        <f t="array" aca="1" ref="A356" ca="1">"aN_T_3_" &amp; INDIRECT("F" &amp; ROW(C356)-4) &amp; "_p"</f>
        <v>aN_T_3_3_3_p</v>
      </c>
      <c r="B356">
        <v>2</v>
      </c>
      <c r="C356" t="s">
        <v>62</v>
      </c>
    </row>
    <row r="357" spans="1:8" x14ac:dyDescent="0.25">
      <c r="A357" s="53" t="s">
        <v>64</v>
      </c>
    </row>
    <row r="358" spans="1:8" x14ac:dyDescent="0.25">
      <c r="A358" t="str" cm="1">
        <f t="array" aca="1" ref="A358" ca="1">"aN_WS_1_" &amp; INDIRECT("F" &amp; ROW(C358)-6) &amp; "_p"</f>
        <v>aN_WS_1_3_3_p</v>
      </c>
      <c r="B358">
        <v>0</v>
      </c>
      <c r="C358" t="s">
        <v>60</v>
      </c>
    </row>
    <row r="359" spans="1:8" x14ac:dyDescent="0.25">
      <c r="A359" t="str" cm="1">
        <f t="array" aca="1" ref="A359" ca="1">"aN_WS_2_" &amp; INDIRECT("F" &amp; ROW(C359)-7) &amp; "_p"</f>
        <v>aN_WS_2_3_3_p</v>
      </c>
      <c r="B359">
        <v>0</v>
      </c>
      <c r="C359" t="s">
        <v>61</v>
      </c>
    </row>
    <row r="360" spans="1:8" x14ac:dyDescent="0.25">
      <c r="A360" t="str" cm="1">
        <f t="array" aca="1" ref="A360" ca="1">"aN_WS_3_" &amp; INDIRECT("F" &amp; ROW(C360)-8) &amp; "_p"</f>
        <v>aN_WS_3_3_3_p</v>
      </c>
      <c r="B360">
        <v>2</v>
      </c>
      <c r="C360" t="s">
        <v>62</v>
      </c>
    </row>
    <row r="361" spans="1:8" x14ac:dyDescent="0.25">
      <c r="A361" s="53" t="s">
        <v>63</v>
      </c>
      <c r="F361" s="56"/>
      <c r="G361" s="56"/>
      <c r="H361" s="56"/>
    </row>
    <row r="362" spans="1:8" x14ac:dyDescent="0.25">
      <c r="A362" t="str" cm="1">
        <f t="array" aca="1" ref="A362" ca="1">"aN_PREC_1_" &amp; INDIRECT("F" &amp; ROW(C362) - 10) &amp; "_p"</f>
        <v>aN_PREC_1_3_3_p</v>
      </c>
      <c r="B362">
        <v>0</v>
      </c>
      <c r="C362" t="s">
        <v>60</v>
      </c>
    </row>
    <row r="363" spans="1:8" x14ac:dyDescent="0.25">
      <c r="A363" t="str" cm="1">
        <f t="array" aca="1" ref="A363" ca="1">"aN_PREC_2_" &amp; INDIRECT("F" &amp; ROW(C363) - 11) &amp; "_p"</f>
        <v>aN_PREC_2_3_3_p</v>
      </c>
      <c r="B363">
        <v>0</v>
      </c>
      <c r="C363" t="s">
        <v>61</v>
      </c>
    </row>
    <row r="364" spans="1:8" x14ac:dyDescent="0.25">
      <c r="A364" t="str" cm="1">
        <f t="array" aca="1" ref="A364" ca="1">"aN_PREC_3_" &amp; INDIRECT("F" &amp; ROW(C364) - 12) &amp; "_p"</f>
        <v>aN_PREC_3_3_3_p</v>
      </c>
      <c r="B364">
        <v>2</v>
      </c>
      <c r="C364" t="s">
        <v>62</v>
      </c>
    </row>
    <row r="365" spans="1:8" x14ac:dyDescent="0.25">
      <c r="A365" s="53" t="s">
        <v>65</v>
      </c>
      <c r="F365" s="56"/>
      <c r="G365" s="56"/>
      <c r="H365" s="56"/>
    </row>
    <row r="366" spans="1:8" x14ac:dyDescent="0.25">
      <c r="A366" t="str" cm="1">
        <f t="array" aca="1" ref="A366" ca="1">"aN_SL_1_" &amp; INDIRECT("F" &amp; ROW(C366) - 14) &amp; "_p"</f>
        <v>aN_SL_1_3_3_p</v>
      </c>
      <c r="B366">
        <v>0</v>
      </c>
      <c r="C366" t="s">
        <v>60</v>
      </c>
    </row>
    <row r="367" spans="1:8" x14ac:dyDescent="0.25">
      <c r="A367" t="str" cm="1">
        <f t="array" aca="1" ref="A367" ca="1">"aN_SL_2_" &amp; INDIRECT("F" &amp; ROW(C367) - 15) &amp; "_p"</f>
        <v>aN_SL_2_3_3_p</v>
      </c>
      <c r="B367">
        <v>0</v>
      </c>
      <c r="C367" t="s">
        <v>61</v>
      </c>
    </row>
    <row r="368" spans="1:8" x14ac:dyDescent="0.25">
      <c r="A368" t="str" cm="1">
        <f t="array" aca="1" ref="A368" ca="1">"aN_SL_3_" &amp; INDIRECT("F" &amp; ROW(C368) - 16) &amp; "_p"</f>
        <v>aN_SL_3_3_3_p</v>
      </c>
      <c r="B368">
        <v>2</v>
      </c>
      <c r="C368" t="s">
        <v>62</v>
      </c>
    </row>
    <row r="369" spans="1:6" x14ac:dyDescent="0.25">
      <c r="A369" s="53" t="s">
        <v>470</v>
      </c>
    </row>
    <row r="370" spans="1:6" x14ac:dyDescent="0.25">
      <c r="A370" t="str" cm="1">
        <f t="array" aca="1" ref="A370" ca="1">"aN_DRO_1_" &amp; INDIRECT("F" &amp; ROW(C370) - 18) &amp; "_p"</f>
        <v>aN_DRO_1_3_3_p</v>
      </c>
      <c r="B370">
        <v>0.01</v>
      </c>
      <c r="C370" t="s">
        <v>60</v>
      </c>
    </row>
    <row r="371" spans="1:6" x14ac:dyDescent="0.25">
      <c r="A371" t="str" cm="1">
        <f t="array" aca="1" ref="A371" ca="1">"aN_DRO_2_" &amp; INDIRECT("F" &amp; ROW(C371) - 19) &amp; "_p"</f>
        <v>aN_DRO_2_3_3_p</v>
      </c>
      <c r="B371">
        <v>0</v>
      </c>
      <c r="C371" t="s">
        <v>61</v>
      </c>
    </row>
    <row r="372" spans="1:6" x14ac:dyDescent="0.25">
      <c r="A372" t="str" cm="1">
        <f t="array" aca="1" ref="A372" ca="1">"aN_DRO_3_" &amp; INDIRECT("F" &amp; ROW(C372) - 20) &amp; "_p"</f>
        <v>aN_DRO_3_3_3_p</v>
      </c>
      <c r="B372">
        <v>2</v>
      </c>
      <c r="C372" t="s">
        <v>62</v>
      </c>
    </row>
    <row r="373" spans="1:6" x14ac:dyDescent="0.25">
      <c r="A373" s="53" t="s">
        <v>471</v>
      </c>
    </row>
    <row r="374" spans="1:6" x14ac:dyDescent="0.25">
      <c r="A374" t="str" cm="1">
        <f t="array" aca="1" ref="A374" ca="1">"aN_CYC_1_" &amp; INDIRECT("F" &amp; ROW(C374) - 22) &amp; "_p"</f>
        <v>aN_CYC_1_3_3_p</v>
      </c>
      <c r="B374">
        <v>0</v>
      </c>
      <c r="C374" t="s">
        <v>60</v>
      </c>
    </row>
    <row r="375" spans="1:6" x14ac:dyDescent="0.25">
      <c r="A375" t="str" cm="1">
        <f t="array" aca="1" ref="A375" ca="1">"aN_CYC_2_" &amp; INDIRECT("F" &amp; ROW(C375) - 23) &amp; "_p"</f>
        <v>aN_CYC_2_3_3_p</v>
      </c>
      <c r="B375">
        <v>0</v>
      </c>
      <c r="C375" t="s">
        <v>61</v>
      </c>
    </row>
    <row r="376" spans="1:6" x14ac:dyDescent="0.25">
      <c r="A376" t="str" cm="1">
        <f t="array" aca="1" ref="A376" ca="1">"aN_CYC_3_" &amp; INDIRECT("F" &amp; ROW(C376) - 24) &amp; "_p"</f>
        <v>aN_CYC_3_3_3_p</v>
      </c>
      <c r="B376">
        <v>2</v>
      </c>
      <c r="C376" t="s">
        <v>62</v>
      </c>
    </row>
    <row r="377" spans="1:6" x14ac:dyDescent="0.25">
      <c r="A377" s="58" t="str">
        <f>"sector " &amp; D377 &amp; " and region " &amp;E377</f>
        <v>sector 3 and region 4</v>
      </c>
      <c r="B377" s="58"/>
      <c r="C377" s="58"/>
      <c r="D377" s="43">
        <v>3</v>
      </c>
      <c r="E377" s="43">
        <v>4</v>
      </c>
      <c r="F377" s="43" t="str">
        <f>D377 &amp; "_" &amp; E377</f>
        <v>3_4</v>
      </c>
    </row>
    <row r="378" spans="1:6" x14ac:dyDescent="0.25">
      <c r="A378" s="53" t="s">
        <v>59</v>
      </c>
    </row>
    <row r="379" spans="1:6" x14ac:dyDescent="0.25">
      <c r="A379" t="str" cm="1">
        <f t="array" aca="1" ref="A379" ca="1">"aN_T_1_" &amp; INDIRECT("F" &amp; ROW(C379)-2) &amp; "_p"</f>
        <v>aN_T_1_3_4_p</v>
      </c>
      <c r="B379">
        <v>0</v>
      </c>
      <c r="C379" t="s">
        <v>60</v>
      </c>
    </row>
    <row r="380" spans="1:6" x14ac:dyDescent="0.25">
      <c r="A380" t="str" cm="1">
        <f t="array" aca="1" ref="A380" ca="1">"aN_T_2_" &amp; INDIRECT("F" &amp; ROW(C380)-3) &amp; "_p"</f>
        <v>aN_T_2_3_4_p</v>
      </c>
      <c r="B380">
        <v>0</v>
      </c>
      <c r="C380" t="s">
        <v>61</v>
      </c>
    </row>
    <row r="381" spans="1:6" x14ac:dyDescent="0.25">
      <c r="A381" t="str" cm="1">
        <f t="array" aca="1" ref="A381" ca="1">"aN_T_3_" &amp; INDIRECT("F" &amp; ROW(C381)-4) &amp; "_p"</f>
        <v>aN_T_3_3_4_p</v>
      </c>
      <c r="B381">
        <v>2</v>
      </c>
      <c r="C381" t="s">
        <v>62</v>
      </c>
    </row>
    <row r="382" spans="1:6" x14ac:dyDescent="0.25">
      <c r="A382" s="53" t="s">
        <v>64</v>
      </c>
    </row>
    <row r="383" spans="1:6" x14ac:dyDescent="0.25">
      <c r="A383" t="str" cm="1">
        <f t="array" aca="1" ref="A383" ca="1">"aN_WS_1_" &amp; INDIRECT("F" &amp; ROW(C383)-6) &amp; "_p"</f>
        <v>aN_WS_1_3_4_p</v>
      </c>
      <c r="B383">
        <v>0</v>
      </c>
      <c r="C383" t="s">
        <v>60</v>
      </c>
    </row>
    <row r="384" spans="1:6" x14ac:dyDescent="0.25">
      <c r="A384" t="str" cm="1">
        <f t="array" aca="1" ref="A384" ca="1">"aN_WS_2_" &amp; INDIRECT("F" &amp; ROW(C384)-7) &amp; "_p"</f>
        <v>aN_WS_2_3_4_p</v>
      </c>
      <c r="B384">
        <v>0</v>
      </c>
      <c r="C384" t="s">
        <v>61</v>
      </c>
    </row>
    <row r="385" spans="1:8" x14ac:dyDescent="0.25">
      <c r="A385" t="str" cm="1">
        <f t="array" aca="1" ref="A385" ca="1">"aN_WS_3_" &amp; INDIRECT("F" &amp; ROW(C385)-8) &amp; "_p"</f>
        <v>aN_WS_3_3_4_p</v>
      </c>
      <c r="B385">
        <v>2</v>
      </c>
      <c r="C385" t="s">
        <v>62</v>
      </c>
    </row>
    <row r="386" spans="1:8" x14ac:dyDescent="0.25">
      <c r="A386" s="53" t="s">
        <v>63</v>
      </c>
      <c r="F386" s="56"/>
      <c r="G386" s="56"/>
      <c r="H386" s="56"/>
    </row>
    <row r="387" spans="1:8" x14ac:dyDescent="0.25">
      <c r="A387" t="str" cm="1">
        <f t="array" aca="1" ref="A387" ca="1">"aN_PREC_1_" &amp; INDIRECT("F" &amp; ROW(C387) - 10) &amp; "_p"</f>
        <v>aN_PREC_1_3_4_p</v>
      </c>
      <c r="B387">
        <v>0</v>
      </c>
      <c r="C387" t="s">
        <v>60</v>
      </c>
    </row>
    <row r="388" spans="1:8" x14ac:dyDescent="0.25">
      <c r="A388" t="str" cm="1">
        <f t="array" aca="1" ref="A388" ca="1">"aN_PREC_2_" &amp; INDIRECT("F" &amp; ROW(C388) - 11) &amp; "_p"</f>
        <v>aN_PREC_2_3_4_p</v>
      </c>
      <c r="B388">
        <v>0</v>
      </c>
      <c r="C388" t="s">
        <v>61</v>
      </c>
    </row>
    <row r="389" spans="1:8" x14ac:dyDescent="0.25">
      <c r="A389" t="str" cm="1">
        <f t="array" aca="1" ref="A389" ca="1">"aN_PREC_3_" &amp; INDIRECT("F" &amp; ROW(C389) - 12) &amp; "_p"</f>
        <v>aN_PREC_3_3_4_p</v>
      </c>
      <c r="B389">
        <v>2</v>
      </c>
      <c r="C389" t="s">
        <v>62</v>
      </c>
    </row>
    <row r="390" spans="1:8" x14ac:dyDescent="0.25">
      <c r="A390" s="53" t="s">
        <v>65</v>
      </c>
      <c r="F390" s="56"/>
      <c r="G390" s="56"/>
      <c r="H390" s="56"/>
    </row>
    <row r="391" spans="1:8" x14ac:dyDescent="0.25">
      <c r="A391" t="str" cm="1">
        <f t="array" aca="1" ref="A391" ca="1">"aN_SL_1_" &amp; INDIRECT("F" &amp; ROW(C391) - 14) &amp; "_p"</f>
        <v>aN_SL_1_3_4_p</v>
      </c>
      <c r="B391">
        <v>0</v>
      </c>
      <c r="C391" t="s">
        <v>60</v>
      </c>
    </row>
    <row r="392" spans="1:8" x14ac:dyDescent="0.25">
      <c r="A392" t="str" cm="1">
        <f t="array" aca="1" ref="A392" ca="1">"aN_SL_2_" &amp; INDIRECT("F" &amp; ROW(C392) - 15) &amp; "_p"</f>
        <v>aN_SL_2_3_4_p</v>
      </c>
      <c r="B392">
        <v>0</v>
      </c>
      <c r="C392" t="s">
        <v>61</v>
      </c>
    </row>
    <row r="393" spans="1:8" x14ac:dyDescent="0.25">
      <c r="A393" t="str" cm="1">
        <f t="array" aca="1" ref="A393" ca="1">"aN_SL_3_" &amp; INDIRECT("F" &amp; ROW(C393) - 16) &amp; "_p"</f>
        <v>aN_SL_3_3_4_p</v>
      </c>
      <c r="B393">
        <v>2</v>
      </c>
      <c r="C393" t="s">
        <v>62</v>
      </c>
    </row>
    <row r="394" spans="1:8" x14ac:dyDescent="0.25">
      <c r="A394" s="53" t="s">
        <v>470</v>
      </c>
    </row>
    <row r="395" spans="1:8" x14ac:dyDescent="0.25">
      <c r="A395" t="str" cm="1">
        <f t="array" aca="1" ref="A395" ca="1">"aN_DRO_1_" &amp; INDIRECT("F" &amp; ROW(C395) - 18) &amp; "_p"</f>
        <v>aN_DRO_1_3_4_p</v>
      </c>
      <c r="B395">
        <v>0.01</v>
      </c>
      <c r="C395" t="s">
        <v>60</v>
      </c>
    </row>
    <row r="396" spans="1:8" x14ac:dyDescent="0.25">
      <c r="A396" t="str" cm="1">
        <f t="array" aca="1" ref="A396" ca="1">"aN_DRO_2_" &amp; INDIRECT("F" &amp; ROW(C396) - 19) &amp; "_p"</f>
        <v>aN_DRO_2_3_4_p</v>
      </c>
      <c r="B396">
        <v>0</v>
      </c>
      <c r="C396" t="s">
        <v>61</v>
      </c>
    </row>
    <row r="397" spans="1:8" x14ac:dyDescent="0.25">
      <c r="A397" t="str" cm="1">
        <f t="array" aca="1" ref="A397" ca="1">"aN_DRO_3_" &amp; INDIRECT("F" &amp; ROW(C397) - 20) &amp; "_p"</f>
        <v>aN_DRO_3_3_4_p</v>
      </c>
      <c r="B397">
        <v>2</v>
      </c>
      <c r="C397" t="s">
        <v>62</v>
      </c>
    </row>
    <row r="398" spans="1:8" x14ac:dyDescent="0.25">
      <c r="A398" s="53" t="s">
        <v>471</v>
      </c>
    </row>
    <row r="399" spans="1:8" x14ac:dyDescent="0.25">
      <c r="A399" t="str" cm="1">
        <f t="array" aca="1" ref="A399" ca="1">"aN_CYC_1_" &amp; INDIRECT("F" &amp; ROW(C399) - 22) &amp; "_p"</f>
        <v>aN_CYC_1_3_4_p</v>
      </c>
      <c r="B399">
        <v>0</v>
      </c>
      <c r="C399" t="s">
        <v>60</v>
      </c>
    </row>
    <row r="400" spans="1:8" x14ac:dyDescent="0.25">
      <c r="A400" t="str" cm="1">
        <f t="array" aca="1" ref="A400" ca="1">"aN_CYC_2_" &amp; INDIRECT("F" &amp; ROW(C400) - 23) &amp; "_p"</f>
        <v>aN_CYC_2_3_4_p</v>
      </c>
      <c r="B400">
        <v>0</v>
      </c>
      <c r="C400" t="s">
        <v>61</v>
      </c>
    </row>
    <row r="401" spans="1:8" x14ac:dyDescent="0.25">
      <c r="A401" t="str" cm="1">
        <f t="array" aca="1" ref="A401" ca="1">"aN_CYC_3_" &amp; INDIRECT("F" &amp; ROW(C401) - 24) &amp; "_p"</f>
        <v>aN_CYC_3_3_4_p</v>
      </c>
      <c r="B401">
        <v>2</v>
      </c>
      <c r="C401" t="s">
        <v>62</v>
      </c>
    </row>
    <row r="402" spans="1:8" x14ac:dyDescent="0.25">
      <c r="A402" s="58" t="str">
        <f>"sector " &amp; D402 &amp; " and region " &amp;E402</f>
        <v>sector 3 and region 5</v>
      </c>
      <c r="B402" s="58"/>
      <c r="C402" s="58"/>
      <c r="D402" s="43">
        <v>3</v>
      </c>
      <c r="E402" s="43">
        <v>5</v>
      </c>
      <c r="F402" s="43" t="str">
        <f>D402 &amp; "_" &amp; E402</f>
        <v>3_5</v>
      </c>
    </row>
    <row r="403" spans="1:8" x14ac:dyDescent="0.25">
      <c r="A403" s="53" t="s">
        <v>59</v>
      </c>
    </row>
    <row r="404" spans="1:8" x14ac:dyDescent="0.25">
      <c r="A404" t="str" cm="1">
        <f t="array" aca="1" ref="A404" ca="1">"aN_T_1_" &amp; INDIRECT("F" &amp; ROW(C404)-2) &amp; "_p"</f>
        <v>aN_T_1_3_5_p</v>
      </c>
      <c r="B404">
        <v>0</v>
      </c>
      <c r="C404" t="s">
        <v>60</v>
      </c>
    </row>
    <row r="405" spans="1:8" x14ac:dyDescent="0.25">
      <c r="A405" t="str" cm="1">
        <f t="array" aca="1" ref="A405" ca="1">"aN_T_2_" &amp; INDIRECT("F" &amp; ROW(C405)-3) &amp; "_p"</f>
        <v>aN_T_2_3_5_p</v>
      </c>
      <c r="B405">
        <v>0</v>
      </c>
      <c r="C405" t="s">
        <v>61</v>
      </c>
    </row>
    <row r="406" spans="1:8" x14ac:dyDescent="0.25">
      <c r="A406" t="str" cm="1">
        <f t="array" aca="1" ref="A406" ca="1">"aN_T_3_" &amp; INDIRECT("F" &amp; ROW(C406)-4) &amp; "_p"</f>
        <v>aN_T_3_3_5_p</v>
      </c>
      <c r="B406">
        <v>2</v>
      </c>
      <c r="C406" t="s">
        <v>62</v>
      </c>
    </row>
    <row r="407" spans="1:8" x14ac:dyDescent="0.25">
      <c r="A407" s="53" t="s">
        <v>64</v>
      </c>
    </row>
    <row r="408" spans="1:8" x14ac:dyDescent="0.25">
      <c r="A408" t="str" cm="1">
        <f t="array" aca="1" ref="A408" ca="1">"aN_WS_1_" &amp; INDIRECT("F" &amp; ROW(C408)-6) &amp; "_p"</f>
        <v>aN_WS_1_3_5_p</v>
      </c>
      <c r="B408">
        <v>0</v>
      </c>
      <c r="C408" t="s">
        <v>60</v>
      </c>
    </row>
    <row r="409" spans="1:8" x14ac:dyDescent="0.25">
      <c r="A409" t="str" cm="1">
        <f t="array" aca="1" ref="A409" ca="1">"aN_WS_2_" &amp; INDIRECT("F" &amp; ROW(C409)-7) &amp; "_p"</f>
        <v>aN_WS_2_3_5_p</v>
      </c>
      <c r="B409">
        <v>0</v>
      </c>
      <c r="C409" t="s">
        <v>61</v>
      </c>
    </row>
    <row r="410" spans="1:8" x14ac:dyDescent="0.25">
      <c r="A410" t="str" cm="1">
        <f t="array" aca="1" ref="A410" ca="1">"aN_WS_3_" &amp; INDIRECT("F" &amp; ROW(C410)-8) &amp; "_p"</f>
        <v>aN_WS_3_3_5_p</v>
      </c>
      <c r="B410">
        <v>2</v>
      </c>
      <c r="C410" t="s">
        <v>62</v>
      </c>
    </row>
    <row r="411" spans="1:8" x14ac:dyDescent="0.25">
      <c r="A411" s="53" t="s">
        <v>63</v>
      </c>
      <c r="F411" s="56"/>
      <c r="G411" s="56"/>
      <c r="H411" s="56"/>
    </row>
    <row r="412" spans="1:8" x14ac:dyDescent="0.25">
      <c r="A412" t="str" cm="1">
        <f t="array" aca="1" ref="A412" ca="1">"aN_PREC_1_" &amp; INDIRECT("F" &amp; ROW(C412) - 10) &amp; "_p"</f>
        <v>aN_PREC_1_3_5_p</v>
      </c>
      <c r="B412">
        <v>0</v>
      </c>
      <c r="C412" t="s">
        <v>60</v>
      </c>
    </row>
    <row r="413" spans="1:8" x14ac:dyDescent="0.25">
      <c r="A413" t="str" cm="1">
        <f t="array" aca="1" ref="A413" ca="1">"aN_PREC_2_" &amp; INDIRECT("F" &amp; ROW(C413) - 11) &amp; "_p"</f>
        <v>aN_PREC_2_3_5_p</v>
      </c>
      <c r="B413">
        <v>0</v>
      </c>
      <c r="C413" t="s">
        <v>61</v>
      </c>
    </row>
    <row r="414" spans="1:8" x14ac:dyDescent="0.25">
      <c r="A414" t="str" cm="1">
        <f t="array" aca="1" ref="A414" ca="1">"aN_PREC_3_" &amp; INDIRECT("F" &amp; ROW(C414) - 12) &amp; "_p"</f>
        <v>aN_PREC_3_3_5_p</v>
      </c>
      <c r="B414">
        <v>2</v>
      </c>
      <c r="C414" t="s">
        <v>62</v>
      </c>
    </row>
    <row r="415" spans="1:8" x14ac:dyDescent="0.25">
      <c r="A415" s="53" t="s">
        <v>65</v>
      </c>
      <c r="F415" s="56"/>
      <c r="G415" s="56"/>
      <c r="H415" s="56"/>
    </row>
    <row r="416" spans="1:8" x14ac:dyDescent="0.25">
      <c r="A416" t="str" cm="1">
        <f t="array" aca="1" ref="A416" ca="1">"aN_SL_1_" &amp; INDIRECT("F" &amp; ROW(C416) - 14) &amp; "_p"</f>
        <v>aN_SL_1_3_5_p</v>
      </c>
      <c r="B416">
        <v>0</v>
      </c>
      <c r="C416" t="s">
        <v>60</v>
      </c>
    </row>
    <row r="417" spans="1:6" x14ac:dyDescent="0.25">
      <c r="A417" t="str" cm="1">
        <f t="array" aca="1" ref="A417" ca="1">"aN_SL_2_" &amp; INDIRECT("F" &amp; ROW(C417) - 15) &amp; "_p"</f>
        <v>aN_SL_2_3_5_p</v>
      </c>
      <c r="B417">
        <v>0</v>
      </c>
      <c r="C417" t="s">
        <v>61</v>
      </c>
    </row>
    <row r="418" spans="1:6" x14ac:dyDescent="0.25">
      <c r="A418" t="str" cm="1">
        <f t="array" aca="1" ref="A418" ca="1">"aN_SL_3_" &amp; INDIRECT("F" &amp; ROW(C418) - 16) &amp; "_p"</f>
        <v>aN_SL_3_3_5_p</v>
      </c>
      <c r="B418">
        <v>2</v>
      </c>
      <c r="C418" t="s">
        <v>62</v>
      </c>
    </row>
    <row r="419" spans="1:6" x14ac:dyDescent="0.25">
      <c r="A419" s="53" t="s">
        <v>470</v>
      </c>
    </row>
    <row r="420" spans="1:6" x14ac:dyDescent="0.25">
      <c r="A420" t="str" cm="1">
        <f t="array" aca="1" ref="A420" ca="1">"aN_DRO_1_" &amp; INDIRECT("F" &amp; ROW(C420) - 18) &amp; "_p"</f>
        <v>aN_DRO_1_3_5_p</v>
      </c>
      <c r="B420">
        <v>0.01</v>
      </c>
      <c r="C420" t="s">
        <v>60</v>
      </c>
    </row>
    <row r="421" spans="1:6" x14ac:dyDescent="0.25">
      <c r="A421" t="str" cm="1">
        <f t="array" aca="1" ref="A421" ca="1">"aN_DRO_2_" &amp; INDIRECT("F" &amp; ROW(C421) - 19) &amp; "_p"</f>
        <v>aN_DRO_2_3_5_p</v>
      </c>
      <c r="B421">
        <v>0</v>
      </c>
      <c r="C421" t="s">
        <v>61</v>
      </c>
    </row>
    <row r="422" spans="1:6" x14ac:dyDescent="0.25">
      <c r="A422" t="str" cm="1">
        <f t="array" aca="1" ref="A422" ca="1">"aN_DRO_3_" &amp; INDIRECT("F" &amp; ROW(C422) - 20) &amp; "_p"</f>
        <v>aN_DRO_3_3_5_p</v>
      </c>
      <c r="B422">
        <v>2</v>
      </c>
      <c r="C422" t="s">
        <v>62</v>
      </c>
    </row>
    <row r="423" spans="1:6" x14ac:dyDescent="0.25">
      <c r="A423" s="53" t="s">
        <v>471</v>
      </c>
    </row>
    <row r="424" spans="1:6" x14ac:dyDescent="0.25">
      <c r="A424" t="str" cm="1">
        <f t="array" aca="1" ref="A424" ca="1">"aN_CYC_1_" &amp; INDIRECT("F" &amp; ROW(C424) - 22) &amp; "_p"</f>
        <v>aN_CYC_1_3_5_p</v>
      </c>
      <c r="B424">
        <v>0</v>
      </c>
      <c r="C424" t="s">
        <v>60</v>
      </c>
    </row>
    <row r="425" spans="1:6" x14ac:dyDescent="0.25">
      <c r="A425" t="str" cm="1">
        <f t="array" aca="1" ref="A425" ca="1">"aN_CYC_2_" &amp; INDIRECT("F" &amp; ROW(C425) - 23) &amp; "_p"</f>
        <v>aN_CYC_2_3_5_p</v>
      </c>
      <c r="B425">
        <v>0</v>
      </c>
      <c r="C425" t="s">
        <v>61</v>
      </c>
    </row>
    <row r="426" spans="1:6" x14ac:dyDescent="0.25">
      <c r="A426" t="str" cm="1">
        <f t="array" aca="1" ref="A426" ca="1">"aN_CYC_3_" &amp; INDIRECT("F" &amp; ROW(C426) - 24) &amp; "_p"</f>
        <v>aN_CYC_3_3_5_p</v>
      </c>
      <c r="B426">
        <v>2</v>
      </c>
      <c r="C426" t="s">
        <v>62</v>
      </c>
    </row>
    <row r="427" spans="1:6" x14ac:dyDescent="0.25">
      <c r="A427" s="58" t="str">
        <f>"sector " &amp; D427 &amp; " and region " &amp;E427</f>
        <v>sector 3 and region 6</v>
      </c>
      <c r="B427" s="58"/>
      <c r="C427" s="58"/>
      <c r="D427" s="43">
        <v>3</v>
      </c>
      <c r="E427" s="43">
        <v>6</v>
      </c>
      <c r="F427" s="43" t="str">
        <f>D427 &amp; "_" &amp; E427</f>
        <v>3_6</v>
      </c>
    </row>
    <row r="428" spans="1:6" x14ac:dyDescent="0.25">
      <c r="A428" s="53" t="s">
        <v>59</v>
      </c>
    </row>
    <row r="429" spans="1:6" x14ac:dyDescent="0.25">
      <c r="A429" t="str" cm="1">
        <f t="array" aca="1" ref="A429" ca="1">"aN_T_1_" &amp; INDIRECT("F" &amp; ROW(C429)-2) &amp; "_p"</f>
        <v>aN_T_1_3_6_p</v>
      </c>
      <c r="B429">
        <v>0</v>
      </c>
      <c r="C429" t="s">
        <v>60</v>
      </c>
    </row>
    <row r="430" spans="1:6" x14ac:dyDescent="0.25">
      <c r="A430" t="str" cm="1">
        <f t="array" aca="1" ref="A430" ca="1">"aN_T_2_" &amp; INDIRECT("F" &amp; ROW(C430)-3) &amp; "_p"</f>
        <v>aN_T_2_3_6_p</v>
      </c>
      <c r="B430">
        <v>0</v>
      </c>
      <c r="C430" t="s">
        <v>61</v>
      </c>
    </row>
    <row r="431" spans="1:6" x14ac:dyDescent="0.25">
      <c r="A431" t="str" cm="1">
        <f t="array" aca="1" ref="A431" ca="1">"aN_T_3_" &amp; INDIRECT("F" &amp; ROW(C431)-4) &amp; "_p"</f>
        <v>aN_T_3_3_6_p</v>
      </c>
      <c r="B431">
        <v>2</v>
      </c>
      <c r="C431" t="s">
        <v>62</v>
      </c>
    </row>
    <row r="432" spans="1:6" x14ac:dyDescent="0.25">
      <c r="A432" s="53" t="s">
        <v>64</v>
      </c>
    </row>
    <row r="433" spans="1:8" x14ac:dyDescent="0.25">
      <c r="A433" t="str" cm="1">
        <f t="array" aca="1" ref="A433" ca="1">"aN_WS_1_" &amp; INDIRECT("F" &amp; ROW(C433)-6) &amp; "_p"</f>
        <v>aN_WS_1_3_6_p</v>
      </c>
      <c r="B433">
        <v>0</v>
      </c>
      <c r="C433" t="s">
        <v>60</v>
      </c>
    </row>
    <row r="434" spans="1:8" x14ac:dyDescent="0.25">
      <c r="A434" t="str" cm="1">
        <f t="array" aca="1" ref="A434" ca="1">"aN_WS_2_" &amp; INDIRECT("F" &amp; ROW(C434)-7) &amp; "_p"</f>
        <v>aN_WS_2_3_6_p</v>
      </c>
      <c r="B434">
        <v>0</v>
      </c>
      <c r="C434" t="s">
        <v>61</v>
      </c>
    </row>
    <row r="435" spans="1:8" x14ac:dyDescent="0.25">
      <c r="A435" t="str" cm="1">
        <f t="array" aca="1" ref="A435" ca="1">"aN_WS_3_" &amp; INDIRECT("F" &amp; ROW(C435)-8) &amp; "_p"</f>
        <v>aN_WS_3_3_6_p</v>
      </c>
      <c r="B435">
        <v>2</v>
      </c>
      <c r="C435" t="s">
        <v>62</v>
      </c>
    </row>
    <row r="436" spans="1:8" x14ac:dyDescent="0.25">
      <c r="A436" s="53" t="s">
        <v>63</v>
      </c>
      <c r="F436" s="56"/>
      <c r="G436" s="56"/>
      <c r="H436" s="56"/>
    </row>
    <row r="437" spans="1:8" x14ac:dyDescent="0.25">
      <c r="A437" t="str" cm="1">
        <f t="array" aca="1" ref="A437" ca="1">"aN_PREC_1_" &amp; INDIRECT("F" &amp; ROW(C437) - 10) &amp; "_p"</f>
        <v>aN_PREC_1_3_6_p</v>
      </c>
      <c r="B437">
        <v>0</v>
      </c>
      <c r="C437" t="s">
        <v>60</v>
      </c>
    </row>
    <row r="438" spans="1:8" x14ac:dyDescent="0.25">
      <c r="A438" t="str" cm="1">
        <f t="array" aca="1" ref="A438" ca="1">"aN_PREC_2_" &amp; INDIRECT("F" &amp; ROW(C438) - 11) &amp; "_p"</f>
        <v>aN_PREC_2_3_6_p</v>
      </c>
      <c r="B438">
        <v>0</v>
      </c>
      <c r="C438" t="s">
        <v>61</v>
      </c>
    </row>
    <row r="439" spans="1:8" x14ac:dyDescent="0.25">
      <c r="A439" t="str" cm="1">
        <f t="array" aca="1" ref="A439" ca="1">"aN_PREC_3_" &amp; INDIRECT("F" &amp; ROW(C439) - 12) &amp; "_p"</f>
        <v>aN_PREC_3_3_6_p</v>
      </c>
      <c r="B439">
        <v>2</v>
      </c>
      <c r="C439" t="s">
        <v>62</v>
      </c>
    </row>
    <row r="440" spans="1:8" x14ac:dyDescent="0.25">
      <c r="A440" s="53" t="s">
        <v>65</v>
      </c>
      <c r="F440" s="56"/>
      <c r="G440" s="56"/>
      <c r="H440" s="56"/>
    </row>
    <row r="441" spans="1:8" x14ac:dyDescent="0.25">
      <c r="A441" t="str" cm="1">
        <f t="array" aca="1" ref="A441" ca="1">"aN_SL_1_" &amp; INDIRECT("F" &amp; ROW(C441) - 14) &amp; "_p"</f>
        <v>aN_SL_1_3_6_p</v>
      </c>
      <c r="B441">
        <v>0</v>
      </c>
      <c r="C441" t="s">
        <v>60</v>
      </c>
    </row>
    <row r="442" spans="1:8" x14ac:dyDescent="0.25">
      <c r="A442" t="str" cm="1">
        <f t="array" aca="1" ref="A442" ca="1">"aN_SL_2_" &amp; INDIRECT("F" &amp; ROW(C442) - 15) &amp; "_p"</f>
        <v>aN_SL_2_3_6_p</v>
      </c>
      <c r="B442">
        <v>0</v>
      </c>
      <c r="C442" t="s">
        <v>61</v>
      </c>
    </row>
    <row r="443" spans="1:8" x14ac:dyDescent="0.25">
      <c r="A443" t="str" cm="1">
        <f t="array" aca="1" ref="A443" ca="1">"aN_SL_3_" &amp; INDIRECT("F" &amp; ROW(C443) - 16) &amp; "_p"</f>
        <v>aN_SL_3_3_6_p</v>
      </c>
      <c r="B443">
        <v>2</v>
      </c>
      <c r="C443" t="s">
        <v>62</v>
      </c>
    </row>
    <row r="444" spans="1:8" x14ac:dyDescent="0.25">
      <c r="A444" s="53" t="s">
        <v>470</v>
      </c>
    </row>
    <row r="445" spans="1:8" x14ac:dyDescent="0.25">
      <c r="A445" t="str" cm="1">
        <f t="array" aca="1" ref="A445" ca="1">"aN_DRO_1_" &amp; INDIRECT("F" &amp; ROW(C445) - 18) &amp; "_p"</f>
        <v>aN_DRO_1_3_6_p</v>
      </c>
      <c r="B445">
        <v>0.01</v>
      </c>
      <c r="C445" t="s">
        <v>60</v>
      </c>
    </row>
    <row r="446" spans="1:8" x14ac:dyDescent="0.25">
      <c r="A446" t="str" cm="1">
        <f t="array" aca="1" ref="A446" ca="1">"aN_DRO_2_" &amp; INDIRECT("F" &amp; ROW(C446) - 19) &amp; "_p"</f>
        <v>aN_DRO_2_3_6_p</v>
      </c>
      <c r="B446">
        <v>0</v>
      </c>
      <c r="C446" t="s">
        <v>61</v>
      </c>
    </row>
    <row r="447" spans="1:8" x14ac:dyDescent="0.25">
      <c r="A447" t="str" cm="1">
        <f t="array" aca="1" ref="A447" ca="1">"aN_DRO_3_" &amp; INDIRECT("F" &amp; ROW(C447) - 20) &amp; "_p"</f>
        <v>aN_DRO_3_3_6_p</v>
      </c>
      <c r="B447">
        <v>2</v>
      </c>
      <c r="C447" t="s">
        <v>62</v>
      </c>
    </row>
    <row r="448" spans="1:8" x14ac:dyDescent="0.25">
      <c r="A448" s="53" t="s">
        <v>471</v>
      </c>
    </row>
    <row r="449" spans="1:8" x14ac:dyDescent="0.25">
      <c r="A449" t="str" cm="1">
        <f t="array" aca="1" ref="A449" ca="1">"aN_CYC_1_" &amp; INDIRECT("F" &amp; ROW(C449) - 22) &amp; "_p"</f>
        <v>aN_CYC_1_3_6_p</v>
      </c>
      <c r="B449">
        <v>0</v>
      </c>
      <c r="C449" t="s">
        <v>60</v>
      </c>
    </row>
    <row r="450" spans="1:8" x14ac:dyDescent="0.25">
      <c r="A450" t="str" cm="1">
        <f t="array" aca="1" ref="A450" ca="1">"aN_CYC_2_" &amp; INDIRECT("F" &amp; ROW(C450) - 23) &amp; "_p"</f>
        <v>aN_CYC_2_3_6_p</v>
      </c>
      <c r="B450">
        <v>0</v>
      </c>
      <c r="C450" t="s">
        <v>61</v>
      </c>
    </row>
    <row r="451" spans="1:8" x14ac:dyDescent="0.25">
      <c r="A451" t="str" cm="1">
        <f t="array" aca="1" ref="A451" ca="1">"aN_CYC_3_" &amp; INDIRECT("F" &amp; ROW(C451) - 24) &amp; "_p"</f>
        <v>aN_CYC_3_3_6_p</v>
      </c>
      <c r="B451">
        <v>2</v>
      </c>
      <c r="C451" t="s">
        <v>62</v>
      </c>
    </row>
    <row r="452" spans="1:8" x14ac:dyDescent="0.25">
      <c r="A452" s="58" t="str">
        <f>"sector " &amp; D452 &amp; " and region " &amp;E452</f>
        <v>sector 4 and region 1</v>
      </c>
      <c r="B452" s="58"/>
      <c r="C452" s="58"/>
      <c r="D452" s="43">
        <v>4</v>
      </c>
      <c r="E452" s="43">
        <v>1</v>
      </c>
      <c r="F452" s="43" t="str">
        <f>D452 &amp; "_" &amp; E452</f>
        <v>4_1</v>
      </c>
    </row>
    <row r="453" spans="1:8" x14ac:dyDescent="0.25">
      <c r="A453" s="53" t="s">
        <v>59</v>
      </c>
    </row>
    <row r="454" spans="1:8" x14ac:dyDescent="0.25">
      <c r="A454" t="str" cm="1">
        <f t="array" aca="1" ref="A454" ca="1">"aN_T_1_" &amp; INDIRECT("F" &amp; ROW(C454)-2) &amp; "_p"</f>
        <v>aN_T_1_4_1_p</v>
      </c>
      <c r="B454">
        <v>0</v>
      </c>
      <c r="C454" t="s">
        <v>60</v>
      </c>
    </row>
    <row r="455" spans="1:8" x14ac:dyDescent="0.25">
      <c r="A455" t="str" cm="1">
        <f t="array" aca="1" ref="A455" ca="1">"aN_T_2_" &amp; INDIRECT("F" &amp; ROW(C455)-3) &amp; "_p"</f>
        <v>aN_T_2_4_1_p</v>
      </c>
      <c r="B455">
        <v>0</v>
      </c>
      <c r="C455" t="s">
        <v>61</v>
      </c>
    </row>
    <row r="456" spans="1:8" x14ac:dyDescent="0.25">
      <c r="A456" t="str" cm="1">
        <f t="array" aca="1" ref="A456" ca="1">"aN_T_3_" &amp; INDIRECT("F" &amp; ROW(C456)-4) &amp; "_p"</f>
        <v>aN_T_3_4_1_p</v>
      </c>
      <c r="B456">
        <v>2</v>
      </c>
      <c r="C456" t="s">
        <v>62</v>
      </c>
    </row>
    <row r="457" spans="1:8" x14ac:dyDescent="0.25">
      <c r="A457" s="53" t="s">
        <v>64</v>
      </c>
    </row>
    <row r="458" spans="1:8" x14ac:dyDescent="0.25">
      <c r="A458" t="str" cm="1">
        <f t="array" aca="1" ref="A458" ca="1">"aN_WS_1_" &amp; INDIRECT("F" &amp; ROW(C458)-6) &amp; "_p"</f>
        <v>aN_WS_1_4_1_p</v>
      </c>
      <c r="B458">
        <v>0</v>
      </c>
      <c r="C458" t="s">
        <v>60</v>
      </c>
    </row>
    <row r="459" spans="1:8" x14ac:dyDescent="0.25">
      <c r="A459" t="str" cm="1">
        <f t="array" aca="1" ref="A459" ca="1">"aN_WS_2_" &amp; INDIRECT("F" &amp; ROW(C459)-7) &amp; "_p"</f>
        <v>aN_WS_2_4_1_p</v>
      </c>
      <c r="B459">
        <v>0</v>
      </c>
      <c r="C459" t="s">
        <v>61</v>
      </c>
    </row>
    <row r="460" spans="1:8" x14ac:dyDescent="0.25">
      <c r="A460" t="str" cm="1">
        <f t="array" aca="1" ref="A460" ca="1">"aN_WS_3_" &amp; INDIRECT("F" &amp; ROW(C460)-8) &amp; "_p"</f>
        <v>aN_WS_3_4_1_p</v>
      </c>
      <c r="B460">
        <v>2</v>
      </c>
      <c r="C460" t="s">
        <v>62</v>
      </c>
    </row>
    <row r="461" spans="1:8" x14ac:dyDescent="0.25">
      <c r="A461" s="53" t="s">
        <v>63</v>
      </c>
      <c r="F461" s="56"/>
      <c r="G461" s="56"/>
      <c r="H461" s="56"/>
    </row>
    <row r="462" spans="1:8" x14ac:dyDescent="0.25">
      <c r="A462" t="str" cm="1">
        <f t="array" aca="1" ref="A462" ca="1">"aN_PREC_1_" &amp; INDIRECT("F" &amp; ROW(C462) - 10) &amp; "_p"</f>
        <v>aN_PREC_1_4_1_p</v>
      </c>
      <c r="B462">
        <v>0</v>
      </c>
      <c r="C462" t="s">
        <v>60</v>
      </c>
    </row>
    <row r="463" spans="1:8" x14ac:dyDescent="0.25">
      <c r="A463" t="str" cm="1">
        <f t="array" aca="1" ref="A463" ca="1">"aN_PREC_2_" &amp; INDIRECT("F" &amp; ROW(C463) - 11) &amp; "_p"</f>
        <v>aN_PREC_2_4_1_p</v>
      </c>
      <c r="B463">
        <v>0</v>
      </c>
      <c r="C463" t="s">
        <v>61</v>
      </c>
    </row>
    <row r="464" spans="1:8" x14ac:dyDescent="0.25">
      <c r="A464" t="str" cm="1">
        <f t="array" aca="1" ref="A464" ca="1">"aN_PREC_3_" &amp; INDIRECT("F" &amp; ROW(C464) - 12) &amp; "_p"</f>
        <v>aN_PREC_3_4_1_p</v>
      </c>
      <c r="B464">
        <v>2</v>
      </c>
      <c r="C464" t="s">
        <v>62</v>
      </c>
    </row>
    <row r="465" spans="1:8" x14ac:dyDescent="0.25">
      <c r="A465" s="53" t="s">
        <v>65</v>
      </c>
      <c r="F465" s="56"/>
      <c r="G465" s="56"/>
      <c r="H465" s="56"/>
    </row>
    <row r="466" spans="1:8" x14ac:dyDescent="0.25">
      <c r="A466" t="str" cm="1">
        <f t="array" aca="1" ref="A466" ca="1">"aN_SL_1_" &amp; INDIRECT("F" &amp; ROW(C466) - 14) &amp; "_p"</f>
        <v>aN_SL_1_4_1_p</v>
      </c>
      <c r="B466">
        <v>0</v>
      </c>
      <c r="C466" t="s">
        <v>60</v>
      </c>
    </row>
    <row r="467" spans="1:8" x14ac:dyDescent="0.25">
      <c r="A467" t="str" cm="1">
        <f t="array" aca="1" ref="A467" ca="1">"aN_SL_2_" &amp; INDIRECT("F" &amp; ROW(C467) - 15) &amp; "_p"</f>
        <v>aN_SL_2_4_1_p</v>
      </c>
      <c r="B467">
        <v>0</v>
      </c>
      <c r="C467" t="s">
        <v>61</v>
      </c>
    </row>
    <row r="468" spans="1:8" x14ac:dyDescent="0.25">
      <c r="A468" t="str" cm="1">
        <f t="array" aca="1" ref="A468" ca="1">"aN_SL_3_" &amp; INDIRECT("F" &amp; ROW(C468) - 16) &amp; "_p"</f>
        <v>aN_SL_3_4_1_p</v>
      </c>
      <c r="B468">
        <v>2</v>
      </c>
      <c r="C468" t="s">
        <v>62</v>
      </c>
    </row>
    <row r="469" spans="1:8" x14ac:dyDescent="0.25">
      <c r="A469" s="53" t="s">
        <v>470</v>
      </c>
    </row>
    <row r="470" spans="1:8" x14ac:dyDescent="0.25">
      <c r="A470" t="str" cm="1">
        <f t="array" aca="1" ref="A470" ca="1">"aN_DRO_1_" &amp; INDIRECT("F" &amp; ROW(C470) - 18) &amp; "_p"</f>
        <v>aN_DRO_1_4_1_p</v>
      </c>
      <c r="B470">
        <v>0.01</v>
      </c>
      <c r="C470" t="s">
        <v>60</v>
      </c>
    </row>
    <row r="471" spans="1:8" x14ac:dyDescent="0.25">
      <c r="A471" t="str" cm="1">
        <f t="array" aca="1" ref="A471" ca="1">"aN_DRO_2_" &amp; INDIRECT("F" &amp; ROW(C471) - 19) &amp; "_p"</f>
        <v>aN_DRO_2_4_1_p</v>
      </c>
      <c r="B471">
        <v>0</v>
      </c>
      <c r="C471" t="s">
        <v>61</v>
      </c>
    </row>
    <row r="472" spans="1:8" x14ac:dyDescent="0.25">
      <c r="A472" t="str" cm="1">
        <f t="array" aca="1" ref="A472" ca="1">"aN_DRO_3_" &amp; INDIRECT("F" &amp; ROW(C472) - 20) &amp; "_p"</f>
        <v>aN_DRO_3_4_1_p</v>
      </c>
      <c r="B472">
        <v>2</v>
      </c>
      <c r="C472" t="s">
        <v>62</v>
      </c>
    </row>
    <row r="473" spans="1:8" x14ac:dyDescent="0.25">
      <c r="A473" s="53" t="s">
        <v>471</v>
      </c>
    </row>
    <row r="474" spans="1:8" x14ac:dyDescent="0.25">
      <c r="A474" t="str" cm="1">
        <f t="array" aca="1" ref="A474" ca="1">"aN_CYC_1_" &amp; INDIRECT("F" &amp; ROW(C474) - 22) &amp; "_p"</f>
        <v>aN_CYC_1_4_1_p</v>
      </c>
      <c r="B474">
        <v>0</v>
      </c>
      <c r="C474" t="s">
        <v>60</v>
      </c>
    </row>
    <row r="475" spans="1:8" x14ac:dyDescent="0.25">
      <c r="A475" t="str" cm="1">
        <f t="array" aca="1" ref="A475" ca="1">"aN_CYC_2_" &amp; INDIRECT("F" &amp; ROW(C475) - 23) &amp; "_p"</f>
        <v>aN_CYC_2_4_1_p</v>
      </c>
      <c r="B475">
        <v>0</v>
      </c>
      <c r="C475" t="s">
        <v>61</v>
      </c>
    </row>
    <row r="476" spans="1:8" x14ac:dyDescent="0.25">
      <c r="A476" t="str" cm="1">
        <f t="array" aca="1" ref="A476" ca="1">"aN_CYC_3_" &amp; INDIRECT("F" &amp; ROW(C476) - 24) &amp; "_p"</f>
        <v>aN_CYC_3_4_1_p</v>
      </c>
      <c r="B476">
        <v>2</v>
      </c>
      <c r="C476" t="s">
        <v>62</v>
      </c>
    </row>
    <row r="477" spans="1:8" x14ac:dyDescent="0.25">
      <c r="A477" s="58" t="str">
        <f>"sector " &amp; D477 &amp; " and region " &amp;E477</f>
        <v>sector 4 and region 2</v>
      </c>
      <c r="B477" s="58"/>
      <c r="C477" s="58"/>
      <c r="D477" s="43">
        <v>4</v>
      </c>
      <c r="E477" s="43">
        <v>2</v>
      </c>
      <c r="F477" s="43" t="str">
        <f>D477 &amp; "_" &amp; E477</f>
        <v>4_2</v>
      </c>
    </row>
    <row r="478" spans="1:8" x14ac:dyDescent="0.25">
      <c r="A478" s="53" t="s">
        <v>59</v>
      </c>
    </row>
    <row r="479" spans="1:8" x14ac:dyDescent="0.25">
      <c r="A479" t="str" cm="1">
        <f t="array" aca="1" ref="A479" ca="1">"aN_T_1_" &amp; INDIRECT("F" &amp; ROW(C479)-2) &amp; "_p"</f>
        <v>aN_T_1_4_2_p</v>
      </c>
      <c r="B479">
        <v>0</v>
      </c>
      <c r="C479" t="s">
        <v>60</v>
      </c>
    </row>
    <row r="480" spans="1:8" x14ac:dyDescent="0.25">
      <c r="A480" t="str" cm="1">
        <f t="array" aca="1" ref="A480" ca="1">"aN_T_2_" &amp; INDIRECT("F" &amp; ROW(C480)-3) &amp; "_p"</f>
        <v>aN_T_2_4_2_p</v>
      </c>
      <c r="B480">
        <v>0</v>
      </c>
      <c r="C480" t="s">
        <v>61</v>
      </c>
    </row>
    <row r="481" spans="1:8" x14ac:dyDescent="0.25">
      <c r="A481" t="str" cm="1">
        <f t="array" aca="1" ref="A481" ca="1">"aN_T_3_" &amp; INDIRECT("F" &amp; ROW(C481)-4) &amp; "_p"</f>
        <v>aN_T_3_4_2_p</v>
      </c>
      <c r="B481">
        <v>2</v>
      </c>
      <c r="C481" t="s">
        <v>62</v>
      </c>
    </row>
    <row r="482" spans="1:8" x14ac:dyDescent="0.25">
      <c r="A482" s="53" t="s">
        <v>64</v>
      </c>
    </row>
    <row r="483" spans="1:8" x14ac:dyDescent="0.25">
      <c r="A483" t="str" cm="1">
        <f t="array" aca="1" ref="A483" ca="1">"aN_WS_1_" &amp; INDIRECT("F" &amp; ROW(C483)-6) &amp; "_p"</f>
        <v>aN_WS_1_4_2_p</v>
      </c>
      <c r="B483">
        <v>0</v>
      </c>
      <c r="C483" t="s">
        <v>60</v>
      </c>
    </row>
    <row r="484" spans="1:8" x14ac:dyDescent="0.25">
      <c r="A484" t="str" cm="1">
        <f t="array" aca="1" ref="A484" ca="1">"aN_WS_2_" &amp; INDIRECT("F" &amp; ROW(C484)-7) &amp; "_p"</f>
        <v>aN_WS_2_4_2_p</v>
      </c>
      <c r="B484">
        <v>0</v>
      </c>
      <c r="C484" t="s">
        <v>61</v>
      </c>
    </row>
    <row r="485" spans="1:8" x14ac:dyDescent="0.25">
      <c r="A485" t="str" cm="1">
        <f t="array" aca="1" ref="A485" ca="1">"aN_WS_3_" &amp; INDIRECT("F" &amp; ROW(C485)-8) &amp; "_p"</f>
        <v>aN_WS_3_4_2_p</v>
      </c>
      <c r="B485">
        <v>2</v>
      </c>
      <c r="C485" t="s">
        <v>62</v>
      </c>
    </row>
    <row r="486" spans="1:8" x14ac:dyDescent="0.25">
      <c r="A486" s="53" t="s">
        <v>63</v>
      </c>
      <c r="F486" s="56"/>
      <c r="G486" s="56"/>
      <c r="H486" s="56"/>
    </row>
    <row r="487" spans="1:8" x14ac:dyDescent="0.25">
      <c r="A487" t="str" cm="1">
        <f t="array" aca="1" ref="A487" ca="1">"aN_PREC_1_" &amp; INDIRECT("F" &amp; ROW(C487) - 10) &amp; "_p"</f>
        <v>aN_PREC_1_4_2_p</v>
      </c>
      <c r="B487">
        <v>0</v>
      </c>
      <c r="C487" t="s">
        <v>60</v>
      </c>
    </row>
    <row r="488" spans="1:8" x14ac:dyDescent="0.25">
      <c r="A488" t="str" cm="1">
        <f t="array" aca="1" ref="A488" ca="1">"aN_PREC_2_" &amp; INDIRECT("F" &amp; ROW(C488) - 11) &amp; "_p"</f>
        <v>aN_PREC_2_4_2_p</v>
      </c>
      <c r="B488">
        <v>0</v>
      </c>
      <c r="C488" t="s">
        <v>61</v>
      </c>
    </row>
    <row r="489" spans="1:8" x14ac:dyDescent="0.25">
      <c r="A489" t="str" cm="1">
        <f t="array" aca="1" ref="A489" ca="1">"aN_PREC_3_" &amp; INDIRECT("F" &amp; ROW(C489) - 12) &amp; "_p"</f>
        <v>aN_PREC_3_4_2_p</v>
      </c>
      <c r="B489">
        <v>2</v>
      </c>
      <c r="C489" t="s">
        <v>62</v>
      </c>
    </row>
    <row r="490" spans="1:8" x14ac:dyDescent="0.25">
      <c r="A490" s="53" t="s">
        <v>65</v>
      </c>
      <c r="F490" s="56"/>
      <c r="G490" s="56"/>
      <c r="H490" s="56"/>
    </row>
    <row r="491" spans="1:8" x14ac:dyDescent="0.25">
      <c r="A491" t="str" cm="1">
        <f t="array" aca="1" ref="A491" ca="1">"aN_SL_1_" &amp; INDIRECT("F" &amp; ROW(C491) - 14) &amp; "_p"</f>
        <v>aN_SL_1_4_2_p</v>
      </c>
      <c r="B491">
        <v>0</v>
      </c>
      <c r="C491" t="s">
        <v>60</v>
      </c>
    </row>
    <row r="492" spans="1:8" x14ac:dyDescent="0.25">
      <c r="A492" t="str" cm="1">
        <f t="array" aca="1" ref="A492" ca="1">"aN_SL_2_" &amp; INDIRECT("F" &amp; ROW(C492) - 15) &amp; "_p"</f>
        <v>aN_SL_2_4_2_p</v>
      </c>
      <c r="B492">
        <v>0</v>
      </c>
      <c r="C492" t="s">
        <v>61</v>
      </c>
    </row>
    <row r="493" spans="1:8" x14ac:dyDescent="0.25">
      <c r="A493" t="str" cm="1">
        <f t="array" aca="1" ref="A493" ca="1">"aN_SL_3_" &amp; INDIRECT("F" &amp; ROW(C493) - 16) &amp; "_p"</f>
        <v>aN_SL_3_4_2_p</v>
      </c>
      <c r="B493">
        <v>2</v>
      </c>
      <c r="C493" t="s">
        <v>62</v>
      </c>
    </row>
    <row r="494" spans="1:8" x14ac:dyDescent="0.25">
      <c r="A494" s="53" t="s">
        <v>470</v>
      </c>
    </row>
    <row r="495" spans="1:8" x14ac:dyDescent="0.25">
      <c r="A495" t="str" cm="1">
        <f t="array" aca="1" ref="A495" ca="1">"aN_DRO_1_" &amp; INDIRECT("F" &amp; ROW(C495) - 18) &amp; "_p"</f>
        <v>aN_DRO_1_4_2_p</v>
      </c>
      <c r="B495">
        <v>0.01</v>
      </c>
      <c r="C495" t="s">
        <v>60</v>
      </c>
    </row>
    <row r="496" spans="1:8" x14ac:dyDescent="0.25">
      <c r="A496" t="str" cm="1">
        <f t="array" aca="1" ref="A496" ca="1">"aN_DRO_2_" &amp; INDIRECT("F" &amp; ROW(C496) - 19) &amp; "_p"</f>
        <v>aN_DRO_2_4_2_p</v>
      </c>
      <c r="B496">
        <v>0</v>
      </c>
      <c r="C496" t="s">
        <v>61</v>
      </c>
    </row>
    <row r="497" spans="1:8" x14ac:dyDescent="0.25">
      <c r="A497" t="str" cm="1">
        <f t="array" aca="1" ref="A497" ca="1">"aN_DRO_3_" &amp; INDIRECT("F" &amp; ROW(C497) - 20) &amp; "_p"</f>
        <v>aN_DRO_3_4_2_p</v>
      </c>
      <c r="B497">
        <v>2</v>
      </c>
      <c r="C497" t="s">
        <v>62</v>
      </c>
    </row>
    <row r="498" spans="1:8" x14ac:dyDescent="0.25">
      <c r="A498" s="53" t="s">
        <v>471</v>
      </c>
    </row>
    <row r="499" spans="1:8" x14ac:dyDescent="0.25">
      <c r="A499" t="str" cm="1">
        <f t="array" aca="1" ref="A499" ca="1">"aN_CYC_1_" &amp; INDIRECT("F" &amp; ROW(C499) - 22) &amp; "_p"</f>
        <v>aN_CYC_1_4_2_p</v>
      </c>
      <c r="B499">
        <v>0</v>
      </c>
      <c r="C499" t="s">
        <v>60</v>
      </c>
    </row>
    <row r="500" spans="1:8" x14ac:dyDescent="0.25">
      <c r="A500" t="str" cm="1">
        <f t="array" aca="1" ref="A500" ca="1">"aN_CYC_2_" &amp; INDIRECT("F" &amp; ROW(C500) - 23) &amp; "_p"</f>
        <v>aN_CYC_2_4_2_p</v>
      </c>
      <c r="B500">
        <v>0</v>
      </c>
      <c r="C500" t="s">
        <v>61</v>
      </c>
    </row>
    <row r="501" spans="1:8" x14ac:dyDescent="0.25">
      <c r="A501" t="str" cm="1">
        <f t="array" aca="1" ref="A501" ca="1">"aN_CYC_3_" &amp; INDIRECT("F" &amp; ROW(C501) - 24) &amp; "_p"</f>
        <v>aN_CYC_3_4_2_p</v>
      </c>
      <c r="B501">
        <v>2</v>
      </c>
      <c r="C501" t="s">
        <v>62</v>
      </c>
    </row>
    <row r="502" spans="1:8" x14ac:dyDescent="0.25">
      <c r="A502" s="58" t="str">
        <f>"sector " &amp; D502 &amp; " and region " &amp;E502</f>
        <v>sector 4 and region 3</v>
      </c>
      <c r="B502" s="58"/>
      <c r="C502" s="58"/>
      <c r="D502" s="43">
        <v>4</v>
      </c>
      <c r="E502" s="43">
        <v>3</v>
      </c>
      <c r="F502" s="43" t="str">
        <f>D502 &amp; "_" &amp; E502</f>
        <v>4_3</v>
      </c>
    </row>
    <row r="503" spans="1:8" x14ac:dyDescent="0.25">
      <c r="A503" s="53" t="s">
        <v>59</v>
      </c>
    </row>
    <row r="504" spans="1:8" x14ac:dyDescent="0.25">
      <c r="A504" t="str" cm="1">
        <f t="array" aca="1" ref="A504" ca="1">"aN_T_1_" &amp; INDIRECT("F" &amp; ROW(C504)-2) &amp; "_p"</f>
        <v>aN_T_1_4_3_p</v>
      </c>
      <c r="B504">
        <v>0</v>
      </c>
      <c r="C504" t="s">
        <v>60</v>
      </c>
    </row>
    <row r="505" spans="1:8" x14ac:dyDescent="0.25">
      <c r="A505" t="str" cm="1">
        <f t="array" aca="1" ref="A505" ca="1">"aN_T_2_" &amp; INDIRECT("F" &amp; ROW(C505)-3) &amp; "_p"</f>
        <v>aN_T_2_4_3_p</v>
      </c>
      <c r="B505">
        <v>0</v>
      </c>
      <c r="C505" t="s">
        <v>61</v>
      </c>
    </row>
    <row r="506" spans="1:8" x14ac:dyDescent="0.25">
      <c r="A506" t="str" cm="1">
        <f t="array" aca="1" ref="A506" ca="1">"aN_T_3_" &amp; INDIRECT("F" &amp; ROW(C506)-4) &amp; "_p"</f>
        <v>aN_T_3_4_3_p</v>
      </c>
      <c r="B506">
        <v>2</v>
      </c>
      <c r="C506" t="s">
        <v>62</v>
      </c>
    </row>
    <row r="507" spans="1:8" x14ac:dyDescent="0.25">
      <c r="A507" s="53" t="s">
        <v>64</v>
      </c>
    </row>
    <row r="508" spans="1:8" x14ac:dyDescent="0.25">
      <c r="A508" t="str" cm="1">
        <f t="array" aca="1" ref="A508" ca="1">"aN_WS_1_" &amp; INDIRECT("F" &amp; ROW(C508)-6) &amp; "_p"</f>
        <v>aN_WS_1_4_3_p</v>
      </c>
      <c r="B508">
        <v>0</v>
      </c>
      <c r="C508" t="s">
        <v>60</v>
      </c>
    </row>
    <row r="509" spans="1:8" x14ac:dyDescent="0.25">
      <c r="A509" t="str" cm="1">
        <f t="array" aca="1" ref="A509" ca="1">"aN_WS_2_" &amp; INDIRECT("F" &amp; ROW(C509)-7) &amp; "_p"</f>
        <v>aN_WS_2_4_3_p</v>
      </c>
      <c r="B509">
        <v>0</v>
      </c>
      <c r="C509" t="s">
        <v>61</v>
      </c>
    </row>
    <row r="510" spans="1:8" x14ac:dyDescent="0.25">
      <c r="A510" t="str" cm="1">
        <f t="array" aca="1" ref="A510" ca="1">"aN_WS_3_" &amp; INDIRECT("F" &amp; ROW(C510)-8) &amp; "_p"</f>
        <v>aN_WS_3_4_3_p</v>
      </c>
      <c r="B510">
        <v>2</v>
      </c>
      <c r="C510" t="s">
        <v>62</v>
      </c>
    </row>
    <row r="511" spans="1:8" x14ac:dyDescent="0.25">
      <c r="A511" s="53" t="s">
        <v>63</v>
      </c>
      <c r="F511" s="56"/>
      <c r="G511" s="56"/>
      <c r="H511" s="56"/>
    </row>
    <row r="512" spans="1:8" x14ac:dyDescent="0.25">
      <c r="A512" t="str" cm="1">
        <f t="array" aca="1" ref="A512" ca="1">"aN_PREC_1_" &amp; INDIRECT("F" &amp; ROW(C512) - 10) &amp; "_p"</f>
        <v>aN_PREC_1_4_3_p</v>
      </c>
      <c r="B512">
        <v>0</v>
      </c>
      <c r="C512" t="s">
        <v>60</v>
      </c>
    </row>
    <row r="513" spans="1:8" x14ac:dyDescent="0.25">
      <c r="A513" t="str" cm="1">
        <f t="array" aca="1" ref="A513" ca="1">"aN_PREC_2_" &amp; INDIRECT("F" &amp; ROW(C513) - 11) &amp; "_p"</f>
        <v>aN_PREC_2_4_3_p</v>
      </c>
      <c r="B513">
        <v>0</v>
      </c>
      <c r="C513" t="s">
        <v>61</v>
      </c>
    </row>
    <row r="514" spans="1:8" x14ac:dyDescent="0.25">
      <c r="A514" t="str" cm="1">
        <f t="array" aca="1" ref="A514" ca="1">"aN_PREC_3_" &amp; INDIRECT("F" &amp; ROW(C514) - 12) &amp; "_p"</f>
        <v>aN_PREC_3_4_3_p</v>
      </c>
      <c r="B514">
        <v>2</v>
      </c>
      <c r="C514" t="s">
        <v>62</v>
      </c>
    </row>
    <row r="515" spans="1:8" x14ac:dyDescent="0.25">
      <c r="A515" s="53" t="s">
        <v>65</v>
      </c>
      <c r="F515" s="56"/>
      <c r="G515" s="56"/>
      <c r="H515" s="56"/>
    </row>
    <row r="516" spans="1:8" x14ac:dyDescent="0.25">
      <c r="A516" t="str" cm="1">
        <f t="array" aca="1" ref="A516" ca="1">"aN_SL_1_" &amp; INDIRECT("F" &amp; ROW(C516) - 14) &amp; "_p"</f>
        <v>aN_SL_1_4_3_p</v>
      </c>
      <c r="B516">
        <v>0</v>
      </c>
      <c r="C516" t="s">
        <v>60</v>
      </c>
    </row>
    <row r="517" spans="1:8" x14ac:dyDescent="0.25">
      <c r="A517" t="str" cm="1">
        <f t="array" aca="1" ref="A517" ca="1">"aN_SL_2_" &amp; INDIRECT("F" &amp; ROW(C517) - 15) &amp; "_p"</f>
        <v>aN_SL_2_4_3_p</v>
      </c>
      <c r="B517">
        <v>0</v>
      </c>
      <c r="C517" t="s">
        <v>61</v>
      </c>
    </row>
    <row r="518" spans="1:8" x14ac:dyDescent="0.25">
      <c r="A518" t="str" cm="1">
        <f t="array" aca="1" ref="A518" ca="1">"aN_SL_3_" &amp; INDIRECT("F" &amp; ROW(C518) - 16) &amp; "_p"</f>
        <v>aN_SL_3_4_3_p</v>
      </c>
      <c r="B518">
        <v>2</v>
      </c>
      <c r="C518" t="s">
        <v>62</v>
      </c>
    </row>
    <row r="519" spans="1:8" x14ac:dyDescent="0.25">
      <c r="A519" s="53" t="s">
        <v>470</v>
      </c>
    </row>
    <row r="520" spans="1:8" x14ac:dyDescent="0.25">
      <c r="A520" t="str" cm="1">
        <f t="array" aca="1" ref="A520" ca="1">"aN_DRO_1_" &amp; INDIRECT("F" &amp; ROW(C520) - 18) &amp; "_p"</f>
        <v>aN_DRO_1_4_3_p</v>
      </c>
      <c r="B520">
        <v>0.01</v>
      </c>
      <c r="C520" t="s">
        <v>60</v>
      </c>
    </row>
    <row r="521" spans="1:8" x14ac:dyDescent="0.25">
      <c r="A521" t="str" cm="1">
        <f t="array" aca="1" ref="A521" ca="1">"aN_DRO_2_" &amp; INDIRECT("F" &amp; ROW(C521) - 19) &amp; "_p"</f>
        <v>aN_DRO_2_4_3_p</v>
      </c>
      <c r="B521">
        <v>0</v>
      </c>
      <c r="C521" t="s">
        <v>61</v>
      </c>
    </row>
    <row r="522" spans="1:8" x14ac:dyDescent="0.25">
      <c r="A522" t="str" cm="1">
        <f t="array" aca="1" ref="A522" ca="1">"aN_DRO_3_" &amp; INDIRECT("F" &amp; ROW(C522) - 20) &amp; "_p"</f>
        <v>aN_DRO_3_4_3_p</v>
      </c>
      <c r="B522">
        <v>2</v>
      </c>
      <c r="C522" t="s">
        <v>62</v>
      </c>
    </row>
    <row r="523" spans="1:8" x14ac:dyDescent="0.25">
      <c r="A523" s="53" t="s">
        <v>471</v>
      </c>
    </row>
    <row r="524" spans="1:8" x14ac:dyDescent="0.25">
      <c r="A524" t="str" cm="1">
        <f t="array" aca="1" ref="A524" ca="1">"aN_CYC_1_" &amp; INDIRECT("F" &amp; ROW(C524) - 22) &amp; "_p"</f>
        <v>aN_CYC_1_4_3_p</v>
      </c>
      <c r="B524">
        <v>0</v>
      </c>
      <c r="C524" t="s">
        <v>60</v>
      </c>
    </row>
    <row r="525" spans="1:8" x14ac:dyDescent="0.25">
      <c r="A525" t="str" cm="1">
        <f t="array" aca="1" ref="A525" ca="1">"aN_CYC_2_" &amp; INDIRECT("F" &amp; ROW(C525) - 23) &amp; "_p"</f>
        <v>aN_CYC_2_4_3_p</v>
      </c>
      <c r="B525">
        <v>0</v>
      </c>
      <c r="C525" t="s">
        <v>61</v>
      </c>
    </row>
    <row r="526" spans="1:8" x14ac:dyDescent="0.25">
      <c r="A526" t="str" cm="1">
        <f t="array" aca="1" ref="A526" ca="1">"aN_CYC_3_" &amp; INDIRECT("F" &amp; ROW(C526) - 24) &amp; "_p"</f>
        <v>aN_CYC_3_4_3_p</v>
      </c>
      <c r="B526">
        <v>2</v>
      </c>
      <c r="C526" t="s">
        <v>62</v>
      </c>
    </row>
    <row r="527" spans="1:8" x14ac:dyDescent="0.25">
      <c r="A527" s="58" t="str">
        <f>"sector " &amp; D527 &amp; " and region " &amp;E527</f>
        <v>sector 4 and region 4</v>
      </c>
      <c r="B527" s="58"/>
      <c r="C527" s="58"/>
      <c r="D527" s="43">
        <v>4</v>
      </c>
      <c r="E527" s="43">
        <v>4</v>
      </c>
      <c r="F527" s="43" t="str">
        <f>D527 &amp; "_" &amp; E527</f>
        <v>4_4</v>
      </c>
    </row>
    <row r="528" spans="1:8" x14ac:dyDescent="0.25">
      <c r="A528" s="53" t="s">
        <v>59</v>
      </c>
    </row>
    <row r="529" spans="1:8" x14ac:dyDescent="0.25">
      <c r="A529" t="str" cm="1">
        <f t="array" aca="1" ref="A529" ca="1">"aN_T_1_" &amp; INDIRECT("F" &amp; ROW(C529)-2) &amp; "_p"</f>
        <v>aN_T_1_4_4_p</v>
      </c>
      <c r="B529">
        <v>0</v>
      </c>
      <c r="C529" t="s">
        <v>60</v>
      </c>
    </row>
    <row r="530" spans="1:8" x14ac:dyDescent="0.25">
      <c r="A530" t="str" cm="1">
        <f t="array" aca="1" ref="A530" ca="1">"aN_T_2_" &amp; INDIRECT("F" &amp; ROW(C530)-3) &amp; "_p"</f>
        <v>aN_T_2_4_4_p</v>
      </c>
      <c r="B530">
        <v>0</v>
      </c>
      <c r="C530" t="s">
        <v>61</v>
      </c>
    </row>
    <row r="531" spans="1:8" x14ac:dyDescent="0.25">
      <c r="A531" t="str" cm="1">
        <f t="array" aca="1" ref="A531" ca="1">"aN_T_3_" &amp; INDIRECT("F" &amp; ROW(C531)-4) &amp; "_p"</f>
        <v>aN_T_3_4_4_p</v>
      </c>
      <c r="B531">
        <v>2</v>
      </c>
      <c r="C531" t="s">
        <v>62</v>
      </c>
    </row>
    <row r="532" spans="1:8" x14ac:dyDescent="0.25">
      <c r="A532" s="53" t="s">
        <v>64</v>
      </c>
    </row>
    <row r="533" spans="1:8" x14ac:dyDescent="0.25">
      <c r="A533" t="str" cm="1">
        <f t="array" aca="1" ref="A533" ca="1">"aN_WS_1_" &amp; INDIRECT("F" &amp; ROW(C533)-6) &amp; "_p"</f>
        <v>aN_WS_1_4_4_p</v>
      </c>
      <c r="B533">
        <v>0</v>
      </c>
      <c r="C533" t="s">
        <v>60</v>
      </c>
    </row>
    <row r="534" spans="1:8" x14ac:dyDescent="0.25">
      <c r="A534" t="str" cm="1">
        <f t="array" aca="1" ref="A534" ca="1">"aN_WS_2_" &amp; INDIRECT("F" &amp; ROW(C534)-7) &amp; "_p"</f>
        <v>aN_WS_2_4_4_p</v>
      </c>
      <c r="B534">
        <v>0</v>
      </c>
      <c r="C534" t="s">
        <v>61</v>
      </c>
    </row>
    <row r="535" spans="1:8" x14ac:dyDescent="0.25">
      <c r="A535" t="str" cm="1">
        <f t="array" aca="1" ref="A535" ca="1">"aN_WS_3_" &amp; INDIRECT("F" &amp; ROW(C535)-8) &amp; "_p"</f>
        <v>aN_WS_3_4_4_p</v>
      </c>
      <c r="B535">
        <v>2</v>
      </c>
      <c r="C535" t="s">
        <v>62</v>
      </c>
    </row>
    <row r="536" spans="1:8" x14ac:dyDescent="0.25">
      <c r="A536" s="53" t="s">
        <v>63</v>
      </c>
      <c r="F536" s="56"/>
      <c r="G536" s="56"/>
      <c r="H536" s="56"/>
    </row>
    <row r="537" spans="1:8" x14ac:dyDescent="0.25">
      <c r="A537" t="str" cm="1">
        <f t="array" aca="1" ref="A537" ca="1">"aN_PREC_1_" &amp; INDIRECT("F" &amp; ROW(C537) - 10) &amp; "_p"</f>
        <v>aN_PREC_1_4_4_p</v>
      </c>
      <c r="B537">
        <v>0</v>
      </c>
      <c r="C537" t="s">
        <v>60</v>
      </c>
    </row>
    <row r="538" spans="1:8" x14ac:dyDescent="0.25">
      <c r="A538" t="str" cm="1">
        <f t="array" aca="1" ref="A538" ca="1">"aN_PREC_2_" &amp; INDIRECT("F" &amp; ROW(C538) - 11) &amp; "_p"</f>
        <v>aN_PREC_2_4_4_p</v>
      </c>
      <c r="B538">
        <v>0</v>
      </c>
      <c r="C538" t="s">
        <v>61</v>
      </c>
    </row>
    <row r="539" spans="1:8" x14ac:dyDescent="0.25">
      <c r="A539" t="str" cm="1">
        <f t="array" aca="1" ref="A539" ca="1">"aN_PREC_3_" &amp; INDIRECT("F" &amp; ROW(C539) - 12) &amp; "_p"</f>
        <v>aN_PREC_3_4_4_p</v>
      </c>
      <c r="B539">
        <v>2</v>
      </c>
      <c r="C539" t="s">
        <v>62</v>
      </c>
    </row>
    <row r="540" spans="1:8" x14ac:dyDescent="0.25">
      <c r="A540" s="53" t="s">
        <v>65</v>
      </c>
      <c r="F540" s="56"/>
      <c r="G540" s="56"/>
      <c r="H540" s="56"/>
    </row>
    <row r="541" spans="1:8" x14ac:dyDescent="0.25">
      <c r="A541" t="str" cm="1">
        <f t="array" aca="1" ref="A541" ca="1">"aN_SL_1_" &amp; INDIRECT("F" &amp; ROW(C541) - 14) &amp; "_p"</f>
        <v>aN_SL_1_4_4_p</v>
      </c>
      <c r="B541">
        <v>0</v>
      </c>
      <c r="C541" t="s">
        <v>60</v>
      </c>
    </row>
    <row r="542" spans="1:8" x14ac:dyDescent="0.25">
      <c r="A542" t="str" cm="1">
        <f t="array" aca="1" ref="A542" ca="1">"aN_SL_2_" &amp; INDIRECT("F" &amp; ROW(C542) - 15) &amp; "_p"</f>
        <v>aN_SL_2_4_4_p</v>
      </c>
      <c r="B542">
        <v>0</v>
      </c>
      <c r="C542" t="s">
        <v>61</v>
      </c>
    </row>
    <row r="543" spans="1:8" x14ac:dyDescent="0.25">
      <c r="A543" t="str" cm="1">
        <f t="array" aca="1" ref="A543" ca="1">"aN_SL_3_" &amp; INDIRECT("F" &amp; ROW(C543) - 16) &amp; "_p"</f>
        <v>aN_SL_3_4_4_p</v>
      </c>
      <c r="B543">
        <v>2</v>
      </c>
      <c r="C543" t="s">
        <v>62</v>
      </c>
    </row>
    <row r="544" spans="1:8" x14ac:dyDescent="0.25">
      <c r="A544" s="53" t="s">
        <v>470</v>
      </c>
    </row>
    <row r="545" spans="1:6" x14ac:dyDescent="0.25">
      <c r="A545" t="str" cm="1">
        <f t="array" aca="1" ref="A545" ca="1">"aN_DRO_1_" &amp; INDIRECT("F" &amp; ROW(C545) - 18) &amp; "_p"</f>
        <v>aN_DRO_1_4_4_p</v>
      </c>
      <c r="B545">
        <v>0.01</v>
      </c>
      <c r="C545" t="s">
        <v>60</v>
      </c>
    </row>
    <row r="546" spans="1:6" x14ac:dyDescent="0.25">
      <c r="A546" t="str" cm="1">
        <f t="array" aca="1" ref="A546" ca="1">"aN_DRO_2_" &amp; INDIRECT("F" &amp; ROW(C546) - 19) &amp; "_p"</f>
        <v>aN_DRO_2_4_4_p</v>
      </c>
      <c r="B546">
        <v>0</v>
      </c>
      <c r="C546" t="s">
        <v>61</v>
      </c>
    </row>
    <row r="547" spans="1:6" x14ac:dyDescent="0.25">
      <c r="A547" t="str" cm="1">
        <f t="array" aca="1" ref="A547" ca="1">"aN_DRO_3_" &amp; INDIRECT("F" &amp; ROW(C547) - 20) &amp; "_p"</f>
        <v>aN_DRO_3_4_4_p</v>
      </c>
      <c r="B547">
        <v>2</v>
      </c>
      <c r="C547" t="s">
        <v>62</v>
      </c>
    </row>
    <row r="548" spans="1:6" x14ac:dyDescent="0.25">
      <c r="A548" s="53" t="s">
        <v>471</v>
      </c>
    </row>
    <row r="549" spans="1:6" x14ac:dyDescent="0.25">
      <c r="A549" t="str" cm="1">
        <f t="array" aca="1" ref="A549" ca="1">"aN_CYC_1_" &amp; INDIRECT("F" &amp; ROW(C549) - 22) &amp; "_p"</f>
        <v>aN_CYC_1_4_4_p</v>
      </c>
      <c r="B549">
        <v>0</v>
      </c>
      <c r="C549" t="s">
        <v>60</v>
      </c>
    </row>
    <row r="550" spans="1:6" x14ac:dyDescent="0.25">
      <c r="A550" t="str" cm="1">
        <f t="array" aca="1" ref="A550" ca="1">"aN_CYC_2_" &amp; INDIRECT("F" &amp; ROW(C550) - 23) &amp; "_p"</f>
        <v>aN_CYC_2_4_4_p</v>
      </c>
      <c r="B550">
        <v>0</v>
      </c>
      <c r="C550" t="s">
        <v>61</v>
      </c>
    </row>
    <row r="551" spans="1:6" x14ac:dyDescent="0.25">
      <c r="A551" t="str" cm="1">
        <f t="array" aca="1" ref="A551" ca="1">"aN_CYC_3_" &amp; INDIRECT("F" &amp; ROW(C551) - 24) &amp; "_p"</f>
        <v>aN_CYC_3_4_4_p</v>
      </c>
      <c r="B551">
        <v>2</v>
      </c>
      <c r="C551" t="s">
        <v>62</v>
      </c>
    </row>
    <row r="552" spans="1:6" x14ac:dyDescent="0.25">
      <c r="A552" s="58" t="str">
        <f>"sector " &amp; D552 &amp; " and region " &amp;E552</f>
        <v>sector 4 and region 5</v>
      </c>
      <c r="B552" s="58"/>
      <c r="C552" s="58"/>
      <c r="D552" s="43">
        <v>4</v>
      </c>
      <c r="E552" s="43">
        <v>5</v>
      </c>
      <c r="F552" s="43" t="str">
        <f>D552 &amp; "_" &amp; E552</f>
        <v>4_5</v>
      </c>
    </row>
    <row r="553" spans="1:6" x14ac:dyDescent="0.25">
      <c r="A553" s="53" t="s">
        <v>59</v>
      </c>
    </row>
    <row r="554" spans="1:6" x14ac:dyDescent="0.25">
      <c r="A554" t="str" cm="1">
        <f t="array" aca="1" ref="A554" ca="1">"aN_T_1_" &amp; INDIRECT("F" &amp; ROW(C554)-2) &amp; "_p"</f>
        <v>aN_T_1_4_5_p</v>
      </c>
      <c r="B554">
        <v>0</v>
      </c>
      <c r="C554" t="s">
        <v>60</v>
      </c>
    </row>
    <row r="555" spans="1:6" x14ac:dyDescent="0.25">
      <c r="A555" t="str" cm="1">
        <f t="array" aca="1" ref="A555" ca="1">"aN_T_2_" &amp; INDIRECT("F" &amp; ROW(C555)-3) &amp; "_p"</f>
        <v>aN_T_2_4_5_p</v>
      </c>
      <c r="B555">
        <v>0</v>
      </c>
      <c r="C555" t="s">
        <v>61</v>
      </c>
    </row>
    <row r="556" spans="1:6" x14ac:dyDescent="0.25">
      <c r="A556" t="str" cm="1">
        <f t="array" aca="1" ref="A556" ca="1">"aN_T_3_" &amp; INDIRECT("F" &amp; ROW(C556)-4) &amp; "_p"</f>
        <v>aN_T_3_4_5_p</v>
      </c>
      <c r="B556">
        <v>2</v>
      </c>
      <c r="C556" t="s">
        <v>62</v>
      </c>
    </row>
    <row r="557" spans="1:6" x14ac:dyDescent="0.25">
      <c r="A557" s="53" t="s">
        <v>64</v>
      </c>
    </row>
    <row r="558" spans="1:6" x14ac:dyDescent="0.25">
      <c r="A558" t="str" cm="1">
        <f t="array" aca="1" ref="A558" ca="1">"aN_WS_1_" &amp; INDIRECT("F" &amp; ROW(C558)-6) &amp; "_p"</f>
        <v>aN_WS_1_4_5_p</v>
      </c>
      <c r="B558">
        <v>0</v>
      </c>
      <c r="C558" t="s">
        <v>60</v>
      </c>
    </row>
    <row r="559" spans="1:6" x14ac:dyDescent="0.25">
      <c r="A559" t="str" cm="1">
        <f t="array" aca="1" ref="A559" ca="1">"aN_WS_2_" &amp; INDIRECT("F" &amp; ROW(C559)-7) &amp; "_p"</f>
        <v>aN_WS_2_4_5_p</v>
      </c>
      <c r="B559">
        <v>0</v>
      </c>
      <c r="C559" t="s">
        <v>61</v>
      </c>
    </row>
    <row r="560" spans="1:6" x14ac:dyDescent="0.25">
      <c r="A560" t="str" cm="1">
        <f t="array" aca="1" ref="A560" ca="1">"aN_WS_3_" &amp; INDIRECT("F" &amp; ROW(C560)-8) &amp; "_p"</f>
        <v>aN_WS_3_4_5_p</v>
      </c>
      <c r="B560">
        <v>2</v>
      </c>
      <c r="C560" t="s">
        <v>62</v>
      </c>
    </row>
    <row r="561" spans="1:8" x14ac:dyDescent="0.25">
      <c r="A561" s="53" t="s">
        <v>63</v>
      </c>
      <c r="F561" s="56"/>
      <c r="G561" s="56"/>
      <c r="H561" s="56"/>
    </row>
    <row r="562" spans="1:8" x14ac:dyDescent="0.25">
      <c r="A562" t="str" cm="1">
        <f t="array" aca="1" ref="A562" ca="1">"aN_PREC_1_" &amp; INDIRECT("F" &amp; ROW(C562) - 10) &amp; "_p"</f>
        <v>aN_PREC_1_4_5_p</v>
      </c>
      <c r="B562">
        <v>0</v>
      </c>
      <c r="C562" t="s">
        <v>60</v>
      </c>
    </row>
    <row r="563" spans="1:8" x14ac:dyDescent="0.25">
      <c r="A563" t="str" cm="1">
        <f t="array" aca="1" ref="A563" ca="1">"aN_PREC_2_" &amp; INDIRECT("F" &amp; ROW(C563) - 11) &amp; "_p"</f>
        <v>aN_PREC_2_4_5_p</v>
      </c>
      <c r="B563">
        <v>0</v>
      </c>
      <c r="C563" t="s">
        <v>61</v>
      </c>
    </row>
    <row r="564" spans="1:8" x14ac:dyDescent="0.25">
      <c r="A564" t="str" cm="1">
        <f t="array" aca="1" ref="A564" ca="1">"aN_PREC_3_" &amp; INDIRECT("F" &amp; ROW(C564) - 12) &amp; "_p"</f>
        <v>aN_PREC_3_4_5_p</v>
      </c>
      <c r="B564">
        <v>2</v>
      </c>
      <c r="C564" t="s">
        <v>62</v>
      </c>
    </row>
    <row r="565" spans="1:8" x14ac:dyDescent="0.25">
      <c r="A565" s="53" t="s">
        <v>65</v>
      </c>
      <c r="F565" s="56"/>
      <c r="G565" s="56"/>
      <c r="H565" s="56"/>
    </row>
    <row r="566" spans="1:8" x14ac:dyDescent="0.25">
      <c r="A566" t="str" cm="1">
        <f t="array" aca="1" ref="A566" ca="1">"aN_SL_1_" &amp; INDIRECT("F" &amp; ROW(C566) - 14) &amp; "_p"</f>
        <v>aN_SL_1_4_5_p</v>
      </c>
      <c r="B566">
        <v>0</v>
      </c>
      <c r="C566" t="s">
        <v>60</v>
      </c>
    </row>
    <row r="567" spans="1:8" x14ac:dyDescent="0.25">
      <c r="A567" t="str" cm="1">
        <f t="array" aca="1" ref="A567" ca="1">"aN_SL_2_" &amp; INDIRECT("F" &amp; ROW(C567) - 15) &amp; "_p"</f>
        <v>aN_SL_2_4_5_p</v>
      </c>
      <c r="B567">
        <v>0</v>
      </c>
      <c r="C567" t="s">
        <v>61</v>
      </c>
    </row>
    <row r="568" spans="1:8" x14ac:dyDescent="0.25">
      <c r="A568" t="str" cm="1">
        <f t="array" aca="1" ref="A568" ca="1">"aN_SL_3_" &amp; INDIRECT("F" &amp; ROW(C568) - 16) &amp; "_p"</f>
        <v>aN_SL_3_4_5_p</v>
      </c>
      <c r="B568">
        <v>2</v>
      </c>
      <c r="C568" t="s">
        <v>62</v>
      </c>
    </row>
    <row r="569" spans="1:8" x14ac:dyDescent="0.25">
      <c r="A569" s="53" t="s">
        <v>470</v>
      </c>
    </row>
    <row r="570" spans="1:8" x14ac:dyDescent="0.25">
      <c r="A570" t="str" cm="1">
        <f t="array" aca="1" ref="A570" ca="1">"aN_DRO_1_" &amp; INDIRECT("F" &amp; ROW(C570) - 18) &amp; "_p"</f>
        <v>aN_DRO_1_4_5_p</v>
      </c>
      <c r="B570">
        <v>0.01</v>
      </c>
      <c r="C570" t="s">
        <v>60</v>
      </c>
    </row>
    <row r="571" spans="1:8" x14ac:dyDescent="0.25">
      <c r="A571" t="str" cm="1">
        <f t="array" aca="1" ref="A571" ca="1">"aN_DRO_2_" &amp; INDIRECT("F" &amp; ROW(C571) - 19) &amp; "_p"</f>
        <v>aN_DRO_2_4_5_p</v>
      </c>
      <c r="B571">
        <v>0</v>
      </c>
      <c r="C571" t="s">
        <v>61</v>
      </c>
    </row>
    <row r="572" spans="1:8" x14ac:dyDescent="0.25">
      <c r="A572" t="str" cm="1">
        <f t="array" aca="1" ref="A572" ca="1">"aN_DRO_3_" &amp; INDIRECT("F" &amp; ROW(C572) - 20) &amp; "_p"</f>
        <v>aN_DRO_3_4_5_p</v>
      </c>
      <c r="B572">
        <v>2</v>
      </c>
      <c r="C572" t="s">
        <v>62</v>
      </c>
    </row>
    <row r="573" spans="1:8" x14ac:dyDescent="0.25">
      <c r="A573" s="53" t="s">
        <v>471</v>
      </c>
    </row>
    <row r="574" spans="1:8" x14ac:dyDescent="0.25">
      <c r="A574" t="str" cm="1">
        <f t="array" aca="1" ref="A574" ca="1">"aN_CYC_1_" &amp; INDIRECT("F" &amp; ROW(C574) - 22) &amp; "_p"</f>
        <v>aN_CYC_1_4_5_p</v>
      </c>
      <c r="B574">
        <v>0</v>
      </c>
      <c r="C574" t="s">
        <v>60</v>
      </c>
    </row>
    <row r="575" spans="1:8" x14ac:dyDescent="0.25">
      <c r="A575" t="str" cm="1">
        <f t="array" aca="1" ref="A575" ca="1">"aN_CYC_2_" &amp; INDIRECT("F" &amp; ROW(C575) - 23) &amp; "_p"</f>
        <v>aN_CYC_2_4_5_p</v>
      </c>
      <c r="B575">
        <v>0</v>
      </c>
      <c r="C575" t="s">
        <v>61</v>
      </c>
    </row>
    <row r="576" spans="1:8" x14ac:dyDescent="0.25">
      <c r="A576" t="str" cm="1">
        <f t="array" aca="1" ref="A576" ca="1">"aN_CYC_3_" &amp; INDIRECT("F" &amp; ROW(C576) - 24) &amp; "_p"</f>
        <v>aN_CYC_3_4_5_p</v>
      </c>
      <c r="B576">
        <v>2</v>
      </c>
      <c r="C576" t="s">
        <v>62</v>
      </c>
    </row>
    <row r="577" spans="1:8" x14ac:dyDescent="0.25">
      <c r="A577" s="58" t="str">
        <f>"sector " &amp; D577 &amp; " and region " &amp;E577</f>
        <v>sector 4 and region 6</v>
      </c>
      <c r="B577" s="58"/>
      <c r="C577" s="58"/>
      <c r="D577" s="43">
        <v>4</v>
      </c>
      <c r="E577" s="43">
        <v>6</v>
      </c>
      <c r="F577" s="43" t="str">
        <f>D577 &amp; "_" &amp; E577</f>
        <v>4_6</v>
      </c>
    </row>
    <row r="578" spans="1:8" x14ac:dyDescent="0.25">
      <c r="A578" s="53" t="s">
        <v>59</v>
      </c>
    </row>
    <row r="579" spans="1:8" x14ac:dyDescent="0.25">
      <c r="A579" t="str" cm="1">
        <f t="array" aca="1" ref="A579" ca="1">"aN_T_1_" &amp; INDIRECT("F" &amp; ROW(C579)-2) &amp; "_p"</f>
        <v>aN_T_1_4_6_p</v>
      </c>
      <c r="B579">
        <v>0</v>
      </c>
      <c r="C579" t="s">
        <v>60</v>
      </c>
    </row>
    <row r="580" spans="1:8" x14ac:dyDescent="0.25">
      <c r="A580" t="str" cm="1">
        <f t="array" aca="1" ref="A580" ca="1">"aN_T_2_" &amp; INDIRECT("F" &amp; ROW(C580)-3) &amp; "_p"</f>
        <v>aN_T_2_4_6_p</v>
      </c>
      <c r="B580">
        <v>0</v>
      </c>
      <c r="C580" t="s">
        <v>61</v>
      </c>
    </row>
    <row r="581" spans="1:8" x14ac:dyDescent="0.25">
      <c r="A581" t="str" cm="1">
        <f t="array" aca="1" ref="A581" ca="1">"aN_T_3_" &amp; INDIRECT("F" &amp; ROW(C581)-4) &amp; "_p"</f>
        <v>aN_T_3_4_6_p</v>
      </c>
      <c r="B581">
        <v>2</v>
      </c>
      <c r="C581" t="s">
        <v>62</v>
      </c>
    </row>
    <row r="582" spans="1:8" x14ac:dyDescent="0.25">
      <c r="A582" s="53" t="s">
        <v>64</v>
      </c>
    </row>
    <row r="583" spans="1:8" x14ac:dyDescent="0.25">
      <c r="A583" t="str" cm="1">
        <f t="array" aca="1" ref="A583" ca="1">"aN_WS_1_" &amp; INDIRECT("F" &amp; ROW(C583)-6) &amp; "_p"</f>
        <v>aN_WS_1_4_6_p</v>
      </c>
      <c r="B583">
        <v>0</v>
      </c>
      <c r="C583" t="s">
        <v>60</v>
      </c>
    </row>
    <row r="584" spans="1:8" x14ac:dyDescent="0.25">
      <c r="A584" t="str" cm="1">
        <f t="array" aca="1" ref="A584" ca="1">"aN_WS_2_" &amp; INDIRECT("F" &amp; ROW(C584)-7) &amp; "_p"</f>
        <v>aN_WS_2_4_6_p</v>
      </c>
      <c r="B584">
        <v>0</v>
      </c>
      <c r="C584" t="s">
        <v>61</v>
      </c>
    </row>
    <row r="585" spans="1:8" x14ac:dyDescent="0.25">
      <c r="A585" t="str" cm="1">
        <f t="array" aca="1" ref="A585" ca="1">"aN_WS_3_" &amp; INDIRECT("F" &amp; ROW(C585)-8) &amp; "_p"</f>
        <v>aN_WS_3_4_6_p</v>
      </c>
      <c r="B585">
        <v>2</v>
      </c>
      <c r="C585" t="s">
        <v>62</v>
      </c>
    </row>
    <row r="586" spans="1:8" x14ac:dyDescent="0.25">
      <c r="A586" s="53" t="s">
        <v>63</v>
      </c>
      <c r="F586" s="56"/>
      <c r="G586" s="56"/>
      <c r="H586" s="56"/>
    </row>
    <row r="587" spans="1:8" x14ac:dyDescent="0.25">
      <c r="A587" t="str" cm="1">
        <f t="array" aca="1" ref="A587" ca="1">"aN_PREC_1_" &amp; INDIRECT("F" &amp; ROW(C587) - 10) &amp; "_p"</f>
        <v>aN_PREC_1_4_6_p</v>
      </c>
      <c r="B587">
        <v>0</v>
      </c>
      <c r="C587" t="s">
        <v>60</v>
      </c>
    </row>
    <row r="588" spans="1:8" x14ac:dyDescent="0.25">
      <c r="A588" t="str" cm="1">
        <f t="array" aca="1" ref="A588" ca="1">"aN_PREC_2_" &amp; INDIRECT("F" &amp; ROW(C588) - 11) &amp; "_p"</f>
        <v>aN_PREC_2_4_6_p</v>
      </c>
      <c r="B588">
        <v>0</v>
      </c>
      <c r="C588" t="s">
        <v>61</v>
      </c>
    </row>
    <row r="589" spans="1:8" x14ac:dyDescent="0.25">
      <c r="A589" t="str" cm="1">
        <f t="array" aca="1" ref="A589" ca="1">"aN_PREC_3_" &amp; INDIRECT("F" &amp; ROW(C589) - 12) &amp; "_p"</f>
        <v>aN_PREC_3_4_6_p</v>
      </c>
      <c r="B589">
        <v>2</v>
      </c>
      <c r="C589" t="s">
        <v>62</v>
      </c>
    </row>
    <row r="590" spans="1:8" x14ac:dyDescent="0.25">
      <c r="A590" s="53" t="s">
        <v>65</v>
      </c>
      <c r="F590" s="56"/>
      <c r="G590" s="56"/>
      <c r="H590" s="56"/>
    </row>
    <row r="591" spans="1:8" x14ac:dyDescent="0.25">
      <c r="A591" t="str" cm="1">
        <f t="array" aca="1" ref="A591" ca="1">"aN_SL_1_" &amp; INDIRECT("F" &amp; ROW(C591) - 14) &amp; "_p"</f>
        <v>aN_SL_1_4_6_p</v>
      </c>
      <c r="B591">
        <v>0</v>
      </c>
      <c r="C591" t="s">
        <v>60</v>
      </c>
    </row>
    <row r="592" spans="1:8" x14ac:dyDescent="0.25">
      <c r="A592" t="str" cm="1">
        <f t="array" aca="1" ref="A592" ca="1">"aN_SL_2_" &amp; INDIRECT("F" &amp; ROW(C592) - 15) &amp; "_p"</f>
        <v>aN_SL_2_4_6_p</v>
      </c>
      <c r="B592">
        <v>0</v>
      </c>
      <c r="C592" t="s">
        <v>61</v>
      </c>
    </row>
    <row r="593" spans="1:6" x14ac:dyDescent="0.25">
      <c r="A593" t="str" cm="1">
        <f t="array" aca="1" ref="A593" ca="1">"aN_SL_3_" &amp; INDIRECT("F" &amp; ROW(C593) - 16) &amp; "_p"</f>
        <v>aN_SL_3_4_6_p</v>
      </c>
      <c r="B593">
        <v>2</v>
      </c>
      <c r="C593" t="s">
        <v>62</v>
      </c>
    </row>
    <row r="594" spans="1:6" x14ac:dyDescent="0.25">
      <c r="A594" s="53" t="s">
        <v>470</v>
      </c>
    </row>
    <row r="595" spans="1:6" x14ac:dyDescent="0.25">
      <c r="A595" t="str" cm="1">
        <f t="array" aca="1" ref="A595" ca="1">"aN_DRO_1_" &amp; INDIRECT("F" &amp; ROW(C595) - 18) &amp; "_p"</f>
        <v>aN_DRO_1_4_6_p</v>
      </c>
      <c r="B595">
        <v>0.01</v>
      </c>
      <c r="C595" t="s">
        <v>60</v>
      </c>
    </row>
    <row r="596" spans="1:6" x14ac:dyDescent="0.25">
      <c r="A596" t="str" cm="1">
        <f t="array" aca="1" ref="A596" ca="1">"aN_DRO_2_" &amp; INDIRECT("F" &amp; ROW(C596) - 19) &amp; "_p"</f>
        <v>aN_DRO_2_4_6_p</v>
      </c>
      <c r="B596">
        <v>0</v>
      </c>
      <c r="C596" t="s">
        <v>61</v>
      </c>
    </row>
    <row r="597" spans="1:6" x14ac:dyDescent="0.25">
      <c r="A597" t="str" cm="1">
        <f t="array" aca="1" ref="A597" ca="1">"aN_DRO_3_" &amp; INDIRECT("F" &amp; ROW(C597) - 20) &amp; "_p"</f>
        <v>aN_DRO_3_4_6_p</v>
      </c>
      <c r="B597">
        <v>2</v>
      </c>
      <c r="C597" t="s">
        <v>62</v>
      </c>
    </row>
    <row r="598" spans="1:6" x14ac:dyDescent="0.25">
      <c r="A598" s="53" t="s">
        <v>471</v>
      </c>
    </row>
    <row r="599" spans="1:6" x14ac:dyDescent="0.25">
      <c r="A599" t="str" cm="1">
        <f t="array" aca="1" ref="A599" ca="1">"aN_CYC_1_" &amp; INDIRECT("F" &amp; ROW(C599) - 22) &amp; "_p"</f>
        <v>aN_CYC_1_4_6_p</v>
      </c>
      <c r="B599">
        <v>0</v>
      </c>
      <c r="C599" t="s">
        <v>60</v>
      </c>
    </row>
    <row r="600" spans="1:6" x14ac:dyDescent="0.25">
      <c r="A600" t="str" cm="1">
        <f t="array" aca="1" ref="A600" ca="1">"aN_CYC_2_" &amp; INDIRECT("F" &amp; ROW(C600) - 23) &amp; "_p"</f>
        <v>aN_CYC_2_4_6_p</v>
      </c>
      <c r="B600">
        <v>0</v>
      </c>
      <c r="C600" t="s">
        <v>61</v>
      </c>
    </row>
    <row r="601" spans="1:6" x14ac:dyDescent="0.25">
      <c r="A601" t="str" cm="1">
        <f t="array" aca="1" ref="A601" ca="1">"aN_CYC_3_" &amp; INDIRECT("F" &amp; ROW(C601) - 24) &amp; "_p"</f>
        <v>aN_CYC_3_4_6_p</v>
      </c>
      <c r="B601">
        <v>2</v>
      </c>
      <c r="C601" t="s">
        <v>62</v>
      </c>
    </row>
    <row r="602" spans="1:6" x14ac:dyDescent="0.25">
      <c r="A602" s="58" t="str">
        <f>"sector " &amp; D602 &amp; " and region " &amp;E602</f>
        <v>sector 5 and region 1</v>
      </c>
      <c r="B602" s="58"/>
      <c r="C602" s="58"/>
      <c r="D602" s="43">
        <v>5</v>
      </c>
      <c r="E602" s="43">
        <v>1</v>
      </c>
      <c r="F602" s="43" t="str">
        <f>D602 &amp; "_" &amp; E602</f>
        <v>5_1</v>
      </c>
    </row>
    <row r="603" spans="1:6" x14ac:dyDescent="0.25">
      <c r="A603" s="53" t="s">
        <v>59</v>
      </c>
    </row>
    <row r="604" spans="1:6" x14ac:dyDescent="0.25">
      <c r="A604" t="str" cm="1">
        <f t="array" aca="1" ref="A604" ca="1">"aN_T_1_" &amp; INDIRECT("F" &amp; ROW(C604)-2) &amp; "_p"</f>
        <v>aN_T_1_5_1_p</v>
      </c>
      <c r="B604">
        <v>0</v>
      </c>
      <c r="C604" t="s">
        <v>60</v>
      </c>
    </row>
    <row r="605" spans="1:6" x14ac:dyDescent="0.25">
      <c r="A605" t="str" cm="1">
        <f t="array" aca="1" ref="A605" ca="1">"aN_T_2_" &amp; INDIRECT("F" &amp; ROW(C605)-3) &amp; "_p"</f>
        <v>aN_T_2_5_1_p</v>
      </c>
      <c r="B605">
        <v>0</v>
      </c>
      <c r="C605" t="s">
        <v>61</v>
      </c>
    </row>
    <row r="606" spans="1:6" x14ac:dyDescent="0.25">
      <c r="A606" t="str" cm="1">
        <f t="array" aca="1" ref="A606" ca="1">"aN_T_3_" &amp; INDIRECT("F" &amp; ROW(C606)-4) &amp; "_p"</f>
        <v>aN_T_3_5_1_p</v>
      </c>
      <c r="B606">
        <v>2</v>
      </c>
      <c r="C606" t="s">
        <v>62</v>
      </c>
    </row>
    <row r="607" spans="1:6" x14ac:dyDescent="0.25">
      <c r="A607" s="53" t="s">
        <v>64</v>
      </c>
    </row>
    <row r="608" spans="1:6" x14ac:dyDescent="0.25">
      <c r="A608" t="str" cm="1">
        <f t="array" aca="1" ref="A608" ca="1">"aN_WS_1_" &amp; INDIRECT("F" &amp; ROW(C608)-6) &amp; "_p"</f>
        <v>aN_WS_1_5_1_p</v>
      </c>
      <c r="B608">
        <v>0</v>
      </c>
      <c r="C608" t="s">
        <v>60</v>
      </c>
    </row>
    <row r="609" spans="1:8" x14ac:dyDescent="0.25">
      <c r="A609" t="str" cm="1">
        <f t="array" aca="1" ref="A609" ca="1">"aN_WS_2_" &amp; INDIRECT("F" &amp; ROW(C609)-7) &amp; "_p"</f>
        <v>aN_WS_2_5_1_p</v>
      </c>
      <c r="B609">
        <v>0</v>
      </c>
      <c r="C609" t="s">
        <v>61</v>
      </c>
    </row>
    <row r="610" spans="1:8" x14ac:dyDescent="0.25">
      <c r="A610" t="str" cm="1">
        <f t="array" aca="1" ref="A610" ca="1">"aN_WS_3_" &amp; INDIRECT("F" &amp; ROW(C610)-8) &amp; "_p"</f>
        <v>aN_WS_3_5_1_p</v>
      </c>
      <c r="B610">
        <v>2</v>
      </c>
      <c r="C610" t="s">
        <v>62</v>
      </c>
    </row>
    <row r="611" spans="1:8" x14ac:dyDescent="0.25">
      <c r="A611" s="53" t="s">
        <v>63</v>
      </c>
      <c r="F611" s="56"/>
      <c r="G611" s="56"/>
      <c r="H611" s="56"/>
    </row>
    <row r="612" spans="1:8" x14ac:dyDescent="0.25">
      <c r="A612" t="str" cm="1">
        <f t="array" aca="1" ref="A612" ca="1">"aN_PREC_1_" &amp; INDIRECT("F" &amp; ROW(C612) - 10) &amp; "_p"</f>
        <v>aN_PREC_1_5_1_p</v>
      </c>
      <c r="B612">
        <v>0</v>
      </c>
      <c r="C612" t="s">
        <v>60</v>
      </c>
    </row>
    <row r="613" spans="1:8" x14ac:dyDescent="0.25">
      <c r="A613" t="str" cm="1">
        <f t="array" aca="1" ref="A613" ca="1">"aN_PREC_2_" &amp; INDIRECT("F" &amp; ROW(C613) - 11) &amp; "_p"</f>
        <v>aN_PREC_2_5_1_p</v>
      </c>
      <c r="B613">
        <v>0</v>
      </c>
      <c r="C613" t="s">
        <v>61</v>
      </c>
    </row>
    <row r="614" spans="1:8" x14ac:dyDescent="0.25">
      <c r="A614" t="str" cm="1">
        <f t="array" aca="1" ref="A614" ca="1">"aN_PREC_3_" &amp; INDIRECT("F" &amp; ROW(C614) - 12) &amp; "_p"</f>
        <v>aN_PREC_3_5_1_p</v>
      </c>
      <c r="B614">
        <v>2</v>
      </c>
      <c r="C614" t="s">
        <v>62</v>
      </c>
    </row>
    <row r="615" spans="1:8" x14ac:dyDescent="0.25">
      <c r="A615" s="53" t="s">
        <v>65</v>
      </c>
      <c r="F615" s="56"/>
      <c r="G615" s="56"/>
      <c r="H615" s="56"/>
    </row>
    <row r="616" spans="1:8" x14ac:dyDescent="0.25">
      <c r="A616" t="str" cm="1">
        <f t="array" aca="1" ref="A616" ca="1">"aN_SL_1_" &amp; INDIRECT("F" &amp; ROW(C616) - 14) &amp; "_p"</f>
        <v>aN_SL_1_5_1_p</v>
      </c>
      <c r="B616">
        <v>0</v>
      </c>
      <c r="C616" t="s">
        <v>60</v>
      </c>
    </row>
    <row r="617" spans="1:8" x14ac:dyDescent="0.25">
      <c r="A617" t="str" cm="1">
        <f t="array" aca="1" ref="A617" ca="1">"aN_SL_2_" &amp; INDIRECT("F" &amp; ROW(C617) - 15) &amp; "_p"</f>
        <v>aN_SL_2_5_1_p</v>
      </c>
      <c r="B617">
        <v>0</v>
      </c>
      <c r="C617" t="s">
        <v>61</v>
      </c>
    </row>
    <row r="618" spans="1:8" x14ac:dyDescent="0.25">
      <c r="A618" t="str" cm="1">
        <f t="array" aca="1" ref="A618" ca="1">"aN_SL_3_" &amp; INDIRECT("F" &amp; ROW(C618) - 16) &amp; "_p"</f>
        <v>aN_SL_3_5_1_p</v>
      </c>
      <c r="B618">
        <v>2</v>
      </c>
      <c r="C618" t="s">
        <v>62</v>
      </c>
    </row>
    <row r="619" spans="1:8" x14ac:dyDescent="0.25">
      <c r="A619" s="53" t="s">
        <v>470</v>
      </c>
    </row>
    <row r="620" spans="1:8" x14ac:dyDescent="0.25">
      <c r="A620" t="str" cm="1">
        <f t="array" aca="1" ref="A620" ca="1">"aN_DRO_1_" &amp; INDIRECT("F" &amp; ROW(C620) - 18) &amp; "_p"</f>
        <v>aN_DRO_1_5_1_p</v>
      </c>
      <c r="B620">
        <v>0.01</v>
      </c>
      <c r="C620" t="s">
        <v>60</v>
      </c>
    </row>
    <row r="621" spans="1:8" x14ac:dyDescent="0.25">
      <c r="A621" t="str" cm="1">
        <f t="array" aca="1" ref="A621" ca="1">"aN_DRO_2_" &amp; INDIRECT("F" &amp; ROW(C621) - 19) &amp; "_p"</f>
        <v>aN_DRO_2_5_1_p</v>
      </c>
      <c r="B621">
        <v>0</v>
      </c>
      <c r="C621" t="s">
        <v>61</v>
      </c>
    </row>
    <row r="622" spans="1:8" x14ac:dyDescent="0.25">
      <c r="A622" t="str" cm="1">
        <f t="array" aca="1" ref="A622" ca="1">"aN_DRO_3_" &amp; INDIRECT("F" &amp; ROW(C622) - 20) &amp; "_p"</f>
        <v>aN_DRO_3_5_1_p</v>
      </c>
      <c r="B622">
        <v>2</v>
      </c>
      <c r="C622" t="s">
        <v>62</v>
      </c>
    </row>
    <row r="623" spans="1:8" x14ac:dyDescent="0.25">
      <c r="A623" s="53" t="s">
        <v>471</v>
      </c>
    </row>
    <row r="624" spans="1:8" x14ac:dyDescent="0.25">
      <c r="A624" t="str" cm="1">
        <f t="array" aca="1" ref="A624" ca="1">"aN_CYC_1_" &amp; INDIRECT("F" &amp; ROW(C624) - 22) &amp; "_p"</f>
        <v>aN_CYC_1_5_1_p</v>
      </c>
      <c r="B624">
        <v>0</v>
      </c>
      <c r="C624" t="s">
        <v>60</v>
      </c>
    </row>
    <row r="625" spans="1:8" x14ac:dyDescent="0.25">
      <c r="A625" t="str" cm="1">
        <f t="array" aca="1" ref="A625" ca="1">"aN_CYC_2_" &amp; INDIRECT("F" &amp; ROW(C625) - 23) &amp; "_p"</f>
        <v>aN_CYC_2_5_1_p</v>
      </c>
      <c r="B625">
        <v>0</v>
      </c>
      <c r="C625" t="s">
        <v>61</v>
      </c>
    </row>
    <row r="626" spans="1:8" x14ac:dyDescent="0.25">
      <c r="A626" t="str" cm="1">
        <f t="array" aca="1" ref="A626" ca="1">"aN_CYC_3_" &amp; INDIRECT("F" &amp; ROW(C626) - 24) &amp; "_p"</f>
        <v>aN_CYC_3_5_1_p</v>
      </c>
      <c r="B626">
        <v>2</v>
      </c>
      <c r="C626" t="s">
        <v>62</v>
      </c>
    </row>
    <row r="627" spans="1:8" x14ac:dyDescent="0.25">
      <c r="A627" s="58" t="str">
        <f>"sector " &amp; D627 &amp; " and region " &amp;E627</f>
        <v>sector 5 and region 2</v>
      </c>
      <c r="B627" s="58"/>
      <c r="C627" s="58"/>
      <c r="D627" s="43">
        <v>5</v>
      </c>
      <c r="E627" s="43">
        <v>2</v>
      </c>
      <c r="F627" s="43" t="str">
        <f>D627 &amp; "_" &amp; E627</f>
        <v>5_2</v>
      </c>
    </row>
    <row r="628" spans="1:8" x14ac:dyDescent="0.25">
      <c r="A628" s="53" t="s">
        <v>59</v>
      </c>
    </row>
    <row r="629" spans="1:8" x14ac:dyDescent="0.25">
      <c r="A629" t="str" cm="1">
        <f t="array" aca="1" ref="A629" ca="1">"aN_T_1_" &amp; INDIRECT("F" &amp; ROW(C629)-2) &amp; "_p"</f>
        <v>aN_T_1_5_2_p</v>
      </c>
      <c r="B629">
        <v>0</v>
      </c>
      <c r="C629" t="s">
        <v>60</v>
      </c>
    </row>
    <row r="630" spans="1:8" x14ac:dyDescent="0.25">
      <c r="A630" t="str" cm="1">
        <f t="array" aca="1" ref="A630" ca="1">"aN_T_2_" &amp; INDIRECT("F" &amp; ROW(C630)-3) &amp; "_p"</f>
        <v>aN_T_2_5_2_p</v>
      </c>
      <c r="B630">
        <v>0</v>
      </c>
      <c r="C630" t="s">
        <v>61</v>
      </c>
    </row>
    <row r="631" spans="1:8" x14ac:dyDescent="0.25">
      <c r="A631" t="str" cm="1">
        <f t="array" aca="1" ref="A631" ca="1">"aN_T_3_" &amp; INDIRECT("F" &amp; ROW(C631)-4) &amp; "_p"</f>
        <v>aN_T_3_5_2_p</v>
      </c>
      <c r="B631">
        <v>2</v>
      </c>
      <c r="C631" t="s">
        <v>62</v>
      </c>
    </row>
    <row r="632" spans="1:8" x14ac:dyDescent="0.25">
      <c r="A632" s="53" t="s">
        <v>64</v>
      </c>
    </row>
    <row r="633" spans="1:8" x14ac:dyDescent="0.25">
      <c r="A633" t="str" cm="1">
        <f t="array" aca="1" ref="A633" ca="1">"aN_WS_1_" &amp; INDIRECT("F" &amp; ROW(C633)-6) &amp; "_p"</f>
        <v>aN_WS_1_5_2_p</v>
      </c>
      <c r="B633">
        <v>0</v>
      </c>
      <c r="C633" t="s">
        <v>60</v>
      </c>
    </row>
    <row r="634" spans="1:8" x14ac:dyDescent="0.25">
      <c r="A634" t="str" cm="1">
        <f t="array" aca="1" ref="A634" ca="1">"aN_WS_2_" &amp; INDIRECT("F" &amp; ROW(C634)-7) &amp; "_p"</f>
        <v>aN_WS_2_5_2_p</v>
      </c>
      <c r="B634">
        <v>0</v>
      </c>
      <c r="C634" t="s">
        <v>61</v>
      </c>
    </row>
    <row r="635" spans="1:8" x14ac:dyDescent="0.25">
      <c r="A635" t="str" cm="1">
        <f t="array" aca="1" ref="A635" ca="1">"aN_WS_3_" &amp; INDIRECT("F" &amp; ROW(C635)-8) &amp; "_p"</f>
        <v>aN_WS_3_5_2_p</v>
      </c>
      <c r="B635">
        <v>2</v>
      </c>
      <c r="C635" t="s">
        <v>62</v>
      </c>
    </row>
    <row r="636" spans="1:8" x14ac:dyDescent="0.25">
      <c r="A636" s="53" t="s">
        <v>63</v>
      </c>
      <c r="F636" s="56"/>
      <c r="G636" s="56"/>
      <c r="H636" s="56"/>
    </row>
    <row r="637" spans="1:8" x14ac:dyDescent="0.25">
      <c r="A637" t="str" cm="1">
        <f t="array" aca="1" ref="A637" ca="1">"aN_PREC_1_" &amp; INDIRECT("F" &amp; ROW(C637) - 10) &amp; "_p"</f>
        <v>aN_PREC_1_5_2_p</v>
      </c>
      <c r="B637">
        <v>0</v>
      </c>
      <c r="C637" t="s">
        <v>60</v>
      </c>
    </row>
    <row r="638" spans="1:8" x14ac:dyDescent="0.25">
      <c r="A638" t="str" cm="1">
        <f t="array" aca="1" ref="A638" ca="1">"aN_PREC_2_" &amp; INDIRECT("F" &amp; ROW(C638) - 11) &amp; "_p"</f>
        <v>aN_PREC_2_5_2_p</v>
      </c>
      <c r="B638">
        <v>0</v>
      </c>
      <c r="C638" t="s">
        <v>61</v>
      </c>
    </row>
    <row r="639" spans="1:8" x14ac:dyDescent="0.25">
      <c r="A639" t="str" cm="1">
        <f t="array" aca="1" ref="A639" ca="1">"aN_PREC_3_" &amp; INDIRECT("F" &amp; ROW(C639) - 12) &amp; "_p"</f>
        <v>aN_PREC_3_5_2_p</v>
      </c>
      <c r="B639">
        <v>2</v>
      </c>
      <c r="C639" t="s">
        <v>62</v>
      </c>
    </row>
    <row r="640" spans="1:8" x14ac:dyDescent="0.25">
      <c r="A640" s="53" t="s">
        <v>65</v>
      </c>
      <c r="F640" s="56"/>
      <c r="G640" s="56"/>
      <c r="H640" s="56"/>
    </row>
    <row r="641" spans="1:6" x14ac:dyDescent="0.25">
      <c r="A641" t="str" cm="1">
        <f t="array" aca="1" ref="A641" ca="1">"aN_SL_1_" &amp; INDIRECT("F" &amp; ROW(C641) - 14) &amp; "_p"</f>
        <v>aN_SL_1_5_2_p</v>
      </c>
      <c r="B641">
        <v>0</v>
      </c>
      <c r="C641" t="s">
        <v>60</v>
      </c>
    </row>
    <row r="642" spans="1:6" x14ac:dyDescent="0.25">
      <c r="A642" t="str" cm="1">
        <f t="array" aca="1" ref="A642" ca="1">"aN_SL_2_" &amp; INDIRECT("F" &amp; ROW(C642) - 15) &amp; "_p"</f>
        <v>aN_SL_2_5_2_p</v>
      </c>
      <c r="B642">
        <v>0</v>
      </c>
      <c r="C642" t="s">
        <v>61</v>
      </c>
    </row>
    <row r="643" spans="1:6" x14ac:dyDescent="0.25">
      <c r="A643" t="str" cm="1">
        <f t="array" aca="1" ref="A643" ca="1">"aN_SL_3_" &amp; INDIRECT("F" &amp; ROW(C643) - 16) &amp; "_p"</f>
        <v>aN_SL_3_5_2_p</v>
      </c>
      <c r="B643">
        <v>2</v>
      </c>
      <c r="C643" t="s">
        <v>62</v>
      </c>
    </row>
    <row r="644" spans="1:6" x14ac:dyDescent="0.25">
      <c r="A644" s="53" t="s">
        <v>470</v>
      </c>
    </row>
    <row r="645" spans="1:6" x14ac:dyDescent="0.25">
      <c r="A645" t="str" cm="1">
        <f t="array" aca="1" ref="A645" ca="1">"aN_DRO_1_" &amp; INDIRECT("F" &amp; ROW(C645) - 18) &amp; "_p"</f>
        <v>aN_DRO_1_5_2_p</v>
      </c>
      <c r="B645">
        <v>0.01</v>
      </c>
      <c r="C645" t="s">
        <v>60</v>
      </c>
    </row>
    <row r="646" spans="1:6" x14ac:dyDescent="0.25">
      <c r="A646" t="str" cm="1">
        <f t="array" aca="1" ref="A646" ca="1">"aN_DRO_2_" &amp; INDIRECT("F" &amp; ROW(C646) - 19) &amp; "_p"</f>
        <v>aN_DRO_2_5_2_p</v>
      </c>
      <c r="B646">
        <v>0</v>
      </c>
      <c r="C646" t="s">
        <v>61</v>
      </c>
    </row>
    <row r="647" spans="1:6" x14ac:dyDescent="0.25">
      <c r="A647" t="str" cm="1">
        <f t="array" aca="1" ref="A647" ca="1">"aN_DRO_3_" &amp; INDIRECT("F" &amp; ROW(C647) - 20) &amp; "_p"</f>
        <v>aN_DRO_3_5_2_p</v>
      </c>
      <c r="B647">
        <v>2</v>
      </c>
      <c r="C647" t="s">
        <v>62</v>
      </c>
    </row>
    <row r="648" spans="1:6" x14ac:dyDescent="0.25">
      <c r="A648" s="53" t="s">
        <v>471</v>
      </c>
    </row>
    <row r="649" spans="1:6" x14ac:dyDescent="0.25">
      <c r="A649" t="str" cm="1">
        <f t="array" aca="1" ref="A649" ca="1">"aN_CYC_1_" &amp; INDIRECT("F" &amp; ROW(C649) - 22) &amp; "_p"</f>
        <v>aN_CYC_1_5_2_p</v>
      </c>
      <c r="B649">
        <v>0</v>
      </c>
      <c r="C649" t="s">
        <v>60</v>
      </c>
    </row>
    <row r="650" spans="1:6" x14ac:dyDescent="0.25">
      <c r="A650" t="str" cm="1">
        <f t="array" aca="1" ref="A650" ca="1">"aN_CYC_2_" &amp; INDIRECT("F" &amp; ROW(C650) - 23) &amp; "_p"</f>
        <v>aN_CYC_2_5_2_p</v>
      </c>
      <c r="B650">
        <v>0</v>
      </c>
      <c r="C650" t="s">
        <v>61</v>
      </c>
    </row>
    <row r="651" spans="1:6" x14ac:dyDescent="0.25">
      <c r="A651" t="str" cm="1">
        <f t="array" aca="1" ref="A651" ca="1">"aN_CYC_3_" &amp; INDIRECT("F" &amp; ROW(C651) - 24) &amp; "_p"</f>
        <v>aN_CYC_3_5_2_p</v>
      </c>
      <c r="B651">
        <v>2</v>
      </c>
      <c r="C651" t="s">
        <v>62</v>
      </c>
    </row>
    <row r="652" spans="1:6" x14ac:dyDescent="0.25">
      <c r="A652" s="58" t="str">
        <f>"sector " &amp; D652 &amp; " and region " &amp;E652</f>
        <v>sector 5 and region 3</v>
      </c>
      <c r="B652" s="58"/>
      <c r="C652" s="58"/>
      <c r="D652" s="43">
        <v>5</v>
      </c>
      <c r="E652" s="43">
        <v>3</v>
      </c>
      <c r="F652" s="43" t="str">
        <f>D652 &amp; "_" &amp; E652</f>
        <v>5_3</v>
      </c>
    </row>
    <row r="653" spans="1:6" x14ac:dyDescent="0.25">
      <c r="A653" s="53" t="s">
        <v>59</v>
      </c>
    </row>
    <row r="654" spans="1:6" x14ac:dyDescent="0.25">
      <c r="A654" t="str" cm="1">
        <f t="array" aca="1" ref="A654" ca="1">"aN_T_1_" &amp; INDIRECT("F" &amp; ROW(C654)-2) &amp; "_p"</f>
        <v>aN_T_1_5_3_p</v>
      </c>
      <c r="B654">
        <v>0</v>
      </c>
      <c r="C654" t="s">
        <v>60</v>
      </c>
    </row>
    <row r="655" spans="1:6" x14ac:dyDescent="0.25">
      <c r="A655" t="str" cm="1">
        <f t="array" aca="1" ref="A655" ca="1">"aN_T_2_" &amp; INDIRECT("F" &amp; ROW(C655)-3) &amp; "_p"</f>
        <v>aN_T_2_5_3_p</v>
      </c>
      <c r="B655">
        <v>0</v>
      </c>
      <c r="C655" t="s">
        <v>61</v>
      </c>
    </row>
    <row r="656" spans="1:6" x14ac:dyDescent="0.25">
      <c r="A656" t="str" cm="1">
        <f t="array" aca="1" ref="A656" ca="1">"aN_T_3_" &amp; INDIRECT("F" &amp; ROW(C656)-4) &amp; "_p"</f>
        <v>aN_T_3_5_3_p</v>
      </c>
      <c r="B656">
        <v>2</v>
      </c>
      <c r="C656" t="s">
        <v>62</v>
      </c>
    </row>
    <row r="657" spans="1:8" x14ac:dyDescent="0.25">
      <c r="A657" s="53" t="s">
        <v>64</v>
      </c>
    </row>
    <row r="658" spans="1:8" x14ac:dyDescent="0.25">
      <c r="A658" t="str" cm="1">
        <f t="array" aca="1" ref="A658" ca="1">"aN_WS_1_" &amp; INDIRECT("F" &amp; ROW(C658)-6) &amp; "_p"</f>
        <v>aN_WS_1_5_3_p</v>
      </c>
      <c r="B658">
        <v>0</v>
      </c>
      <c r="C658" t="s">
        <v>60</v>
      </c>
    </row>
    <row r="659" spans="1:8" x14ac:dyDescent="0.25">
      <c r="A659" t="str" cm="1">
        <f t="array" aca="1" ref="A659" ca="1">"aN_WS_2_" &amp; INDIRECT("F" &amp; ROW(C659)-7) &amp; "_p"</f>
        <v>aN_WS_2_5_3_p</v>
      </c>
      <c r="B659">
        <v>0</v>
      </c>
      <c r="C659" t="s">
        <v>61</v>
      </c>
    </row>
    <row r="660" spans="1:8" x14ac:dyDescent="0.25">
      <c r="A660" t="str" cm="1">
        <f t="array" aca="1" ref="A660" ca="1">"aN_WS_3_" &amp; INDIRECT("F" &amp; ROW(C660)-8) &amp; "_p"</f>
        <v>aN_WS_3_5_3_p</v>
      </c>
      <c r="B660">
        <v>2</v>
      </c>
      <c r="C660" t="s">
        <v>62</v>
      </c>
    </row>
    <row r="661" spans="1:8" x14ac:dyDescent="0.25">
      <c r="A661" s="53" t="s">
        <v>63</v>
      </c>
      <c r="F661" s="56"/>
      <c r="G661" s="56"/>
      <c r="H661" s="56"/>
    </row>
    <row r="662" spans="1:8" x14ac:dyDescent="0.25">
      <c r="A662" t="str" cm="1">
        <f t="array" aca="1" ref="A662" ca="1">"aN_PREC_1_" &amp; INDIRECT("F" &amp; ROW(C662) - 10) &amp; "_p"</f>
        <v>aN_PREC_1_5_3_p</v>
      </c>
      <c r="B662">
        <v>0</v>
      </c>
      <c r="C662" t="s">
        <v>60</v>
      </c>
    </row>
    <row r="663" spans="1:8" x14ac:dyDescent="0.25">
      <c r="A663" t="str" cm="1">
        <f t="array" aca="1" ref="A663" ca="1">"aN_PREC_2_" &amp; INDIRECT("F" &amp; ROW(C663) - 11) &amp; "_p"</f>
        <v>aN_PREC_2_5_3_p</v>
      </c>
      <c r="B663">
        <v>0</v>
      </c>
      <c r="C663" t="s">
        <v>61</v>
      </c>
    </row>
    <row r="664" spans="1:8" x14ac:dyDescent="0.25">
      <c r="A664" t="str" cm="1">
        <f t="array" aca="1" ref="A664" ca="1">"aN_PREC_3_" &amp; INDIRECT("F" &amp; ROW(C664) - 12) &amp; "_p"</f>
        <v>aN_PREC_3_5_3_p</v>
      </c>
      <c r="B664">
        <v>2</v>
      </c>
      <c r="C664" t="s">
        <v>62</v>
      </c>
    </row>
    <row r="665" spans="1:8" x14ac:dyDescent="0.25">
      <c r="A665" s="53" t="s">
        <v>65</v>
      </c>
      <c r="F665" s="56"/>
      <c r="G665" s="56"/>
      <c r="H665" s="56"/>
    </row>
    <row r="666" spans="1:8" x14ac:dyDescent="0.25">
      <c r="A666" t="str" cm="1">
        <f t="array" aca="1" ref="A666" ca="1">"aN_SL_1_" &amp; INDIRECT("F" &amp; ROW(C666) - 14) &amp; "_p"</f>
        <v>aN_SL_1_5_3_p</v>
      </c>
      <c r="B666">
        <v>0</v>
      </c>
      <c r="C666" t="s">
        <v>60</v>
      </c>
    </row>
    <row r="667" spans="1:8" x14ac:dyDescent="0.25">
      <c r="A667" t="str" cm="1">
        <f t="array" aca="1" ref="A667" ca="1">"aN_SL_2_" &amp; INDIRECT("F" &amp; ROW(C667) - 15) &amp; "_p"</f>
        <v>aN_SL_2_5_3_p</v>
      </c>
      <c r="B667">
        <v>0</v>
      </c>
      <c r="C667" t="s">
        <v>61</v>
      </c>
    </row>
    <row r="668" spans="1:8" x14ac:dyDescent="0.25">
      <c r="A668" t="str" cm="1">
        <f t="array" aca="1" ref="A668" ca="1">"aN_SL_3_" &amp; INDIRECT("F" &amp; ROW(C668) - 16) &amp; "_p"</f>
        <v>aN_SL_3_5_3_p</v>
      </c>
      <c r="B668">
        <v>2</v>
      </c>
      <c r="C668" t="s">
        <v>62</v>
      </c>
    </row>
    <row r="669" spans="1:8" x14ac:dyDescent="0.25">
      <c r="A669" s="53" t="s">
        <v>470</v>
      </c>
    </row>
    <row r="670" spans="1:8" x14ac:dyDescent="0.25">
      <c r="A670" t="str" cm="1">
        <f t="array" aca="1" ref="A670" ca="1">"aN_DRO_1_" &amp; INDIRECT("F" &amp; ROW(C670) - 18) &amp; "_p"</f>
        <v>aN_DRO_1_5_3_p</v>
      </c>
      <c r="B670">
        <v>0.01</v>
      </c>
      <c r="C670" t="s">
        <v>60</v>
      </c>
    </row>
    <row r="671" spans="1:8" x14ac:dyDescent="0.25">
      <c r="A671" t="str" cm="1">
        <f t="array" aca="1" ref="A671" ca="1">"aN_DRO_2_" &amp; INDIRECT("F" &amp; ROW(C671) - 19) &amp; "_p"</f>
        <v>aN_DRO_2_5_3_p</v>
      </c>
      <c r="B671">
        <v>0</v>
      </c>
      <c r="C671" t="s">
        <v>61</v>
      </c>
    </row>
    <row r="672" spans="1:8" x14ac:dyDescent="0.25">
      <c r="A672" t="str" cm="1">
        <f t="array" aca="1" ref="A672" ca="1">"aN_DRO_3_" &amp; INDIRECT("F" &amp; ROW(C672) - 20) &amp; "_p"</f>
        <v>aN_DRO_3_5_3_p</v>
      </c>
      <c r="B672">
        <v>2</v>
      </c>
      <c r="C672" t="s">
        <v>62</v>
      </c>
    </row>
    <row r="673" spans="1:8" x14ac:dyDescent="0.25">
      <c r="A673" s="53" t="s">
        <v>471</v>
      </c>
    </row>
    <row r="674" spans="1:8" x14ac:dyDescent="0.25">
      <c r="A674" t="str" cm="1">
        <f t="array" aca="1" ref="A674" ca="1">"aN_CYC_1_" &amp; INDIRECT("F" &amp; ROW(C674) - 22) &amp; "_p"</f>
        <v>aN_CYC_1_5_3_p</v>
      </c>
      <c r="B674">
        <v>0</v>
      </c>
      <c r="C674" t="s">
        <v>60</v>
      </c>
    </row>
    <row r="675" spans="1:8" x14ac:dyDescent="0.25">
      <c r="A675" t="str" cm="1">
        <f t="array" aca="1" ref="A675" ca="1">"aN_CYC_2_" &amp; INDIRECT("F" &amp; ROW(C675) - 23) &amp; "_p"</f>
        <v>aN_CYC_2_5_3_p</v>
      </c>
      <c r="B675">
        <v>0</v>
      </c>
      <c r="C675" t="s">
        <v>61</v>
      </c>
    </row>
    <row r="676" spans="1:8" x14ac:dyDescent="0.25">
      <c r="A676" t="str" cm="1">
        <f t="array" aca="1" ref="A676" ca="1">"aN_CYC_3_" &amp; INDIRECT("F" &amp; ROW(C676) - 24) &amp; "_p"</f>
        <v>aN_CYC_3_5_3_p</v>
      </c>
      <c r="B676">
        <v>2</v>
      </c>
      <c r="C676" t="s">
        <v>62</v>
      </c>
    </row>
    <row r="677" spans="1:8" x14ac:dyDescent="0.25">
      <c r="A677" s="58" t="str">
        <f>"sector " &amp; D677 &amp; " and region " &amp;E677</f>
        <v>sector 5 and region 4</v>
      </c>
      <c r="B677" s="58"/>
      <c r="C677" s="58"/>
      <c r="D677" s="43">
        <v>5</v>
      </c>
      <c r="E677" s="43">
        <v>4</v>
      </c>
      <c r="F677" s="43" t="str">
        <f>D677 &amp; "_" &amp; E677</f>
        <v>5_4</v>
      </c>
    </row>
    <row r="678" spans="1:8" x14ac:dyDescent="0.25">
      <c r="A678" s="53" t="s">
        <v>59</v>
      </c>
    </row>
    <row r="679" spans="1:8" x14ac:dyDescent="0.25">
      <c r="A679" t="str" cm="1">
        <f t="array" aca="1" ref="A679" ca="1">"aN_T_1_" &amp; INDIRECT("F" &amp; ROW(C679)-2) &amp; "_p"</f>
        <v>aN_T_1_5_4_p</v>
      </c>
      <c r="B679">
        <v>0</v>
      </c>
      <c r="C679" t="s">
        <v>60</v>
      </c>
    </row>
    <row r="680" spans="1:8" x14ac:dyDescent="0.25">
      <c r="A680" t="str" cm="1">
        <f t="array" aca="1" ref="A680" ca="1">"aN_T_2_" &amp; INDIRECT("F" &amp; ROW(C680)-3) &amp; "_p"</f>
        <v>aN_T_2_5_4_p</v>
      </c>
      <c r="B680">
        <v>0</v>
      </c>
      <c r="C680" t="s">
        <v>61</v>
      </c>
    </row>
    <row r="681" spans="1:8" x14ac:dyDescent="0.25">
      <c r="A681" t="str" cm="1">
        <f t="array" aca="1" ref="A681" ca="1">"aN_T_3_" &amp; INDIRECT("F" &amp; ROW(C681)-4) &amp; "_p"</f>
        <v>aN_T_3_5_4_p</v>
      </c>
      <c r="B681">
        <v>2</v>
      </c>
      <c r="C681" t="s">
        <v>62</v>
      </c>
    </row>
    <row r="682" spans="1:8" x14ac:dyDescent="0.25">
      <c r="A682" s="53" t="s">
        <v>64</v>
      </c>
    </row>
    <row r="683" spans="1:8" x14ac:dyDescent="0.25">
      <c r="A683" t="str" cm="1">
        <f t="array" aca="1" ref="A683" ca="1">"aN_WS_1_" &amp; INDIRECT("F" &amp; ROW(C683)-6) &amp; "_p"</f>
        <v>aN_WS_1_5_4_p</v>
      </c>
      <c r="B683">
        <v>0</v>
      </c>
      <c r="C683" t="s">
        <v>60</v>
      </c>
    </row>
    <row r="684" spans="1:8" x14ac:dyDescent="0.25">
      <c r="A684" t="str" cm="1">
        <f t="array" aca="1" ref="A684" ca="1">"aN_WS_2_" &amp; INDIRECT("F" &amp; ROW(C684)-7) &amp; "_p"</f>
        <v>aN_WS_2_5_4_p</v>
      </c>
      <c r="B684">
        <v>0</v>
      </c>
      <c r="C684" t="s">
        <v>61</v>
      </c>
    </row>
    <row r="685" spans="1:8" x14ac:dyDescent="0.25">
      <c r="A685" t="str" cm="1">
        <f t="array" aca="1" ref="A685" ca="1">"aN_WS_3_" &amp; INDIRECT("F" &amp; ROW(C685)-8) &amp; "_p"</f>
        <v>aN_WS_3_5_4_p</v>
      </c>
      <c r="B685">
        <v>2</v>
      </c>
      <c r="C685" t="s">
        <v>62</v>
      </c>
    </row>
    <row r="686" spans="1:8" x14ac:dyDescent="0.25">
      <c r="A686" s="53" t="s">
        <v>63</v>
      </c>
      <c r="F686" s="56"/>
      <c r="G686" s="56"/>
      <c r="H686" s="56"/>
    </row>
    <row r="687" spans="1:8" x14ac:dyDescent="0.25">
      <c r="A687" t="str" cm="1">
        <f t="array" aca="1" ref="A687" ca="1">"aN_PREC_1_" &amp; INDIRECT("F" &amp; ROW(C687) - 10) &amp; "_p"</f>
        <v>aN_PREC_1_5_4_p</v>
      </c>
      <c r="B687">
        <v>0</v>
      </c>
      <c r="C687" t="s">
        <v>60</v>
      </c>
    </row>
    <row r="688" spans="1:8" x14ac:dyDescent="0.25">
      <c r="A688" t="str" cm="1">
        <f t="array" aca="1" ref="A688" ca="1">"aN_PREC_2_" &amp; INDIRECT("F" &amp; ROW(C688) - 11) &amp; "_p"</f>
        <v>aN_PREC_2_5_4_p</v>
      </c>
      <c r="B688">
        <v>0</v>
      </c>
      <c r="C688" t="s">
        <v>61</v>
      </c>
    </row>
    <row r="689" spans="1:8" x14ac:dyDescent="0.25">
      <c r="A689" t="str" cm="1">
        <f t="array" aca="1" ref="A689" ca="1">"aN_PREC_3_" &amp; INDIRECT("F" &amp; ROW(C689) - 12) &amp; "_p"</f>
        <v>aN_PREC_3_5_4_p</v>
      </c>
      <c r="B689">
        <v>2</v>
      </c>
      <c r="C689" t="s">
        <v>62</v>
      </c>
    </row>
    <row r="690" spans="1:8" x14ac:dyDescent="0.25">
      <c r="A690" s="53" t="s">
        <v>65</v>
      </c>
      <c r="F690" s="56"/>
      <c r="G690" s="56"/>
      <c r="H690" s="56"/>
    </row>
    <row r="691" spans="1:8" x14ac:dyDescent="0.25">
      <c r="A691" t="str" cm="1">
        <f t="array" aca="1" ref="A691" ca="1">"aN_SL_1_" &amp; INDIRECT("F" &amp; ROW(C691) - 14) &amp; "_p"</f>
        <v>aN_SL_1_5_4_p</v>
      </c>
      <c r="B691">
        <v>0</v>
      </c>
      <c r="C691" t="s">
        <v>60</v>
      </c>
    </row>
    <row r="692" spans="1:8" x14ac:dyDescent="0.25">
      <c r="A692" t="str" cm="1">
        <f t="array" aca="1" ref="A692" ca="1">"aN_SL_2_" &amp; INDIRECT("F" &amp; ROW(C692) - 15) &amp; "_p"</f>
        <v>aN_SL_2_5_4_p</v>
      </c>
      <c r="B692">
        <v>0</v>
      </c>
      <c r="C692" t="s">
        <v>61</v>
      </c>
    </row>
    <row r="693" spans="1:8" x14ac:dyDescent="0.25">
      <c r="A693" t="str" cm="1">
        <f t="array" aca="1" ref="A693" ca="1">"aN_SL_3_" &amp; INDIRECT("F" &amp; ROW(C693) - 16) &amp; "_p"</f>
        <v>aN_SL_3_5_4_p</v>
      </c>
      <c r="B693">
        <v>2</v>
      </c>
      <c r="C693" t="s">
        <v>62</v>
      </c>
    </row>
    <row r="694" spans="1:8" x14ac:dyDescent="0.25">
      <c r="A694" s="53" t="s">
        <v>470</v>
      </c>
    </row>
    <row r="695" spans="1:8" x14ac:dyDescent="0.25">
      <c r="A695" t="str" cm="1">
        <f t="array" aca="1" ref="A695" ca="1">"aN_DRO_1_" &amp; INDIRECT("F" &amp; ROW(C695) - 18) &amp; "_p"</f>
        <v>aN_DRO_1_5_4_p</v>
      </c>
      <c r="B695">
        <v>0.01</v>
      </c>
      <c r="C695" t="s">
        <v>60</v>
      </c>
    </row>
    <row r="696" spans="1:8" x14ac:dyDescent="0.25">
      <c r="A696" t="str" cm="1">
        <f t="array" aca="1" ref="A696" ca="1">"aN_DRO_2_" &amp; INDIRECT("F" &amp; ROW(C696) - 19) &amp; "_p"</f>
        <v>aN_DRO_2_5_4_p</v>
      </c>
      <c r="B696">
        <v>0</v>
      </c>
      <c r="C696" t="s">
        <v>61</v>
      </c>
    </row>
    <row r="697" spans="1:8" x14ac:dyDescent="0.25">
      <c r="A697" t="str" cm="1">
        <f t="array" aca="1" ref="A697" ca="1">"aN_DRO_3_" &amp; INDIRECT("F" &amp; ROW(C697) - 20) &amp; "_p"</f>
        <v>aN_DRO_3_5_4_p</v>
      </c>
      <c r="B697">
        <v>2</v>
      </c>
      <c r="C697" t="s">
        <v>62</v>
      </c>
    </row>
    <row r="698" spans="1:8" x14ac:dyDescent="0.25">
      <c r="A698" s="53" t="s">
        <v>471</v>
      </c>
    </row>
    <row r="699" spans="1:8" x14ac:dyDescent="0.25">
      <c r="A699" t="str" cm="1">
        <f t="array" aca="1" ref="A699" ca="1">"aN_CYC_1_" &amp; INDIRECT("F" &amp; ROW(C699) - 22) &amp; "_p"</f>
        <v>aN_CYC_1_5_4_p</v>
      </c>
      <c r="B699">
        <v>0</v>
      </c>
      <c r="C699" t="s">
        <v>60</v>
      </c>
    </row>
    <row r="700" spans="1:8" x14ac:dyDescent="0.25">
      <c r="A700" t="str" cm="1">
        <f t="array" aca="1" ref="A700" ca="1">"aN_CYC_2_" &amp; INDIRECT("F" &amp; ROW(C700) - 23) &amp; "_p"</f>
        <v>aN_CYC_2_5_4_p</v>
      </c>
      <c r="B700">
        <v>0</v>
      </c>
      <c r="C700" t="s">
        <v>61</v>
      </c>
    </row>
    <row r="701" spans="1:8" x14ac:dyDescent="0.25">
      <c r="A701" t="str" cm="1">
        <f t="array" aca="1" ref="A701" ca="1">"aN_CYC_3_" &amp; INDIRECT("F" &amp; ROW(C701) - 24) &amp; "_p"</f>
        <v>aN_CYC_3_5_4_p</v>
      </c>
      <c r="B701">
        <v>2</v>
      </c>
      <c r="C701" t="s">
        <v>62</v>
      </c>
    </row>
    <row r="702" spans="1:8" x14ac:dyDescent="0.25">
      <c r="A702" s="58" t="str">
        <f>"sector " &amp; D702 &amp; " and region " &amp;E702</f>
        <v>sector 5 and region 5</v>
      </c>
      <c r="B702" s="58"/>
      <c r="C702" s="58"/>
      <c r="D702" s="43">
        <v>5</v>
      </c>
      <c r="E702" s="43">
        <v>5</v>
      </c>
      <c r="F702" s="43" t="str">
        <f>D702 &amp; "_" &amp; E702</f>
        <v>5_5</v>
      </c>
    </row>
    <row r="703" spans="1:8" x14ac:dyDescent="0.25">
      <c r="A703" s="53" t="s">
        <v>59</v>
      </c>
    </row>
    <row r="704" spans="1:8" x14ac:dyDescent="0.25">
      <c r="A704" t="str" cm="1">
        <f t="array" aca="1" ref="A704" ca="1">"aN_T_1_" &amp; INDIRECT("F" &amp; ROW(C704)-2) &amp; "_p"</f>
        <v>aN_T_1_5_5_p</v>
      </c>
      <c r="B704">
        <v>0</v>
      </c>
      <c r="C704" t="s">
        <v>60</v>
      </c>
    </row>
    <row r="705" spans="1:8" x14ac:dyDescent="0.25">
      <c r="A705" t="str" cm="1">
        <f t="array" aca="1" ref="A705" ca="1">"aN_T_2_" &amp; INDIRECT("F" &amp; ROW(C705)-3) &amp; "_p"</f>
        <v>aN_T_2_5_5_p</v>
      </c>
      <c r="B705">
        <v>0</v>
      </c>
      <c r="C705" t="s">
        <v>61</v>
      </c>
    </row>
    <row r="706" spans="1:8" x14ac:dyDescent="0.25">
      <c r="A706" t="str" cm="1">
        <f t="array" aca="1" ref="A706" ca="1">"aN_T_3_" &amp; INDIRECT("F" &amp; ROW(C706)-4) &amp; "_p"</f>
        <v>aN_T_3_5_5_p</v>
      </c>
      <c r="B706">
        <v>2</v>
      </c>
      <c r="C706" t="s">
        <v>62</v>
      </c>
    </row>
    <row r="707" spans="1:8" x14ac:dyDescent="0.25">
      <c r="A707" s="53" t="s">
        <v>64</v>
      </c>
    </row>
    <row r="708" spans="1:8" x14ac:dyDescent="0.25">
      <c r="A708" t="str" cm="1">
        <f t="array" aca="1" ref="A708" ca="1">"aN_WS_1_" &amp; INDIRECT("F" &amp; ROW(C708)-6) &amp; "_p"</f>
        <v>aN_WS_1_5_5_p</v>
      </c>
      <c r="B708">
        <v>0</v>
      </c>
      <c r="C708" t="s">
        <v>60</v>
      </c>
    </row>
    <row r="709" spans="1:8" x14ac:dyDescent="0.25">
      <c r="A709" t="str" cm="1">
        <f t="array" aca="1" ref="A709" ca="1">"aN_WS_2_" &amp; INDIRECT("F" &amp; ROW(C709)-7) &amp; "_p"</f>
        <v>aN_WS_2_5_5_p</v>
      </c>
      <c r="B709">
        <v>0</v>
      </c>
      <c r="C709" t="s">
        <v>61</v>
      </c>
    </row>
    <row r="710" spans="1:8" x14ac:dyDescent="0.25">
      <c r="A710" t="str" cm="1">
        <f t="array" aca="1" ref="A710" ca="1">"aN_WS_3_" &amp; INDIRECT("F" &amp; ROW(C710)-8) &amp; "_p"</f>
        <v>aN_WS_3_5_5_p</v>
      </c>
      <c r="B710">
        <v>2</v>
      </c>
      <c r="C710" t="s">
        <v>62</v>
      </c>
    </row>
    <row r="711" spans="1:8" x14ac:dyDescent="0.25">
      <c r="A711" s="53" t="s">
        <v>63</v>
      </c>
      <c r="F711" s="56"/>
      <c r="G711" s="56"/>
      <c r="H711" s="56"/>
    </row>
    <row r="712" spans="1:8" x14ac:dyDescent="0.25">
      <c r="A712" t="str" cm="1">
        <f t="array" aca="1" ref="A712" ca="1">"aN_PREC_1_" &amp; INDIRECT("F" &amp; ROW(C712) - 10) &amp; "_p"</f>
        <v>aN_PREC_1_5_5_p</v>
      </c>
      <c r="B712">
        <v>0</v>
      </c>
      <c r="C712" t="s">
        <v>60</v>
      </c>
    </row>
    <row r="713" spans="1:8" x14ac:dyDescent="0.25">
      <c r="A713" t="str" cm="1">
        <f t="array" aca="1" ref="A713" ca="1">"aN_PREC_2_" &amp; INDIRECT("F" &amp; ROW(C713) - 11) &amp; "_p"</f>
        <v>aN_PREC_2_5_5_p</v>
      </c>
      <c r="B713">
        <v>0</v>
      </c>
      <c r="C713" t="s">
        <v>61</v>
      </c>
    </row>
    <row r="714" spans="1:8" x14ac:dyDescent="0.25">
      <c r="A714" t="str" cm="1">
        <f t="array" aca="1" ref="A714" ca="1">"aN_PREC_3_" &amp; INDIRECT("F" &amp; ROW(C714) - 12) &amp; "_p"</f>
        <v>aN_PREC_3_5_5_p</v>
      </c>
      <c r="B714">
        <v>2</v>
      </c>
      <c r="C714" t="s">
        <v>62</v>
      </c>
    </row>
    <row r="715" spans="1:8" x14ac:dyDescent="0.25">
      <c r="A715" s="53" t="s">
        <v>65</v>
      </c>
      <c r="F715" s="56"/>
      <c r="G715" s="56"/>
      <c r="H715" s="56"/>
    </row>
    <row r="716" spans="1:8" x14ac:dyDescent="0.25">
      <c r="A716" t="str" cm="1">
        <f t="array" aca="1" ref="A716" ca="1">"aN_SL_1_" &amp; INDIRECT("F" &amp; ROW(C716) - 14) &amp; "_p"</f>
        <v>aN_SL_1_5_5_p</v>
      </c>
      <c r="B716">
        <v>0</v>
      </c>
      <c r="C716" t="s">
        <v>60</v>
      </c>
    </row>
    <row r="717" spans="1:8" x14ac:dyDescent="0.25">
      <c r="A717" t="str" cm="1">
        <f t="array" aca="1" ref="A717" ca="1">"aN_SL_2_" &amp; INDIRECT("F" &amp; ROW(C717) - 15) &amp; "_p"</f>
        <v>aN_SL_2_5_5_p</v>
      </c>
      <c r="B717">
        <v>0</v>
      </c>
      <c r="C717" t="s">
        <v>61</v>
      </c>
    </row>
    <row r="718" spans="1:8" x14ac:dyDescent="0.25">
      <c r="A718" t="str" cm="1">
        <f t="array" aca="1" ref="A718" ca="1">"aN_SL_3_" &amp; INDIRECT("F" &amp; ROW(C718) - 16) &amp; "_p"</f>
        <v>aN_SL_3_5_5_p</v>
      </c>
      <c r="B718">
        <v>2</v>
      </c>
      <c r="C718" t="s">
        <v>62</v>
      </c>
    </row>
    <row r="719" spans="1:8" x14ac:dyDescent="0.25">
      <c r="A719" s="53" t="s">
        <v>470</v>
      </c>
    </row>
    <row r="720" spans="1:8" x14ac:dyDescent="0.25">
      <c r="A720" t="str" cm="1">
        <f t="array" aca="1" ref="A720" ca="1">"aN_DRO_1_" &amp; INDIRECT("F" &amp; ROW(C720) - 18) &amp; "_p"</f>
        <v>aN_DRO_1_5_5_p</v>
      </c>
      <c r="B720">
        <v>0.01</v>
      </c>
      <c r="C720" t="s">
        <v>60</v>
      </c>
    </row>
    <row r="721" spans="1:8" x14ac:dyDescent="0.25">
      <c r="A721" t="str" cm="1">
        <f t="array" aca="1" ref="A721" ca="1">"aN_DRO_2_" &amp; INDIRECT("F" &amp; ROW(C721) - 19) &amp; "_p"</f>
        <v>aN_DRO_2_5_5_p</v>
      </c>
      <c r="B721">
        <v>0</v>
      </c>
      <c r="C721" t="s">
        <v>61</v>
      </c>
    </row>
    <row r="722" spans="1:8" x14ac:dyDescent="0.25">
      <c r="A722" t="str" cm="1">
        <f t="array" aca="1" ref="A722" ca="1">"aN_DRO_3_" &amp; INDIRECT("F" &amp; ROW(C722) - 20) &amp; "_p"</f>
        <v>aN_DRO_3_5_5_p</v>
      </c>
      <c r="B722">
        <v>2</v>
      </c>
      <c r="C722" t="s">
        <v>62</v>
      </c>
    </row>
    <row r="723" spans="1:8" x14ac:dyDescent="0.25">
      <c r="A723" s="53" t="s">
        <v>471</v>
      </c>
    </row>
    <row r="724" spans="1:8" x14ac:dyDescent="0.25">
      <c r="A724" t="str" cm="1">
        <f t="array" aca="1" ref="A724" ca="1">"aN_CYC_1_" &amp; INDIRECT("F" &amp; ROW(C724) - 22) &amp; "_p"</f>
        <v>aN_CYC_1_5_5_p</v>
      </c>
      <c r="B724">
        <v>0</v>
      </c>
      <c r="C724" t="s">
        <v>60</v>
      </c>
    </row>
    <row r="725" spans="1:8" x14ac:dyDescent="0.25">
      <c r="A725" t="str" cm="1">
        <f t="array" aca="1" ref="A725" ca="1">"aN_CYC_2_" &amp; INDIRECT("F" &amp; ROW(C725) - 23) &amp; "_p"</f>
        <v>aN_CYC_2_5_5_p</v>
      </c>
      <c r="B725">
        <v>0</v>
      </c>
      <c r="C725" t="s">
        <v>61</v>
      </c>
    </row>
    <row r="726" spans="1:8" x14ac:dyDescent="0.25">
      <c r="A726" t="str" cm="1">
        <f t="array" aca="1" ref="A726" ca="1">"aN_CYC_3_" &amp; INDIRECT("F" &amp; ROW(C726) - 24) &amp; "_p"</f>
        <v>aN_CYC_3_5_5_p</v>
      </c>
      <c r="B726">
        <v>2</v>
      </c>
      <c r="C726" t="s">
        <v>62</v>
      </c>
    </row>
    <row r="727" spans="1:8" x14ac:dyDescent="0.25">
      <c r="A727" s="58" t="str">
        <f>"sector " &amp; D727 &amp; " and region " &amp;E727</f>
        <v>sector 5 and region 6</v>
      </c>
      <c r="B727" s="58"/>
      <c r="C727" s="58"/>
      <c r="D727" s="43">
        <v>5</v>
      </c>
      <c r="E727" s="43">
        <v>6</v>
      </c>
      <c r="F727" s="43" t="str">
        <f>D727 &amp; "_" &amp; E727</f>
        <v>5_6</v>
      </c>
    </row>
    <row r="728" spans="1:8" x14ac:dyDescent="0.25">
      <c r="A728" s="53" t="s">
        <v>59</v>
      </c>
    </row>
    <row r="729" spans="1:8" x14ac:dyDescent="0.25">
      <c r="A729" t="str" cm="1">
        <f t="array" aca="1" ref="A729" ca="1">"aN_T_1_" &amp; INDIRECT("F" &amp; ROW(C729)-2) &amp; "_p"</f>
        <v>aN_T_1_5_6_p</v>
      </c>
      <c r="B729">
        <v>0</v>
      </c>
      <c r="C729" t="s">
        <v>60</v>
      </c>
    </row>
    <row r="730" spans="1:8" x14ac:dyDescent="0.25">
      <c r="A730" t="str" cm="1">
        <f t="array" aca="1" ref="A730" ca="1">"aN_T_2_" &amp; INDIRECT("F" &amp; ROW(C730)-3) &amp; "_p"</f>
        <v>aN_T_2_5_6_p</v>
      </c>
      <c r="B730">
        <v>0</v>
      </c>
      <c r="C730" t="s">
        <v>61</v>
      </c>
    </row>
    <row r="731" spans="1:8" x14ac:dyDescent="0.25">
      <c r="A731" t="str" cm="1">
        <f t="array" aca="1" ref="A731" ca="1">"aN_T_3_" &amp; INDIRECT("F" &amp; ROW(C731)-4) &amp; "_p"</f>
        <v>aN_T_3_5_6_p</v>
      </c>
      <c r="B731">
        <v>2</v>
      </c>
      <c r="C731" t="s">
        <v>62</v>
      </c>
    </row>
    <row r="732" spans="1:8" x14ac:dyDescent="0.25">
      <c r="A732" s="53" t="s">
        <v>64</v>
      </c>
    </row>
    <row r="733" spans="1:8" x14ac:dyDescent="0.25">
      <c r="A733" t="str" cm="1">
        <f t="array" aca="1" ref="A733" ca="1">"aN_WS_1_" &amp; INDIRECT("F" &amp; ROW(C733)-6) &amp; "_p"</f>
        <v>aN_WS_1_5_6_p</v>
      </c>
      <c r="B733">
        <v>0</v>
      </c>
      <c r="C733" t="s">
        <v>60</v>
      </c>
    </row>
    <row r="734" spans="1:8" x14ac:dyDescent="0.25">
      <c r="A734" t="str" cm="1">
        <f t="array" aca="1" ref="A734" ca="1">"aN_WS_2_" &amp; INDIRECT("F" &amp; ROW(C734)-7) &amp; "_p"</f>
        <v>aN_WS_2_5_6_p</v>
      </c>
      <c r="B734">
        <v>0</v>
      </c>
      <c r="C734" t="s">
        <v>61</v>
      </c>
    </row>
    <row r="735" spans="1:8" x14ac:dyDescent="0.25">
      <c r="A735" t="str" cm="1">
        <f t="array" aca="1" ref="A735" ca="1">"aN_WS_3_" &amp; INDIRECT("F" &amp; ROW(C735)-8) &amp; "_p"</f>
        <v>aN_WS_3_5_6_p</v>
      </c>
      <c r="B735">
        <v>2</v>
      </c>
      <c r="C735" t="s">
        <v>62</v>
      </c>
    </row>
    <row r="736" spans="1:8" x14ac:dyDescent="0.25">
      <c r="A736" s="53" t="s">
        <v>63</v>
      </c>
      <c r="F736" s="56"/>
      <c r="G736" s="56"/>
      <c r="H736" s="56"/>
    </row>
    <row r="737" spans="1:8" x14ac:dyDescent="0.25">
      <c r="A737" t="str" cm="1">
        <f t="array" aca="1" ref="A737" ca="1">"aN_PREC_1_" &amp; INDIRECT("F" &amp; ROW(C737) - 10) &amp; "_p"</f>
        <v>aN_PREC_1_5_6_p</v>
      </c>
      <c r="B737">
        <v>0</v>
      </c>
      <c r="C737" t="s">
        <v>60</v>
      </c>
    </row>
    <row r="738" spans="1:8" x14ac:dyDescent="0.25">
      <c r="A738" t="str" cm="1">
        <f t="array" aca="1" ref="A738" ca="1">"aN_PREC_2_" &amp; INDIRECT("F" &amp; ROW(C738) - 11) &amp; "_p"</f>
        <v>aN_PREC_2_5_6_p</v>
      </c>
      <c r="B738">
        <v>0</v>
      </c>
      <c r="C738" t="s">
        <v>61</v>
      </c>
    </row>
    <row r="739" spans="1:8" x14ac:dyDescent="0.25">
      <c r="A739" t="str" cm="1">
        <f t="array" aca="1" ref="A739" ca="1">"aN_PREC_3_" &amp; INDIRECT("F" &amp; ROW(C739) - 12) &amp; "_p"</f>
        <v>aN_PREC_3_5_6_p</v>
      </c>
      <c r="B739">
        <v>2</v>
      </c>
      <c r="C739" t="s">
        <v>62</v>
      </c>
    </row>
    <row r="740" spans="1:8" x14ac:dyDescent="0.25">
      <c r="A740" s="53" t="s">
        <v>65</v>
      </c>
      <c r="F740" s="56"/>
      <c r="G740" s="56"/>
      <c r="H740" s="56"/>
    </row>
    <row r="741" spans="1:8" x14ac:dyDescent="0.25">
      <c r="A741" t="str" cm="1">
        <f t="array" aca="1" ref="A741" ca="1">"aN_SL_1_" &amp; INDIRECT("F" &amp; ROW(C741) - 14) &amp; "_p"</f>
        <v>aN_SL_1_5_6_p</v>
      </c>
      <c r="B741">
        <v>0</v>
      </c>
      <c r="C741" t="s">
        <v>60</v>
      </c>
    </row>
    <row r="742" spans="1:8" x14ac:dyDescent="0.25">
      <c r="A742" t="str" cm="1">
        <f t="array" aca="1" ref="A742" ca="1">"aN_SL_2_" &amp; INDIRECT("F" &amp; ROW(C742) - 15) &amp; "_p"</f>
        <v>aN_SL_2_5_6_p</v>
      </c>
      <c r="B742">
        <v>0</v>
      </c>
      <c r="C742" t="s">
        <v>61</v>
      </c>
    </row>
    <row r="743" spans="1:8" x14ac:dyDescent="0.25">
      <c r="A743" t="str" cm="1">
        <f t="array" aca="1" ref="A743" ca="1">"aN_SL_3_" &amp; INDIRECT("F" &amp; ROW(C743) - 16) &amp; "_p"</f>
        <v>aN_SL_3_5_6_p</v>
      </c>
      <c r="B743">
        <v>2</v>
      </c>
      <c r="C743" t="s">
        <v>62</v>
      </c>
    </row>
    <row r="744" spans="1:8" x14ac:dyDescent="0.25">
      <c r="A744" s="53" t="s">
        <v>470</v>
      </c>
    </row>
    <row r="745" spans="1:8" x14ac:dyDescent="0.25">
      <c r="A745" t="str" cm="1">
        <f t="array" aca="1" ref="A745" ca="1">"aN_DRO_1_" &amp; INDIRECT("F" &amp; ROW(C745) - 18) &amp; "_p"</f>
        <v>aN_DRO_1_5_6_p</v>
      </c>
      <c r="B745">
        <v>0.01</v>
      </c>
      <c r="C745" t="s">
        <v>60</v>
      </c>
    </row>
    <row r="746" spans="1:8" x14ac:dyDescent="0.25">
      <c r="A746" t="str" cm="1">
        <f t="array" aca="1" ref="A746" ca="1">"aN_DRO_2_" &amp; INDIRECT("F" &amp; ROW(C746) - 19) &amp; "_p"</f>
        <v>aN_DRO_2_5_6_p</v>
      </c>
      <c r="B746">
        <v>0</v>
      </c>
      <c r="C746" t="s">
        <v>61</v>
      </c>
    </row>
    <row r="747" spans="1:8" x14ac:dyDescent="0.25">
      <c r="A747" t="str" cm="1">
        <f t="array" aca="1" ref="A747" ca="1">"aN_DRO_3_" &amp; INDIRECT("F" &amp; ROW(C747) - 20) &amp; "_p"</f>
        <v>aN_DRO_3_5_6_p</v>
      </c>
      <c r="B747">
        <v>2</v>
      </c>
      <c r="C747" t="s">
        <v>62</v>
      </c>
    </row>
    <row r="748" spans="1:8" x14ac:dyDescent="0.25">
      <c r="A748" s="53" t="s">
        <v>471</v>
      </c>
    </row>
    <row r="749" spans="1:8" x14ac:dyDescent="0.25">
      <c r="A749" t="str" cm="1">
        <f t="array" aca="1" ref="A749" ca="1">"aN_CYC_1_" &amp; INDIRECT("F" &amp; ROW(C749) - 22) &amp; "_p"</f>
        <v>aN_CYC_1_5_6_p</v>
      </c>
      <c r="B749">
        <v>0</v>
      </c>
      <c r="C749" t="s">
        <v>60</v>
      </c>
    </row>
    <row r="750" spans="1:8" x14ac:dyDescent="0.25">
      <c r="A750" t="str" cm="1">
        <f t="array" aca="1" ref="A750" ca="1">"aN_CYC_2_" &amp; INDIRECT("F" &amp; ROW(C750) - 23) &amp; "_p"</f>
        <v>aN_CYC_2_5_6_p</v>
      </c>
      <c r="B750">
        <v>0</v>
      </c>
      <c r="C750" t="s">
        <v>61</v>
      </c>
    </row>
    <row r="751" spans="1:8" x14ac:dyDescent="0.25">
      <c r="A751" t="str" cm="1">
        <f t="array" aca="1" ref="A751" ca="1">"aN_CYC_3_" &amp; INDIRECT("F" &amp; ROW(C751) - 24) &amp; "_p"</f>
        <v>aN_CYC_3_5_6_p</v>
      </c>
      <c r="B751">
        <v>2</v>
      </c>
      <c r="C751" t="s">
        <v>62</v>
      </c>
    </row>
    <row r="752" spans="1:8" x14ac:dyDescent="0.25">
      <c r="A752" s="58" t="str">
        <f>"sector " &amp; D752 &amp; " and region " &amp;E752</f>
        <v>sector 6 and region 1</v>
      </c>
      <c r="B752" s="58"/>
      <c r="C752" s="58"/>
      <c r="D752" s="43">
        <v>6</v>
      </c>
      <c r="E752" s="43">
        <v>1</v>
      </c>
      <c r="F752" s="43" t="str">
        <f>D752 &amp; "_" &amp; E752</f>
        <v>6_1</v>
      </c>
    </row>
    <row r="753" spans="1:8" x14ac:dyDescent="0.25">
      <c r="A753" s="53" t="s">
        <v>59</v>
      </c>
    </row>
    <row r="754" spans="1:8" x14ac:dyDescent="0.25">
      <c r="A754" t="str" cm="1">
        <f t="array" aca="1" ref="A754" ca="1">"aN_T_1_" &amp; INDIRECT("F" &amp; ROW(C754)-2) &amp; "_p"</f>
        <v>aN_T_1_6_1_p</v>
      </c>
      <c r="B754">
        <v>0</v>
      </c>
      <c r="C754" t="s">
        <v>60</v>
      </c>
    </row>
    <row r="755" spans="1:8" x14ac:dyDescent="0.25">
      <c r="A755" t="str" cm="1">
        <f t="array" aca="1" ref="A755" ca="1">"aN_T_2_" &amp; INDIRECT("F" &amp; ROW(C755)-3) &amp; "_p"</f>
        <v>aN_T_2_6_1_p</v>
      </c>
      <c r="B755">
        <v>0</v>
      </c>
      <c r="C755" t="s">
        <v>61</v>
      </c>
    </row>
    <row r="756" spans="1:8" x14ac:dyDescent="0.25">
      <c r="A756" t="str" cm="1">
        <f t="array" aca="1" ref="A756" ca="1">"aN_T_3_" &amp; INDIRECT("F" &amp; ROW(C756)-4) &amp; "_p"</f>
        <v>aN_T_3_6_1_p</v>
      </c>
      <c r="B756">
        <v>2</v>
      </c>
      <c r="C756" t="s">
        <v>62</v>
      </c>
    </row>
    <row r="757" spans="1:8" x14ac:dyDescent="0.25">
      <c r="A757" s="53" t="s">
        <v>64</v>
      </c>
    </row>
    <row r="758" spans="1:8" x14ac:dyDescent="0.25">
      <c r="A758" t="str" cm="1">
        <f t="array" aca="1" ref="A758" ca="1">"aN_WS_1_" &amp; INDIRECT("F" &amp; ROW(C758)-6) &amp; "_p"</f>
        <v>aN_WS_1_6_1_p</v>
      </c>
      <c r="B758">
        <v>0</v>
      </c>
      <c r="C758" t="s">
        <v>60</v>
      </c>
    </row>
    <row r="759" spans="1:8" x14ac:dyDescent="0.25">
      <c r="A759" t="str" cm="1">
        <f t="array" aca="1" ref="A759" ca="1">"aN_WS_2_" &amp; INDIRECT("F" &amp; ROW(C759)-7) &amp; "_p"</f>
        <v>aN_WS_2_6_1_p</v>
      </c>
      <c r="B759">
        <v>0</v>
      </c>
      <c r="C759" t="s">
        <v>61</v>
      </c>
    </row>
    <row r="760" spans="1:8" x14ac:dyDescent="0.25">
      <c r="A760" t="str" cm="1">
        <f t="array" aca="1" ref="A760" ca="1">"aN_WS_3_" &amp; INDIRECT("F" &amp; ROW(C760)-8) &amp; "_p"</f>
        <v>aN_WS_3_6_1_p</v>
      </c>
      <c r="B760">
        <v>2</v>
      </c>
      <c r="C760" t="s">
        <v>62</v>
      </c>
    </row>
    <row r="761" spans="1:8" x14ac:dyDescent="0.25">
      <c r="A761" s="53" t="s">
        <v>63</v>
      </c>
      <c r="F761" s="56"/>
      <c r="G761" s="56"/>
      <c r="H761" s="56"/>
    </row>
    <row r="762" spans="1:8" x14ac:dyDescent="0.25">
      <c r="A762" t="str" cm="1">
        <f t="array" aca="1" ref="A762" ca="1">"aN_PREC_1_" &amp; INDIRECT("F" &amp; ROW(C762) - 10) &amp; "_p"</f>
        <v>aN_PREC_1_6_1_p</v>
      </c>
      <c r="B762">
        <v>0</v>
      </c>
      <c r="C762" t="s">
        <v>60</v>
      </c>
    </row>
    <row r="763" spans="1:8" x14ac:dyDescent="0.25">
      <c r="A763" t="str" cm="1">
        <f t="array" aca="1" ref="A763" ca="1">"aN_PREC_2_" &amp; INDIRECT("F" &amp; ROW(C763) - 11) &amp; "_p"</f>
        <v>aN_PREC_2_6_1_p</v>
      </c>
      <c r="B763">
        <v>0</v>
      </c>
      <c r="C763" t="s">
        <v>61</v>
      </c>
    </row>
    <row r="764" spans="1:8" x14ac:dyDescent="0.25">
      <c r="A764" t="str" cm="1">
        <f t="array" aca="1" ref="A764" ca="1">"aN_PREC_3_" &amp; INDIRECT("F" &amp; ROW(C764) - 12) &amp; "_p"</f>
        <v>aN_PREC_3_6_1_p</v>
      </c>
      <c r="B764">
        <v>2</v>
      </c>
      <c r="C764" t="s">
        <v>62</v>
      </c>
    </row>
    <row r="765" spans="1:8" x14ac:dyDescent="0.25">
      <c r="A765" s="53" t="s">
        <v>65</v>
      </c>
      <c r="F765" s="56"/>
      <c r="G765" s="56"/>
      <c r="H765" s="56"/>
    </row>
    <row r="766" spans="1:8" x14ac:dyDescent="0.25">
      <c r="A766" t="str" cm="1">
        <f t="array" aca="1" ref="A766" ca="1">"aN_SL_1_" &amp; INDIRECT("F" &amp; ROW(C766) - 14) &amp; "_p"</f>
        <v>aN_SL_1_6_1_p</v>
      </c>
      <c r="B766">
        <v>0</v>
      </c>
      <c r="C766" t="s">
        <v>60</v>
      </c>
    </row>
    <row r="767" spans="1:8" x14ac:dyDescent="0.25">
      <c r="A767" t="str" cm="1">
        <f t="array" aca="1" ref="A767" ca="1">"aN_SL_2_" &amp; INDIRECT("F" &amp; ROW(C767) - 15) &amp; "_p"</f>
        <v>aN_SL_2_6_1_p</v>
      </c>
      <c r="B767">
        <v>0</v>
      </c>
      <c r="C767" t="s">
        <v>61</v>
      </c>
    </row>
    <row r="768" spans="1:8" x14ac:dyDescent="0.25">
      <c r="A768" t="str" cm="1">
        <f t="array" aca="1" ref="A768" ca="1">"aN_SL_3_" &amp; INDIRECT("F" &amp; ROW(C768) - 16) &amp; "_p"</f>
        <v>aN_SL_3_6_1_p</v>
      </c>
      <c r="B768">
        <v>2</v>
      </c>
      <c r="C768" t="s">
        <v>62</v>
      </c>
    </row>
    <row r="769" spans="1:6" x14ac:dyDescent="0.25">
      <c r="A769" s="53" t="s">
        <v>470</v>
      </c>
    </row>
    <row r="770" spans="1:6" x14ac:dyDescent="0.25">
      <c r="A770" t="str" cm="1">
        <f t="array" aca="1" ref="A770" ca="1">"aN_DRO_1_" &amp; INDIRECT("F" &amp; ROW(C770) - 18) &amp; "_p"</f>
        <v>aN_DRO_1_6_1_p</v>
      </c>
      <c r="B770">
        <v>0.01</v>
      </c>
      <c r="C770" t="s">
        <v>60</v>
      </c>
    </row>
    <row r="771" spans="1:6" x14ac:dyDescent="0.25">
      <c r="A771" t="str" cm="1">
        <f t="array" aca="1" ref="A771" ca="1">"aN_DRO_2_" &amp; INDIRECT("F" &amp; ROW(C771) - 19) &amp; "_p"</f>
        <v>aN_DRO_2_6_1_p</v>
      </c>
      <c r="B771">
        <v>0</v>
      </c>
      <c r="C771" t="s">
        <v>61</v>
      </c>
    </row>
    <row r="772" spans="1:6" x14ac:dyDescent="0.25">
      <c r="A772" t="str" cm="1">
        <f t="array" aca="1" ref="A772" ca="1">"aN_DRO_3_" &amp; INDIRECT("F" &amp; ROW(C772) - 20) &amp; "_p"</f>
        <v>aN_DRO_3_6_1_p</v>
      </c>
      <c r="B772">
        <v>2</v>
      </c>
      <c r="C772" t="s">
        <v>62</v>
      </c>
    </row>
    <row r="773" spans="1:6" x14ac:dyDescent="0.25">
      <c r="A773" s="53" t="s">
        <v>471</v>
      </c>
    </row>
    <row r="774" spans="1:6" x14ac:dyDescent="0.25">
      <c r="A774" t="str" cm="1">
        <f t="array" aca="1" ref="A774" ca="1">"aN_CYC_1_" &amp; INDIRECT("F" &amp; ROW(C774) - 22) &amp; "_p"</f>
        <v>aN_CYC_1_6_1_p</v>
      </c>
      <c r="B774">
        <v>0</v>
      </c>
      <c r="C774" t="s">
        <v>60</v>
      </c>
    </row>
    <row r="775" spans="1:6" x14ac:dyDescent="0.25">
      <c r="A775" t="str" cm="1">
        <f t="array" aca="1" ref="A775" ca="1">"aN_CYC_2_" &amp; INDIRECT("F" &amp; ROW(C775) - 23) &amp; "_p"</f>
        <v>aN_CYC_2_6_1_p</v>
      </c>
      <c r="B775">
        <v>0</v>
      </c>
      <c r="C775" t="s">
        <v>61</v>
      </c>
    </row>
    <row r="776" spans="1:6" x14ac:dyDescent="0.25">
      <c r="A776" t="str" cm="1">
        <f t="array" aca="1" ref="A776" ca="1">"aN_CYC_3_" &amp; INDIRECT("F" &amp; ROW(C776) - 24) &amp; "_p"</f>
        <v>aN_CYC_3_6_1_p</v>
      </c>
      <c r="B776">
        <v>2</v>
      </c>
      <c r="C776" t="s">
        <v>62</v>
      </c>
    </row>
    <row r="777" spans="1:6" x14ac:dyDescent="0.25">
      <c r="A777" s="58" t="str">
        <f>"sector " &amp; D777 &amp; " and region " &amp;E777</f>
        <v>sector 6 and region 2</v>
      </c>
      <c r="B777" s="58"/>
      <c r="C777" s="58"/>
      <c r="D777" s="43">
        <v>6</v>
      </c>
      <c r="E777" s="43">
        <v>2</v>
      </c>
      <c r="F777" s="43" t="str">
        <f>D777 &amp; "_" &amp; E777</f>
        <v>6_2</v>
      </c>
    </row>
    <row r="778" spans="1:6" x14ac:dyDescent="0.25">
      <c r="A778" s="53" t="s">
        <v>59</v>
      </c>
    </row>
    <row r="779" spans="1:6" x14ac:dyDescent="0.25">
      <c r="A779" t="str" cm="1">
        <f t="array" aca="1" ref="A779" ca="1">"aN_T_1_" &amp; INDIRECT("F" &amp; ROW(C779)-2) &amp; "_p"</f>
        <v>aN_T_1_6_2_p</v>
      </c>
      <c r="B779">
        <v>0</v>
      </c>
      <c r="C779" t="s">
        <v>60</v>
      </c>
    </row>
    <row r="780" spans="1:6" x14ac:dyDescent="0.25">
      <c r="A780" t="str" cm="1">
        <f t="array" aca="1" ref="A780" ca="1">"aN_T_2_" &amp; INDIRECT("F" &amp; ROW(C780)-3) &amp; "_p"</f>
        <v>aN_T_2_6_2_p</v>
      </c>
      <c r="B780">
        <v>0</v>
      </c>
      <c r="C780" t="s">
        <v>61</v>
      </c>
    </row>
    <row r="781" spans="1:6" x14ac:dyDescent="0.25">
      <c r="A781" t="str" cm="1">
        <f t="array" aca="1" ref="A781" ca="1">"aN_T_3_" &amp; INDIRECT("F" &amp; ROW(C781)-4) &amp; "_p"</f>
        <v>aN_T_3_6_2_p</v>
      </c>
      <c r="B781">
        <v>2</v>
      </c>
      <c r="C781" t="s">
        <v>62</v>
      </c>
    </row>
    <row r="782" spans="1:6" x14ac:dyDescent="0.25">
      <c r="A782" s="53" t="s">
        <v>64</v>
      </c>
    </row>
    <row r="783" spans="1:6" x14ac:dyDescent="0.25">
      <c r="A783" t="str" cm="1">
        <f t="array" aca="1" ref="A783" ca="1">"aN_WS_1_" &amp; INDIRECT("F" &amp; ROW(C783)-6) &amp; "_p"</f>
        <v>aN_WS_1_6_2_p</v>
      </c>
      <c r="B783">
        <v>0</v>
      </c>
      <c r="C783" t="s">
        <v>60</v>
      </c>
    </row>
    <row r="784" spans="1:6" x14ac:dyDescent="0.25">
      <c r="A784" t="str" cm="1">
        <f t="array" aca="1" ref="A784" ca="1">"aN_WS_2_" &amp; INDIRECT("F" &amp; ROW(C784)-7) &amp; "_p"</f>
        <v>aN_WS_2_6_2_p</v>
      </c>
      <c r="B784">
        <v>0</v>
      </c>
      <c r="C784" t="s">
        <v>61</v>
      </c>
    </row>
    <row r="785" spans="1:8" x14ac:dyDescent="0.25">
      <c r="A785" t="str" cm="1">
        <f t="array" aca="1" ref="A785" ca="1">"aN_WS_3_" &amp; INDIRECT("F" &amp; ROW(C785)-8) &amp; "_p"</f>
        <v>aN_WS_3_6_2_p</v>
      </c>
      <c r="B785">
        <v>2</v>
      </c>
      <c r="C785" t="s">
        <v>62</v>
      </c>
    </row>
    <row r="786" spans="1:8" x14ac:dyDescent="0.25">
      <c r="A786" s="53" t="s">
        <v>63</v>
      </c>
      <c r="F786" s="56"/>
      <c r="G786" s="56"/>
      <c r="H786" s="56"/>
    </row>
    <row r="787" spans="1:8" x14ac:dyDescent="0.25">
      <c r="A787" t="str" cm="1">
        <f t="array" aca="1" ref="A787" ca="1">"aN_PREC_1_" &amp; INDIRECT("F" &amp; ROW(C787) - 10) &amp; "_p"</f>
        <v>aN_PREC_1_6_2_p</v>
      </c>
      <c r="B787">
        <v>0</v>
      </c>
      <c r="C787" t="s">
        <v>60</v>
      </c>
    </row>
    <row r="788" spans="1:8" x14ac:dyDescent="0.25">
      <c r="A788" t="str" cm="1">
        <f t="array" aca="1" ref="A788" ca="1">"aN_PREC_2_" &amp; INDIRECT("F" &amp; ROW(C788) - 11) &amp; "_p"</f>
        <v>aN_PREC_2_6_2_p</v>
      </c>
      <c r="B788">
        <v>0</v>
      </c>
      <c r="C788" t="s">
        <v>61</v>
      </c>
    </row>
    <row r="789" spans="1:8" x14ac:dyDescent="0.25">
      <c r="A789" t="str" cm="1">
        <f t="array" aca="1" ref="A789" ca="1">"aN_PREC_3_" &amp; INDIRECT("F" &amp; ROW(C789) - 12) &amp; "_p"</f>
        <v>aN_PREC_3_6_2_p</v>
      </c>
      <c r="B789">
        <v>2</v>
      </c>
      <c r="C789" t="s">
        <v>62</v>
      </c>
    </row>
    <row r="790" spans="1:8" x14ac:dyDescent="0.25">
      <c r="A790" s="53" t="s">
        <v>65</v>
      </c>
      <c r="F790" s="56"/>
      <c r="G790" s="56"/>
      <c r="H790" s="56"/>
    </row>
    <row r="791" spans="1:8" x14ac:dyDescent="0.25">
      <c r="A791" t="str" cm="1">
        <f t="array" aca="1" ref="A791" ca="1">"aN_SL_1_" &amp; INDIRECT("F" &amp; ROW(C791) - 14) &amp; "_p"</f>
        <v>aN_SL_1_6_2_p</v>
      </c>
      <c r="B791">
        <v>0</v>
      </c>
      <c r="C791" t="s">
        <v>60</v>
      </c>
    </row>
    <row r="792" spans="1:8" x14ac:dyDescent="0.25">
      <c r="A792" t="str" cm="1">
        <f t="array" aca="1" ref="A792" ca="1">"aN_SL_2_" &amp; INDIRECT("F" &amp; ROW(C792) - 15) &amp; "_p"</f>
        <v>aN_SL_2_6_2_p</v>
      </c>
      <c r="B792">
        <v>0</v>
      </c>
      <c r="C792" t="s">
        <v>61</v>
      </c>
    </row>
    <row r="793" spans="1:8" x14ac:dyDescent="0.25">
      <c r="A793" t="str" cm="1">
        <f t="array" aca="1" ref="A793" ca="1">"aN_SL_3_" &amp; INDIRECT("F" &amp; ROW(C793) - 16) &amp; "_p"</f>
        <v>aN_SL_3_6_2_p</v>
      </c>
      <c r="B793">
        <v>2</v>
      </c>
      <c r="C793" t="s">
        <v>62</v>
      </c>
    </row>
    <row r="794" spans="1:8" x14ac:dyDescent="0.25">
      <c r="A794" s="53" t="s">
        <v>470</v>
      </c>
    </row>
    <row r="795" spans="1:8" x14ac:dyDescent="0.25">
      <c r="A795" t="str" cm="1">
        <f t="array" aca="1" ref="A795" ca="1">"aN_DRO_1_" &amp; INDIRECT("F" &amp; ROW(C795) - 18) &amp; "_p"</f>
        <v>aN_DRO_1_6_2_p</v>
      </c>
      <c r="B795">
        <v>0.01</v>
      </c>
      <c r="C795" t="s">
        <v>60</v>
      </c>
    </row>
    <row r="796" spans="1:8" x14ac:dyDescent="0.25">
      <c r="A796" t="str" cm="1">
        <f t="array" aca="1" ref="A796" ca="1">"aN_DRO_2_" &amp; INDIRECT("F" &amp; ROW(C796) - 19) &amp; "_p"</f>
        <v>aN_DRO_2_6_2_p</v>
      </c>
      <c r="B796">
        <v>0</v>
      </c>
      <c r="C796" t="s">
        <v>61</v>
      </c>
    </row>
    <row r="797" spans="1:8" x14ac:dyDescent="0.25">
      <c r="A797" t="str" cm="1">
        <f t="array" aca="1" ref="A797" ca="1">"aN_DRO_3_" &amp; INDIRECT("F" &amp; ROW(C797) - 20) &amp; "_p"</f>
        <v>aN_DRO_3_6_2_p</v>
      </c>
      <c r="B797">
        <v>2</v>
      </c>
      <c r="C797" t="s">
        <v>62</v>
      </c>
    </row>
    <row r="798" spans="1:8" x14ac:dyDescent="0.25">
      <c r="A798" s="53" t="s">
        <v>471</v>
      </c>
    </row>
    <row r="799" spans="1:8" x14ac:dyDescent="0.25">
      <c r="A799" t="str" cm="1">
        <f t="array" aca="1" ref="A799" ca="1">"aN_CYC_1_" &amp; INDIRECT("F" &amp; ROW(C799) - 22) &amp; "_p"</f>
        <v>aN_CYC_1_6_2_p</v>
      </c>
      <c r="B799">
        <v>0</v>
      </c>
      <c r="C799" t="s">
        <v>60</v>
      </c>
    </row>
    <row r="800" spans="1:8" x14ac:dyDescent="0.25">
      <c r="A800" t="str" cm="1">
        <f t="array" aca="1" ref="A800" ca="1">"aN_CYC_2_" &amp; INDIRECT("F" &amp; ROW(C800) - 23) &amp; "_p"</f>
        <v>aN_CYC_2_6_2_p</v>
      </c>
      <c r="B800">
        <v>0</v>
      </c>
      <c r="C800" t="s">
        <v>61</v>
      </c>
    </row>
    <row r="801" spans="1:8" x14ac:dyDescent="0.25">
      <c r="A801" t="str" cm="1">
        <f t="array" aca="1" ref="A801" ca="1">"aN_CYC_3_" &amp; INDIRECT("F" &amp; ROW(C801) - 24) &amp; "_p"</f>
        <v>aN_CYC_3_6_2_p</v>
      </c>
      <c r="B801">
        <v>2</v>
      </c>
      <c r="C801" t="s">
        <v>62</v>
      </c>
    </row>
    <row r="802" spans="1:8" x14ac:dyDescent="0.25">
      <c r="A802" s="58" t="str">
        <f>"sector " &amp; D802 &amp; " and region " &amp;E802</f>
        <v>sector 6 and region 3</v>
      </c>
      <c r="B802" s="58"/>
      <c r="C802" s="58"/>
      <c r="D802" s="43">
        <v>6</v>
      </c>
      <c r="E802" s="43">
        <v>3</v>
      </c>
      <c r="F802" s="43" t="str">
        <f>D802 &amp; "_" &amp; E802</f>
        <v>6_3</v>
      </c>
    </row>
    <row r="803" spans="1:8" x14ac:dyDescent="0.25">
      <c r="A803" s="53" t="s">
        <v>59</v>
      </c>
    </row>
    <row r="804" spans="1:8" x14ac:dyDescent="0.25">
      <c r="A804" t="str" cm="1">
        <f t="array" aca="1" ref="A804" ca="1">"aN_T_1_" &amp; INDIRECT("F" &amp; ROW(C804)-2) &amp; "_p"</f>
        <v>aN_T_1_6_3_p</v>
      </c>
      <c r="B804">
        <v>0</v>
      </c>
      <c r="C804" t="s">
        <v>60</v>
      </c>
    </row>
    <row r="805" spans="1:8" x14ac:dyDescent="0.25">
      <c r="A805" t="str" cm="1">
        <f t="array" aca="1" ref="A805" ca="1">"aN_T_2_" &amp; INDIRECT("F" &amp; ROW(C805)-3) &amp; "_p"</f>
        <v>aN_T_2_6_3_p</v>
      </c>
      <c r="B805">
        <v>0</v>
      </c>
      <c r="C805" t="s">
        <v>61</v>
      </c>
    </row>
    <row r="806" spans="1:8" x14ac:dyDescent="0.25">
      <c r="A806" t="str" cm="1">
        <f t="array" aca="1" ref="A806" ca="1">"aN_T_3_" &amp; INDIRECT("F" &amp; ROW(C806)-4) &amp; "_p"</f>
        <v>aN_T_3_6_3_p</v>
      </c>
      <c r="B806">
        <v>2</v>
      </c>
      <c r="C806" t="s">
        <v>62</v>
      </c>
    </row>
    <row r="807" spans="1:8" x14ac:dyDescent="0.25">
      <c r="A807" s="53" t="s">
        <v>64</v>
      </c>
    </row>
    <row r="808" spans="1:8" x14ac:dyDescent="0.25">
      <c r="A808" t="str" cm="1">
        <f t="array" aca="1" ref="A808" ca="1">"aN_WS_1_" &amp; INDIRECT("F" &amp; ROW(C808)-6) &amp; "_p"</f>
        <v>aN_WS_1_6_3_p</v>
      </c>
      <c r="B808">
        <v>0</v>
      </c>
      <c r="C808" t="s">
        <v>60</v>
      </c>
    </row>
    <row r="809" spans="1:8" x14ac:dyDescent="0.25">
      <c r="A809" t="str" cm="1">
        <f t="array" aca="1" ref="A809" ca="1">"aN_WS_2_" &amp; INDIRECT("F" &amp; ROW(C809)-7) &amp; "_p"</f>
        <v>aN_WS_2_6_3_p</v>
      </c>
      <c r="B809">
        <v>0</v>
      </c>
      <c r="C809" t="s">
        <v>61</v>
      </c>
    </row>
    <row r="810" spans="1:8" x14ac:dyDescent="0.25">
      <c r="A810" t="str" cm="1">
        <f t="array" aca="1" ref="A810" ca="1">"aN_WS_3_" &amp; INDIRECT("F" &amp; ROW(C810)-8) &amp; "_p"</f>
        <v>aN_WS_3_6_3_p</v>
      </c>
      <c r="B810">
        <v>2</v>
      </c>
      <c r="C810" t="s">
        <v>62</v>
      </c>
    </row>
    <row r="811" spans="1:8" x14ac:dyDescent="0.25">
      <c r="A811" s="53" t="s">
        <v>63</v>
      </c>
      <c r="F811" s="56"/>
      <c r="G811" s="56"/>
      <c r="H811" s="56"/>
    </row>
    <row r="812" spans="1:8" x14ac:dyDescent="0.25">
      <c r="A812" t="str" cm="1">
        <f t="array" aca="1" ref="A812" ca="1">"aN_PREC_1_" &amp; INDIRECT("F" &amp; ROW(C812) - 10) &amp; "_p"</f>
        <v>aN_PREC_1_6_3_p</v>
      </c>
      <c r="B812">
        <v>0</v>
      </c>
      <c r="C812" t="s">
        <v>60</v>
      </c>
    </row>
    <row r="813" spans="1:8" x14ac:dyDescent="0.25">
      <c r="A813" t="str" cm="1">
        <f t="array" aca="1" ref="A813" ca="1">"aN_PREC_2_" &amp; INDIRECT("F" &amp; ROW(C813) - 11) &amp; "_p"</f>
        <v>aN_PREC_2_6_3_p</v>
      </c>
      <c r="B813">
        <v>0</v>
      </c>
      <c r="C813" t="s">
        <v>61</v>
      </c>
    </row>
    <row r="814" spans="1:8" x14ac:dyDescent="0.25">
      <c r="A814" t="str" cm="1">
        <f t="array" aca="1" ref="A814" ca="1">"aN_PREC_3_" &amp; INDIRECT("F" &amp; ROW(C814) - 12) &amp; "_p"</f>
        <v>aN_PREC_3_6_3_p</v>
      </c>
      <c r="B814">
        <v>2</v>
      </c>
      <c r="C814" t="s">
        <v>62</v>
      </c>
    </row>
    <row r="815" spans="1:8" x14ac:dyDescent="0.25">
      <c r="A815" s="53" t="s">
        <v>65</v>
      </c>
      <c r="F815" s="56"/>
      <c r="G815" s="56"/>
      <c r="H815" s="56"/>
    </row>
    <row r="816" spans="1:8" x14ac:dyDescent="0.25">
      <c r="A816" t="str" cm="1">
        <f t="array" aca="1" ref="A816" ca="1">"aN_SL_1_" &amp; INDIRECT("F" &amp; ROW(C816) - 14) &amp; "_p"</f>
        <v>aN_SL_1_6_3_p</v>
      </c>
      <c r="B816">
        <v>0</v>
      </c>
      <c r="C816" t="s">
        <v>60</v>
      </c>
    </row>
    <row r="817" spans="1:6" x14ac:dyDescent="0.25">
      <c r="A817" t="str" cm="1">
        <f t="array" aca="1" ref="A817" ca="1">"aN_SL_2_" &amp; INDIRECT("F" &amp; ROW(C817) - 15) &amp; "_p"</f>
        <v>aN_SL_2_6_3_p</v>
      </c>
      <c r="B817">
        <v>0</v>
      </c>
      <c r="C817" t="s">
        <v>61</v>
      </c>
    </row>
    <row r="818" spans="1:6" x14ac:dyDescent="0.25">
      <c r="A818" t="str" cm="1">
        <f t="array" aca="1" ref="A818" ca="1">"aN_SL_3_" &amp; INDIRECT("F" &amp; ROW(C818) - 16) &amp; "_p"</f>
        <v>aN_SL_3_6_3_p</v>
      </c>
      <c r="B818">
        <v>2</v>
      </c>
      <c r="C818" t="s">
        <v>62</v>
      </c>
    </row>
    <row r="819" spans="1:6" x14ac:dyDescent="0.25">
      <c r="A819" s="53" t="s">
        <v>470</v>
      </c>
    </row>
    <row r="820" spans="1:6" x14ac:dyDescent="0.25">
      <c r="A820" t="str" cm="1">
        <f t="array" aca="1" ref="A820" ca="1">"aN_DRO_1_" &amp; INDIRECT("F" &amp; ROW(C820) - 18) &amp; "_p"</f>
        <v>aN_DRO_1_6_3_p</v>
      </c>
      <c r="B820">
        <v>0.01</v>
      </c>
      <c r="C820" t="s">
        <v>60</v>
      </c>
    </row>
    <row r="821" spans="1:6" x14ac:dyDescent="0.25">
      <c r="A821" t="str" cm="1">
        <f t="array" aca="1" ref="A821" ca="1">"aN_DRO_2_" &amp; INDIRECT("F" &amp; ROW(C821) - 19) &amp; "_p"</f>
        <v>aN_DRO_2_6_3_p</v>
      </c>
      <c r="B821">
        <v>0</v>
      </c>
      <c r="C821" t="s">
        <v>61</v>
      </c>
    </row>
    <row r="822" spans="1:6" x14ac:dyDescent="0.25">
      <c r="A822" t="str" cm="1">
        <f t="array" aca="1" ref="A822" ca="1">"aN_DRO_3_" &amp; INDIRECT("F" &amp; ROW(C822) - 20) &amp; "_p"</f>
        <v>aN_DRO_3_6_3_p</v>
      </c>
      <c r="B822">
        <v>2</v>
      </c>
      <c r="C822" t="s">
        <v>62</v>
      </c>
    </row>
    <row r="823" spans="1:6" x14ac:dyDescent="0.25">
      <c r="A823" s="53" t="s">
        <v>471</v>
      </c>
    </row>
    <row r="824" spans="1:6" x14ac:dyDescent="0.25">
      <c r="A824" t="str" cm="1">
        <f t="array" aca="1" ref="A824" ca="1">"aN_CYC_1_" &amp; INDIRECT("F" &amp; ROW(C824) - 22) &amp; "_p"</f>
        <v>aN_CYC_1_6_3_p</v>
      </c>
      <c r="B824">
        <v>0</v>
      </c>
      <c r="C824" t="s">
        <v>60</v>
      </c>
    </row>
    <row r="825" spans="1:6" x14ac:dyDescent="0.25">
      <c r="A825" t="str" cm="1">
        <f t="array" aca="1" ref="A825" ca="1">"aN_CYC_2_" &amp; INDIRECT("F" &amp; ROW(C825) - 23) &amp; "_p"</f>
        <v>aN_CYC_2_6_3_p</v>
      </c>
      <c r="B825">
        <v>0</v>
      </c>
      <c r="C825" t="s">
        <v>61</v>
      </c>
    </row>
    <row r="826" spans="1:6" x14ac:dyDescent="0.25">
      <c r="A826" t="str" cm="1">
        <f t="array" aca="1" ref="A826" ca="1">"aN_CYC_3_" &amp; INDIRECT("F" &amp; ROW(C826) - 24) &amp; "_p"</f>
        <v>aN_CYC_3_6_3_p</v>
      </c>
      <c r="B826">
        <v>2</v>
      </c>
      <c r="C826" t="s">
        <v>62</v>
      </c>
    </row>
    <row r="827" spans="1:6" x14ac:dyDescent="0.25">
      <c r="A827" s="58" t="str">
        <f>"sector " &amp; D827 &amp; " and region " &amp;E827</f>
        <v>sector 6 and region 4</v>
      </c>
      <c r="B827" s="58"/>
      <c r="C827" s="58"/>
      <c r="D827" s="43">
        <v>6</v>
      </c>
      <c r="E827" s="43">
        <v>4</v>
      </c>
      <c r="F827" s="43" t="str">
        <f>D827 &amp; "_" &amp; E827</f>
        <v>6_4</v>
      </c>
    </row>
    <row r="828" spans="1:6" x14ac:dyDescent="0.25">
      <c r="A828" s="53" t="s">
        <v>59</v>
      </c>
    </row>
    <row r="829" spans="1:6" x14ac:dyDescent="0.25">
      <c r="A829" t="str" cm="1">
        <f t="array" aca="1" ref="A829" ca="1">"aN_T_1_" &amp; INDIRECT("F" &amp; ROW(C829)-2) &amp; "_p"</f>
        <v>aN_T_1_6_4_p</v>
      </c>
      <c r="B829">
        <v>0</v>
      </c>
      <c r="C829" t="s">
        <v>60</v>
      </c>
    </row>
    <row r="830" spans="1:6" x14ac:dyDescent="0.25">
      <c r="A830" t="str" cm="1">
        <f t="array" aca="1" ref="A830" ca="1">"aN_T_2_" &amp; INDIRECT("F" &amp; ROW(C830)-3) &amp; "_p"</f>
        <v>aN_T_2_6_4_p</v>
      </c>
      <c r="B830">
        <v>0</v>
      </c>
      <c r="C830" t="s">
        <v>61</v>
      </c>
    </row>
    <row r="831" spans="1:6" x14ac:dyDescent="0.25">
      <c r="A831" t="str" cm="1">
        <f t="array" aca="1" ref="A831" ca="1">"aN_T_3_" &amp; INDIRECT("F" &amp; ROW(C831)-4) &amp; "_p"</f>
        <v>aN_T_3_6_4_p</v>
      </c>
      <c r="B831">
        <v>2</v>
      </c>
      <c r="C831" t="s">
        <v>62</v>
      </c>
    </row>
    <row r="832" spans="1:6" x14ac:dyDescent="0.25">
      <c r="A832" s="53" t="s">
        <v>64</v>
      </c>
    </row>
    <row r="833" spans="1:8" x14ac:dyDescent="0.25">
      <c r="A833" t="str" cm="1">
        <f t="array" aca="1" ref="A833" ca="1">"aN_WS_1_" &amp; INDIRECT("F" &amp; ROW(C833)-6) &amp; "_p"</f>
        <v>aN_WS_1_6_4_p</v>
      </c>
      <c r="B833">
        <v>0</v>
      </c>
      <c r="C833" t="s">
        <v>60</v>
      </c>
    </row>
    <row r="834" spans="1:8" x14ac:dyDescent="0.25">
      <c r="A834" t="str" cm="1">
        <f t="array" aca="1" ref="A834" ca="1">"aN_WS_2_" &amp; INDIRECT("F" &amp; ROW(C834)-7) &amp; "_p"</f>
        <v>aN_WS_2_6_4_p</v>
      </c>
      <c r="B834">
        <v>0</v>
      </c>
      <c r="C834" t="s">
        <v>61</v>
      </c>
    </row>
    <row r="835" spans="1:8" x14ac:dyDescent="0.25">
      <c r="A835" t="str" cm="1">
        <f t="array" aca="1" ref="A835" ca="1">"aN_WS_3_" &amp; INDIRECT("F" &amp; ROW(C835)-8) &amp; "_p"</f>
        <v>aN_WS_3_6_4_p</v>
      </c>
      <c r="B835">
        <v>2</v>
      </c>
      <c r="C835" t="s">
        <v>62</v>
      </c>
    </row>
    <row r="836" spans="1:8" x14ac:dyDescent="0.25">
      <c r="A836" s="53" t="s">
        <v>63</v>
      </c>
      <c r="F836" s="56"/>
      <c r="G836" s="56"/>
      <c r="H836" s="56"/>
    </row>
    <row r="837" spans="1:8" x14ac:dyDescent="0.25">
      <c r="A837" t="str" cm="1">
        <f t="array" aca="1" ref="A837" ca="1">"aN_PREC_1_" &amp; INDIRECT("F" &amp; ROW(C837) - 10) &amp; "_p"</f>
        <v>aN_PREC_1_6_4_p</v>
      </c>
      <c r="B837">
        <v>0</v>
      </c>
      <c r="C837" t="s">
        <v>60</v>
      </c>
    </row>
    <row r="838" spans="1:8" x14ac:dyDescent="0.25">
      <c r="A838" t="str" cm="1">
        <f t="array" aca="1" ref="A838" ca="1">"aN_PREC_2_" &amp; INDIRECT("F" &amp; ROW(C838) - 11) &amp; "_p"</f>
        <v>aN_PREC_2_6_4_p</v>
      </c>
      <c r="B838">
        <v>0</v>
      </c>
      <c r="C838" t="s">
        <v>61</v>
      </c>
    </row>
    <row r="839" spans="1:8" x14ac:dyDescent="0.25">
      <c r="A839" t="str" cm="1">
        <f t="array" aca="1" ref="A839" ca="1">"aN_PREC_3_" &amp; INDIRECT("F" &amp; ROW(C839) - 12) &amp; "_p"</f>
        <v>aN_PREC_3_6_4_p</v>
      </c>
      <c r="B839">
        <v>2</v>
      </c>
      <c r="C839" t="s">
        <v>62</v>
      </c>
    </row>
    <row r="840" spans="1:8" x14ac:dyDescent="0.25">
      <c r="A840" s="53" t="s">
        <v>65</v>
      </c>
      <c r="F840" s="56"/>
      <c r="G840" s="56"/>
      <c r="H840" s="56"/>
    </row>
    <row r="841" spans="1:8" x14ac:dyDescent="0.25">
      <c r="A841" t="str" cm="1">
        <f t="array" aca="1" ref="A841" ca="1">"aN_SL_1_" &amp; INDIRECT("F" &amp; ROW(C841) - 14) &amp; "_p"</f>
        <v>aN_SL_1_6_4_p</v>
      </c>
      <c r="B841">
        <v>0</v>
      </c>
      <c r="C841" t="s">
        <v>60</v>
      </c>
    </row>
    <row r="842" spans="1:8" x14ac:dyDescent="0.25">
      <c r="A842" t="str" cm="1">
        <f t="array" aca="1" ref="A842" ca="1">"aN_SL_2_" &amp; INDIRECT("F" &amp; ROW(C842) - 15) &amp; "_p"</f>
        <v>aN_SL_2_6_4_p</v>
      </c>
      <c r="B842">
        <v>0</v>
      </c>
      <c r="C842" t="s">
        <v>61</v>
      </c>
    </row>
    <row r="843" spans="1:8" x14ac:dyDescent="0.25">
      <c r="A843" t="str" cm="1">
        <f t="array" aca="1" ref="A843" ca="1">"aN_SL_3_" &amp; INDIRECT("F" &amp; ROW(C843) - 16) &amp; "_p"</f>
        <v>aN_SL_3_6_4_p</v>
      </c>
      <c r="B843">
        <v>2</v>
      </c>
      <c r="C843" t="s">
        <v>62</v>
      </c>
    </row>
    <row r="844" spans="1:8" x14ac:dyDescent="0.25">
      <c r="A844" s="53" t="s">
        <v>470</v>
      </c>
    </row>
    <row r="845" spans="1:8" x14ac:dyDescent="0.25">
      <c r="A845" t="str" cm="1">
        <f t="array" aca="1" ref="A845" ca="1">"aN_DRO_1_" &amp; INDIRECT("F" &amp; ROW(C845) - 18) &amp; "_p"</f>
        <v>aN_DRO_1_6_4_p</v>
      </c>
      <c r="B845">
        <v>0.01</v>
      </c>
      <c r="C845" t="s">
        <v>60</v>
      </c>
    </row>
    <row r="846" spans="1:8" x14ac:dyDescent="0.25">
      <c r="A846" t="str" cm="1">
        <f t="array" aca="1" ref="A846" ca="1">"aN_DRO_2_" &amp; INDIRECT("F" &amp; ROW(C846) - 19) &amp; "_p"</f>
        <v>aN_DRO_2_6_4_p</v>
      </c>
      <c r="B846">
        <v>0</v>
      </c>
      <c r="C846" t="s">
        <v>61</v>
      </c>
    </row>
    <row r="847" spans="1:8" x14ac:dyDescent="0.25">
      <c r="A847" t="str" cm="1">
        <f t="array" aca="1" ref="A847" ca="1">"aN_DRO_3_" &amp; INDIRECT("F" &amp; ROW(C847) - 20) &amp; "_p"</f>
        <v>aN_DRO_3_6_4_p</v>
      </c>
      <c r="B847">
        <v>2</v>
      </c>
      <c r="C847" t="s">
        <v>62</v>
      </c>
    </row>
    <row r="848" spans="1:8" x14ac:dyDescent="0.25">
      <c r="A848" s="53" t="s">
        <v>471</v>
      </c>
    </row>
    <row r="849" spans="1:8" x14ac:dyDescent="0.25">
      <c r="A849" t="str" cm="1">
        <f t="array" aca="1" ref="A849" ca="1">"aN_CYC_1_" &amp; INDIRECT("F" &amp; ROW(C849) - 22) &amp; "_p"</f>
        <v>aN_CYC_1_6_4_p</v>
      </c>
      <c r="B849">
        <v>0</v>
      </c>
      <c r="C849" t="s">
        <v>60</v>
      </c>
    </row>
    <row r="850" spans="1:8" x14ac:dyDescent="0.25">
      <c r="A850" t="str" cm="1">
        <f t="array" aca="1" ref="A850" ca="1">"aN_CYC_2_" &amp; INDIRECT("F" &amp; ROW(C850) - 23) &amp; "_p"</f>
        <v>aN_CYC_2_6_4_p</v>
      </c>
      <c r="B850">
        <v>0</v>
      </c>
      <c r="C850" t="s">
        <v>61</v>
      </c>
    </row>
    <row r="851" spans="1:8" x14ac:dyDescent="0.25">
      <c r="A851" t="str" cm="1">
        <f t="array" aca="1" ref="A851" ca="1">"aN_CYC_3_" &amp; INDIRECT("F" &amp; ROW(C851) - 24) &amp; "_p"</f>
        <v>aN_CYC_3_6_4_p</v>
      </c>
      <c r="B851">
        <v>2</v>
      </c>
      <c r="C851" t="s">
        <v>62</v>
      </c>
    </row>
    <row r="852" spans="1:8" x14ac:dyDescent="0.25">
      <c r="A852" s="58" t="str">
        <f>"sector " &amp; D852 &amp; " and region " &amp;E852</f>
        <v>sector 6 and region 5</v>
      </c>
      <c r="B852" s="58"/>
      <c r="C852" s="58"/>
      <c r="D852" s="43">
        <v>6</v>
      </c>
      <c r="E852" s="43">
        <v>5</v>
      </c>
      <c r="F852" s="43" t="str">
        <f>D852 &amp; "_" &amp; E852</f>
        <v>6_5</v>
      </c>
    </row>
    <row r="853" spans="1:8" x14ac:dyDescent="0.25">
      <c r="A853" s="53" t="s">
        <v>59</v>
      </c>
    </row>
    <row r="854" spans="1:8" x14ac:dyDescent="0.25">
      <c r="A854" t="str" cm="1">
        <f t="array" aca="1" ref="A854" ca="1">"aN_T_1_" &amp; INDIRECT("F" &amp; ROW(C854)-2) &amp; "_p"</f>
        <v>aN_T_1_6_5_p</v>
      </c>
      <c r="B854">
        <v>0</v>
      </c>
      <c r="C854" t="s">
        <v>60</v>
      </c>
    </row>
    <row r="855" spans="1:8" x14ac:dyDescent="0.25">
      <c r="A855" t="str" cm="1">
        <f t="array" aca="1" ref="A855" ca="1">"aN_T_2_" &amp; INDIRECT("F" &amp; ROW(C855)-3) &amp; "_p"</f>
        <v>aN_T_2_6_5_p</v>
      </c>
      <c r="B855">
        <v>0</v>
      </c>
      <c r="C855" t="s">
        <v>61</v>
      </c>
    </row>
    <row r="856" spans="1:8" x14ac:dyDescent="0.25">
      <c r="A856" t="str" cm="1">
        <f t="array" aca="1" ref="A856" ca="1">"aN_T_3_" &amp; INDIRECT("F" &amp; ROW(C856)-4) &amp; "_p"</f>
        <v>aN_T_3_6_5_p</v>
      </c>
      <c r="B856">
        <v>2</v>
      </c>
      <c r="C856" t="s">
        <v>62</v>
      </c>
    </row>
    <row r="857" spans="1:8" x14ac:dyDescent="0.25">
      <c r="A857" s="53" t="s">
        <v>64</v>
      </c>
    </row>
    <row r="858" spans="1:8" x14ac:dyDescent="0.25">
      <c r="A858" t="str" cm="1">
        <f t="array" aca="1" ref="A858" ca="1">"aN_WS_1_" &amp; INDIRECT("F" &amp; ROW(C858)-6) &amp; "_p"</f>
        <v>aN_WS_1_6_5_p</v>
      </c>
      <c r="B858">
        <v>0</v>
      </c>
      <c r="C858" t="s">
        <v>60</v>
      </c>
    </row>
    <row r="859" spans="1:8" x14ac:dyDescent="0.25">
      <c r="A859" t="str" cm="1">
        <f t="array" aca="1" ref="A859" ca="1">"aN_WS_2_" &amp; INDIRECT("F" &amp; ROW(C859)-7) &amp; "_p"</f>
        <v>aN_WS_2_6_5_p</v>
      </c>
      <c r="B859">
        <v>0</v>
      </c>
      <c r="C859" t="s">
        <v>61</v>
      </c>
    </row>
    <row r="860" spans="1:8" x14ac:dyDescent="0.25">
      <c r="A860" t="str" cm="1">
        <f t="array" aca="1" ref="A860" ca="1">"aN_WS_3_" &amp; INDIRECT("F" &amp; ROW(C860)-8) &amp; "_p"</f>
        <v>aN_WS_3_6_5_p</v>
      </c>
      <c r="B860">
        <v>2</v>
      </c>
      <c r="C860" t="s">
        <v>62</v>
      </c>
    </row>
    <row r="861" spans="1:8" x14ac:dyDescent="0.25">
      <c r="A861" s="53" t="s">
        <v>63</v>
      </c>
      <c r="F861" s="56"/>
      <c r="G861" s="56"/>
      <c r="H861" s="56"/>
    </row>
    <row r="862" spans="1:8" x14ac:dyDescent="0.25">
      <c r="A862" t="str" cm="1">
        <f t="array" aca="1" ref="A862" ca="1">"aN_PREC_1_" &amp; INDIRECT("F" &amp; ROW(C862) - 10) &amp; "_p"</f>
        <v>aN_PREC_1_6_5_p</v>
      </c>
      <c r="B862">
        <v>0</v>
      </c>
      <c r="C862" t="s">
        <v>60</v>
      </c>
    </row>
    <row r="863" spans="1:8" x14ac:dyDescent="0.25">
      <c r="A863" t="str" cm="1">
        <f t="array" aca="1" ref="A863" ca="1">"aN_PREC_2_" &amp; INDIRECT("F" &amp; ROW(C863) - 11) &amp; "_p"</f>
        <v>aN_PREC_2_6_5_p</v>
      </c>
      <c r="B863">
        <v>0</v>
      </c>
      <c r="C863" t="s">
        <v>61</v>
      </c>
    </row>
    <row r="864" spans="1:8" x14ac:dyDescent="0.25">
      <c r="A864" t="str" cm="1">
        <f t="array" aca="1" ref="A864" ca="1">"aN_PREC_3_" &amp; INDIRECT("F" &amp; ROW(C864) - 12) &amp; "_p"</f>
        <v>aN_PREC_3_6_5_p</v>
      </c>
      <c r="B864">
        <v>2</v>
      </c>
      <c r="C864" t="s">
        <v>62</v>
      </c>
    </row>
    <row r="865" spans="1:8" x14ac:dyDescent="0.25">
      <c r="A865" s="53" t="s">
        <v>65</v>
      </c>
      <c r="F865" s="56"/>
      <c r="G865" s="56"/>
      <c r="H865" s="56"/>
    </row>
    <row r="866" spans="1:8" x14ac:dyDescent="0.25">
      <c r="A866" t="str" cm="1">
        <f t="array" aca="1" ref="A866" ca="1">"aN_SL_1_" &amp; INDIRECT("F" &amp; ROW(C866) - 14) &amp; "_p"</f>
        <v>aN_SL_1_6_5_p</v>
      </c>
      <c r="B866">
        <v>0</v>
      </c>
      <c r="C866" t="s">
        <v>60</v>
      </c>
    </row>
    <row r="867" spans="1:8" x14ac:dyDescent="0.25">
      <c r="A867" t="str" cm="1">
        <f t="array" aca="1" ref="A867" ca="1">"aN_SL_2_" &amp; INDIRECT("F" &amp; ROW(C867) - 15) &amp; "_p"</f>
        <v>aN_SL_2_6_5_p</v>
      </c>
      <c r="B867">
        <v>0</v>
      </c>
      <c r="C867" t="s">
        <v>61</v>
      </c>
    </row>
    <row r="868" spans="1:8" x14ac:dyDescent="0.25">
      <c r="A868" t="str" cm="1">
        <f t="array" aca="1" ref="A868" ca="1">"aN_SL_3_" &amp; INDIRECT("F" &amp; ROW(C868) - 16) &amp; "_p"</f>
        <v>aN_SL_3_6_5_p</v>
      </c>
      <c r="B868">
        <v>2</v>
      </c>
      <c r="C868" t="s">
        <v>62</v>
      </c>
    </row>
    <row r="869" spans="1:8" x14ac:dyDescent="0.25">
      <c r="A869" s="53" t="s">
        <v>470</v>
      </c>
    </row>
    <row r="870" spans="1:8" x14ac:dyDescent="0.25">
      <c r="A870" t="str" cm="1">
        <f t="array" aca="1" ref="A870" ca="1">"aN_DRO_1_" &amp; INDIRECT("F" &amp; ROW(C870) - 18) &amp; "_p"</f>
        <v>aN_DRO_1_6_5_p</v>
      </c>
      <c r="B870">
        <v>0.01</v>
      </c>
      <c r="C870" t="s">
        <v>60</v>
      </c>
    </row>
    <row r="871" spans="1:8" x14ac:dyDescent="0.25">
      <c r="A871" t="str" cm="1">
        <f t="array" aca="1" ref="A871" ca="1">"aN_DRO_2_" &amp; INDIRECT("F" &amp; ROW(C871) - 19) &amp; "_p"</f>
        <v>aN_DRO_2_6_5_p</v>
      </c>
      <c r="B871">
        <v>0</v>
      </c>
      <c r="C871" t="s">
        <v>61</v>
      </c>
    </row>
    <row r="872" spans="1:8" x14ac:dyDescent="0.25">
      <c r="A872" t="str" cm="1">
        <f t="array" aca="1" ref="A872" ca="1">"aN_DRO_3_" &amp; INDIRECT("F" &amp; ROW(C872) - 20) &amp; "_p"</f>
        <v>aN_DRO_3_6_5_p</v>
      </c>
      <c r="B872">
        <v>2</v>
      </c>
      <c r="C872" t="s">
        <v>62</v>
      </c>
    </row>
    <row r="873" spans="1:8" x14ac:dyDescent="0.25">
      <c r="A873" s="53" t="s">
        <v>471</v>
      </c>
    </row>
    <row r="874" spans="1:8" x14ac:dyDescent="0.25">
      <c r="A874" t="str" cm="1">
        <f t="array" aca="1" ref="A874" ca="1">"aN_CYC_1_" &amp; INDIRECT("F" &amp; ROW(C874) - 22) &amp; "_p"</f>
        <v>aN_CYC_1_6_5_p</v>
      </c>
      <c r="B874">
        <v>0</v>
      </c>
      <c r="C874" t="s">
        <v>60</v>
      </c>
    </row>
    <row r="875" spans="1:8" x14ac:dyDescent="0.25">
      <c r="A875" t="str" cm="1">
        <f t="array" aca="1" ref="A875" ca="1">"aN_CYC_2_" &amp; INDIRECT("F" &amp; ROW(C875) - 23) &amp; "_p"</f>
        <v>aN_CYC_2_6_5_p</v>
      </c>
      <c r="B875">
        <v>0</v>
      </c>
      <c r="C875" t="s">
        <v>61</v>
      </c>
    </row>
    <row r="876" spans="1:8" x14ac:dyDescent="0.25">
      <c r="A876" t="str" cm="1">
        <f t="array" aca="1" ref="A876" ca="1">"aN_CYC_3_" &amp; INDIRECT("F" &amp; ROW(C876) - 24) &amp; "_p"</f>
        <v>aN_CYC_3_6_5_p</v>
      </c>
      <c r="B876">
        <v>2</v>
      </c>
      <c r="C876" t="s">
        <v>62</v>
      </c>
    </row>
    <row r="877" spans="1:8" x14ac:dyDescent="0.25">
      <c r="A877" s="58" t="str">
        <f>"sector " &amp; D877 &amp; " and region " &amp;E877</f>
        <v>sector 6 and region 6</v>
      </c>
      <c r="B877" s="58"/>
      <c r="C877" s="58"/>
      <c r="D877" s="43">
        <v>6</v>
      </c>
      <c r="E877" s="43">
        <v>6</v>
      </c>
      <c r="F877" s="43" t="str">
        <f>D877 &amp; "_" &amp; E877</f>
        <v>6_6</v>
      </c>
    </row>
    <row r="878" spans="1:8" x14ac:dyDescent="0.25">
      <c r="A878" s="53" t="s">
        <v>59</v>
      </c>
    </row>
    <row r="879" spans="1:8" x14ac:dyDescent="0.25">
      <c r="A879" t="str" cm="1">
        <f t="array" aca="1" ref="A879" ca="1">"aN_T_1_" &amp; INDIRECT("F" &amp; ROW(C879)-2) &amp; "_p"</f>
        <v>aN_T_1_6_6_p</v>
      </c>
      <c r="B879">
        <v>0</v>
      </c>
      <c r="C879" t="s">
        <v>60</v>
      </c>
    </row>
    <row r="880" spans="1:8" x14ac:dyDescent="0.25">
      <c r="A880" t="str" cm="1">
        <f t="array" aca="1" ref="A880" ca="1">"aN_T_2_" &amp; INDIRECT("F" &amp; ROW(C880)-3) &amp; "_p"</f>
        <v>aN_T_2_6_6_p</v>
      </c>
      <c r="B880">
        <v>0</v>
      </c>
      <c r="C880" t="s">
        <v>61</v>
      </c>
    </row>
    <row r="881" spans="1:8" x14ac:dyDescent="0.25">
      <c r="A881" t="str" cm="1">
        <f t="array" aca="1" ref="A881" ca="1">"aN_T_3_" &amp; INDIRECT("F" &amp; ROW(C881)-4) &amp; "_p"</f>
        <v>aN_T_3_6_6_p</v>
      </c>
      <c r="B881">
        <v>2</v>
      </c>
      <c r="C881" t="s">
        <v>62</v>
      </c>
    </row>
    <row r="882" spans="1:8" x14ac:dyDescent="0.25">
      <c r="A882" s="53" t="s">
        <v>64</v>
      </c>
    </row>
    <row r="883" spans="1:8" x14ac:dyDescent="0.25">
      <c r="A883" t="str" cm="1">
        <f t="array" aca="1" ref="A883" ca="1">"aN_WS_1_" &amp; INDIRECT("F" &amp; ROW(C883)-6) &amp; "_p"</f>
        <v>aN_WS_1_6_6_p</v>
      </c>
      <c r="B883">
        <v>0</v>
      </c>
      <c r="C883" t="s">
        <v>60</v>
      </c>
    </row>
    <row r="884" spans="1:8" x14ac:dyDescent="0.25">
      <c r="A884" t="str" cm="1">
        <f t="array" aca="1" ref="A884" ca="1">"aN_WS_2_" &amp; INDIRECT("F" &amp; ROW(C884)-7) &amp; "_p"</f>
        <v>aN_WS_2_6_6_p</v>
      </c>
      <c r="B884">
        <v>0</v>
      </c>
      <c r="C884" t="s">
        <v>61</v>
      </c>
    </row>
    <row r="885" spans="1:8" x14ac:dyDescent="0.25">
      <c r="A885" t="str" cm="1">
        <f t="array" aca="1" ref="A885" ca="1">"aN_WS_3_" &amp; INDIRECT("F" &amp; ROW(C885)-8) &amp; "_p"</f>
        <v>aN_WS_3_6_6_p</v>
      </c>
      <c r="B885">
        <v>2</v>
      </c>
      <c r="C885" t="s">
        <v>62</v>
      </c>
    </row>
    <row r="886" spans="1:8" x14ac:dyDescent="0.25">
      <c r="A886" s="53" t="s">
        <v>63</v>
      </c>
      <c r="F886" s="56"/>
      <c r="G886" s="56"/>
      <c r="H886" s="56"/>
    </row>
    <row r="887" spans="1:8" x14ac:dyDescent="0.25">
      <c r="A887" t="str" cm="1">
        <f t="array" aca="1" ref="A887" ca="1">"aN_PREC_1_" &amp; INDIRECT("F" &amp; ROW(C887) - 10) &amp; "_p"</f>
        <v>aN_PREC_1_6_6_p</v>
      </c>
      <c r="B887">
        <v>0</v>
      </c>
      <c r="C887" t="s">
        <v>60</v>
      </c>
    </row>
    <row r="888" spans="1:8" x14ac:dyDescent="0.25">
      <c r="A888" t="str" cm="1">
        <f t="array" aca="1" ref="A888" ca="1">"aN_PREC_2_" &amp; INDIRECT("F" &amp; ROW(C888) - 11) &amp; "_p"</f>
        <v>aN_PREC_2_6_6_p</v>
      </c>
      <c r="B888">
        <v>0</v>
      </c>
      <c r="C888" t="s">
        <v>61</v>
      </c>
    </row>
    <row r="889" spans="1:8" x14ac:dyDescent="0.25">
      <c r="A889" t="str" cm="1">
        <f t="array" aca="1" ref="A889" ca="1">"aN_PREC_3_" &amp; INDIRECT("F" &amp; ROW(C889) - 12) &amp; "_p"</f>
        <v>aN_PREC_3_6_6_p</v>
      </c>
      <c r="B889">
        <v>2</v>
      </c>
      <c r="C889" t="s">
        <v>62</v>
      </c>
    </row>
    <row r="890" spans="1:8" x14ac:dyDescent="0.25">
      <c r="A890" s="53" t="s">
        <v>65</v>
      </c>
      <c r="F890" s="56"/>
      <c r="G890" s="56"/>
      <c r="H890" s="56"/>
    </row>
    <row r="891" spans="1:8" x14ac:dyDescent="0.25">
      <c r="A891" t="str" cm="1">
        <f t="array" aca="1" ref="A891" ca="1">"aN_SL_1_" &amp; INDIRECT("F" &amp; ROW(C891) - 14) &amp; "_p"</f>
        <v>aN_SL_1_6_6_p</v>
      </c>
      <c r="B891">
        <v>0</v>
      </c>
      <c r="C891" t="s">
        <v>60</v>
      </c>
    </row>
    <row r="892" spans="1:8" x14ac:dyDescent="0.25">
      <c r="A892" t="str" cm="1">
        <f t="array" aca="1" ref="A892" ca="1">"aN_SL_2_" &amp; INDIRECT("F" &amp; ROW(C892) - 15) &amp; "_p"</f>
        <v>aN_SL_2_6_6_p</v>
      </c>
      <c r="B892">
        <v>0</v>
      </c>
      <c r="C892" t="s">
        <v>61</v>
      </c>
    </row>
    <row r="893" spans="1:8" x14ac:dyDescent="0.25">
      <c r="A893" t="str" cm="1">
        <f t="array" aca="1" ref="A893" ca="1">"aN_SL_3_" &amp; INDIRECT("F" &amp; ROW(C893) - 16) &amp; "_p"</f>
        <v>aN_SL_3_6_6_p</v>
      </c>
      <c r="B893">
        <v>2</v>
      </c>
      <c r="C893" t="s">
        <v>62</v>
      </c>
    </row>
    <row r="894" spans="1:8" x14ac:dyDescent="0.25">
      <c r="A894" s="53" t="s">
        <v>470</v>
      </c>
    </row>
    <row r="895" spans="1:8" x14ac:dyDescent="0.25">
      <c r="A895" t="str" cm="1">
        <f t="array" aca="1" ref="A895" ca="1">"aN_DRO_1_" &amp; INDIRECT("F" &amp; ROW(C895) - 18) &amp; "_p"</f>
        <v>aN_DRO_1_6_6_p</v>
      </c>
      <c r="B895">
        <v>0.01</v>
      </c>
      <c r="C895" t="s">
        <v>60</v>
      </c>
    </row>
    <row r="896" spans="1:8" x14ac:dyDescent="0.25">
      <c r="A896" t="str" cm="1">
        <f t="array" aca="1" ref="A896" ca="1">"aN_DRO_2_" &amp; INDIRECT("F" &amp; ROW(C896) - 19) &amp; "_p"</f>
        <v>aN_DRO_2_6_6_p</v>
      </c>
      <c r="B896">
        <v>0</v>
      </c>
      <c r="C896" t="s">
        <v>61</v>
      </c>
    </row>
    <row r="897" spans="1:8" x14ac:dyDescent="0.25">
      <c r="A897" t="str" cm="1">
        <f t="array" aca="1" ref="A897" ca="1">"aN_DRO_3_" &amp; INDIRECT("F" &amp; ROW(C897) - 20) &amp; "_p"</f>
        <v>aN_DRO_3_6_6_p</v>
      </c>
      <c r="B897">
        <v>2</v>
      </c>
      <c r="C897" t="s">
        <v>62</v>
      </c>
    </row>
    <row r="898" spans="1:8" x14ac:dyDescent="0.25">
      <c r="A898" s="53" t="s">
        <v>471</v>
      </c>
    </row>
    <row r="899" spans="1:8" x14ac:dyDescent="0.25">
      <c r="A899" t="str" cm="1">
        <f t="array" aca="1" ref="A899" ca="1">"aN_CYC_1_" &amp; INDIRECT("F" &amp; ROW(C899) - 22) &amp; "_p"</f>
        <v>aN_CYC_1_6_6_p</v>
      </c>
      <c r="B899">
        <v>0</v>
      </c>
      <c r="C899" t="s">
        <v>60</v>
      </c>
    </row>
    <row r="900" spans="1:8" x14ac:dyDescent="0.25">
      <c r="A900" t="str" cm="1">
        <f t="array" aca="1" ref="A900" ca="1">"aN_CYC_2_" &amp; INDIRECT("F" &amp; ROW(C900) - 23) &amp; "_p"</f>
        <v>aN_CYC_2_6_6_p</v>
      </c>
      <c r="B900">
        <v>0</v>
      </c>
      <c r="C900" t="s">
        <v>61</v>
      </c>
    </row>
    <row r="901" spans="1:8" x14ac:dyDescent="0.25">
      <c r="A901" t="str" cm="1">
        <f t="array" aca="1" ref="A901" ca="1">"aN_CYC_3_" &amp; INDIRECT("F" &amp; ROW(C901) - 24) &amp; "_p"</f>
        <v>aN_CYC_3_6_6_p</v>
      </c>
      <c r="B901">
        <v>2</v>
      </c>
      <c r="C901" t="s">
        <v>62</v>
      </c>
    </row>
    <row r="902" spans="1:8" x14ac:dyDescent="0.25">
      <c r="A902" s="58" t="str">
        <f>"sector " &amp; D902 &amp; " and region " &amp;E902</f>
        <v>sector 7 and region 1</v>
      </c>
      <c r="B902" s="58"/>
      <c r="C902" s="58"/>
      <c r="D902" s="43">
        <v>7</v>
      </c>
      <c r="E902" s="43">
        <v>1</v>
      </c>
      <c r="F902" s="43" t="str">
        <f>D902 &amp; "_" &amp; E902</f>
        <v>7_1</v>
      </c>
    </row>
    <row r="903" spans="1:8" x14ac:dyDescent="0.25">
      <c r="A903" s="53" t="s">
        <v>59</v>
      </c>
    </row>
    <row r="904" spans="1:8" x14ac:dyDescent="0.25">
      <c r="A904" t="str" cm="1">
        <f t="array" aca="1" ref="A904" ca="1">"aN_T_1_" &amp; INDIRECT("F" &amp; ROW(C904)-2) &amp; "_p"</f>
        <v>aN_T_1_7_1_p</v>
      </c>
      <c r="B904">
        <v>0</v>
      </c>
      <c r="C904" t="s">
        <v>60</v>
      </c>
    </row>
    <row r="905" spans="1:8" x14ac:dyDescent="0.25">
      <c r="A905" t="str" cm="1">
        <f t="array" aca="1" ref="A905" ca="1">"aN_T_2_" &amp; INDIRECT("F" &amp; ROW(C905)-3) &amp; "_p"</f>
        <v>aN_T_2_7_1_p</v>
      </c>
      <c r="B905">
        <v>0</v>
      </c>
      <c r="C905" t="s">
        <v>61</v>
      </c>
    </row>
    <row r="906" spans="1:8" x14ac:dyDescent="0.25">
      <c r="A906" t="str" cm="1">
        <f t="array" aca="1" ref="A906" ca="1">"aN_T_3_" &amp; INDIRECT("F" &amp; ROW(C906)-4) &amp; "_p"</f>
        <v>aN_T_3_7_1_p</v>
      </c>
      <c r="B906">
        <v>2</v>
      </c>
      <c r="C906" t="s">
        <v>62</v>
      </c>
    </row>
    <row r="907" spans="1:8" x14ac:dyDescent="0.25">
      <c r="A907" s="53" t="s">
        <v>64</v>
      </c>
    </row>
    <row r="908" spans="1:8" x14ac:dyDescent="0.25">
      <c r="A908" t="str" cm="1">
        <f t="array" aca="1" ref="A908" ca="1">"aN_WS_1_" &amp; INDIRECT("F" &amp; ROW(C908)-6) &amp; "_p"</f>
        <v>aN_WS_1_7_1_p</v>
      </c>
      <c r="B908">
        <v>0</v>
      </c>
      <c r="C908" t="s">
        <v>60</v>
      </c>
    </row>
    <row r="909" spans="1:8" x14ac:dyDescent="0.25">
      <c r="A909" t="str" cm="1">
        <f t="array" aca="1" ref="A909" ca="1">"aN_WS_2_" &amp; INDIRECT("F" &amp; ROW(C909)-7) &amp; "_p"</f>
        <v>aN_WS_2_7_1_p</v>
      </c>
      <c r="B909">
        <v>0</v>
      </c>
      <c r="C909" t="s">
        <v>61</v>
      </c>
    </row>
    <row r="910" spans="1:8" x14ac:dyDescent="0.25">
      <c r="A910" t="str" cm="1">
        <f t="array" aca="1" ref="A910" ca="1">"aN_WS_3_" &amp; INDIRECT("F" &amp; ROW(C910)-8) &amp; "_p"</f>
        <v>aN_WS_3_7_1_p</v>
      </c>
      <c r="B910">
        <v>2</v>
      </c>
      <c r="C910" t="s">
        <v>62</v>
      </c>
    </row>
    <row r="911" spans="1:8" x14ac:dyDescent="0.25">
      <c r="A911" s="53" t="s">
        <v>63</v>
      </c>
      <c r="F911" s="56"/>
      <c r="G911" s="56"/>
      <c r="H911" s="56"/>
    </row>
    <row r="912" spans="1:8" x14ac:dyDescent="0.25">
      <c r="A912" t="str" cm="1">
        <f t="array" aca="1" ref="A912" ca="1">"aN_PREC_1_" &amp; INDIRECT("F" &amp; ROW(C912) - 10) &amp; "_p"</f>
        <v>aN_PREC_1_7_1_p</v>
      </c>
      <c r="B912">
        <v>0</v>
      </c>
      <c r="C912" t="s">
        <v>60</v>
      </c>
    </row>
    <row r="913" spans="1:8" x14ac:dyDescent="0.25">
      <c r="A913" t="str" cm="1">
        <f t="array" aca="1" ref="A913" ca="1">"aN_PREC_2_" &amp; INDIRECT("F" &amp; ROW(C913) - 11) &amp; "_p"</f>
        <v>aN_PREC_2_7_1_p</v>
      </c>
      <c r="B913">
        <v>0</v>
      </c>
      <c r="C913" t="s">
        <v>61</v>
      </c>
    </row>
    <row r="914" spans="1:8" x14ac:dyDescent="0.25">
      <c r="A914" t="str" cm="1">
        <f t="array" aca="1" ref="A914" ca="1">"aN_PREC_3_" &amp; INDIRECT("F" &amp; ROW(C914) - 12) &amp; "_p"</f>
        <v>aN_PREC_3_7_1_p</v>
      </c>
      <c r="B914">
        <v>2</v>
      </c>
      <c r="C914" t="s">
        <v>62</v>
      </c>
    </row>
    <row r="915" spans="1:8" x14ac:dyDescent="0.25">
      <c r="A915" s="53" t="s">
        <v>65</v>
      </c>
      <c r="F915" s="56"/>
      <c r="G915" s="56"/>
      <c r="H915" s="56"/>
    </row>
    <row r="916" spans="1:8" x14ac:dyDescent="0.25">
      <c r="A916" t="str" cm="1">
        <f t="array" aca="1" ref="A916" ca="1">"aN_SL_1_" &amp; INDIRECT("F" &amp; ROW(C916) - 14) &amp; "_p"</f>
        <v>aN_SL_1_7_1_p</v>
      </c>
      <c r="B916">
        <v>0</v>
      </c>
      <c r="C916" t="s">
        <v>60</v>
      </c>
    </row>
    <row r="917" spans="1:8" x14ac:dyDescent="0.25">
      <c r="A917" t="str" cm="1">
        <f t="array" aca="1" ref="A917" ca="1">"aN_SL_2_" &amp; INDIRECT("F" &amp; ROW(C917) - 15) &amp; "_p"</f>
        <v>aN_SL_2_7_1_p</v>
      </c>
      <c r="B917">
        <v>0</v>
      </c>
      <c r="C917" t="s">
        <v>61</v>
      </c>
    </row>
    <row r="918" spans="1:8" x14ac:dyDescent="0.25">
      <c r="A918" t="str" cm="1">
        <f t="array" aca="1" ref="A918" ca="1">"aN_SL_3_" &amp; INDIRECT("F" &amp; ROW(C918) - 16) &amp; "_p"</f>
        <v>aN_SL_3_7_1_p</v>
      </c>
      <c r="B918">
        <v>2</v>
      </c>
      <c r="C918" t="s">
        <v>62</v>
      </c>
    </row>
    <row r="919" spans="1:8" x14ac:dyDescent="0.25">
      <c r="A919" s="53" t="s">
        <v>470</v>
      </c>
    </row>
    <row r="920" spans="1:8" x14ac:dyDescent="0.25">
      <c r="A920" t="str" cm="1">
        <f t="array" aca="1" ref="A920" ca="1">"aN_DRO_1_" &amp; INDIRECT("F" &amp; ROW(C920) - 18) &amp; "_p"</f>
        <v>aN_DRO_1_7_1_p</v>
      </c>
      <c r="B920">
        <v>0.01</v>
      </c>
      <c r="C920" t="s">
        <v>60</v>
      </c>
    </row>
    <row r="921" spans="1:8" x14ac:dyDescent="0.25">
      <c r="A921" t="str" cm="1">
        <f t="array" aca="1" ref="A921" ca="1">"aN_DRO_2_" &amp; INDIRECT("F" &amp; ROW(C921) - 19) &amp; "_p"</f>
        <v>aN_DRO_2_7_1_p</v>
      </c>
      <c r="B921">
        <v>0</v>
      </c>
      <c r="C921" t="s">
        <v>61</v>
      </c>
    </row>
    <row r="922" spans="1:8" x14ac:dyDescent="0.25">
      <c r="A922" t="str" cm="1">
        <f t="array" aca="1" ref="A922" ca="1">"aN_DRO_3_" &amp; INDIRECT("F" &amp; ROW(C922) - 20) &amp; "_p"</f>
        <v>aN_DRO_3_7_1_p</v>
      </c>
      <c r="B922">
        <v>2</v>
      </c>
      <c r="C922" t="s">
        <v>62</v>
      </c>
    </row>
    <row r="923" spans="1:8" x14ac:dyDescent="0.25">
      <c r="A923" s="53" t="s">
        <v>471</v>
      </c>
    </row>
    <row r="924" spans="1:8" x14ac:dyDescent="0.25">
      <c r="A924" t="str" cm="1">
        <f t="array" aca="1" ref="A924" ca="1">"aN_CYC_1_" &amp; INDIRECT("F" &amp; ROW(C924) - 22) &amp; "_p"</f>
        <v>aN_CYC_1_7_1_p</v>
      </c>
      <c r="B924">
        <v>0</v>
      </c>
      <c r="C924" t="s">
        <v>60</v>
      </c>
    </row>
    <row r="925" spans="1:8" x14ac:dyDescent="0.25">
      <c r="A925" t="str" cm="1">
        <f t="array" aca="1" ref="A925" ca="1">"aN_CYC_2_" &amp; INDIRECT("F" &amp; ROW(C925) - 23) &amp; "_p"</f>
        <v>aN_CYC_2_7_1_p</v>
      </c>
      <c r="B925">
        <v>0</v>
      </c>
      <c r="C925" t="s">
        <v>61</v>
      </c>
    </row>
    <row r="926" spans="1:8" x14ac:dyDescent="0.25">
      <c r="A926" t="str" cm="1">
        <f t="array" aca="1" ref="A926" ca="1">"aN_CYC_3_" &amp; INDIRECT("F" &amp; ROW(C926) - 24) &amp; "_p"</f>
        <v>aN_CYC_3_7_1_p</v>
      </c>
      <c r="B926">
        <v>2</v>
      </c>
      <c r="C926" t="s">
        <v>62</v>
      </c>
    </row>
    <row r="927" spans="1:8" x14ac:dyDescent="0.25">
      <c r="A927" s="58" t="str">
        <f>"sector " &amp; D927 &amp; " and region " &amp;E927</f>
        <v>sector 7 and region 2</v>
      </c>
      <c r="B927" s="58"/>
      <c r="C927" s="58"/>
      <c r="D927" s="43">
        <v>7</v>
      </c>
      <c r="E927" s="43">
        <v>2</v>
      </c>
      <c r="F927" s="43" t="str">
        <f>D927 &amp; "_" &amp; E927</f>
        <v>7_2</v>
      </c>
    </row>
    <row r="928" spans="1:8" x14ac:dyDescent="0.25">
      <c r="A928" s="53" t="s">
        <v>59</v>
      </c>
    </row>
    <row r="929" spans="1:8" x14ac:dyDescent="0.25">
      <c r="A929" t="str" cm="1">
        <f t="array" aca="1" ref="A929" ca="1">"aN_T_1_" &amp; INDIRECT("F" &amp; ROW(C929)-2) &amp; "_p"</f>
        <v>aN_T_1_7_2_p</v>
      </c>
      <c r="B929">
        <v>0</v>
      </c>
      <c r="C929" t="s">
        <v>60</v>
      </c>
    </row>
    <row r="930" spans="1:8" x14ac:dyDescent="0.25">
      <c r="A930" t="str" cm="1">
        <f t="array" aca="1" ref="A930" ca="1">"aN_T_2_" &amp; INDIRECT("F" &amp; ROW(C930)-3) &amp; "_p"</f>
        <v>aN_T_2_7_2_p</v>
      </c>
      <c r="B930">
        <v>0</v>
      </c>
      <c r="C930" t="s">
        <v>61</v>
      </c>
    </row>
    <row r="931" spans="1:8" x14ac:dyDescent="0.25">
      <c r="A931" t="str" cm="1">
        <f t="array" aca="1" ref="A931" ca="1">"aN_T_3_" &amp; INDIRECT("F" &amp; ROW(C931)-4) &amp; "_p"</f>
        <v>aN_T_3_7_2_p</v>
      </c>
      <c r="B931">
        <v>2</v>
      </c>
      <c r="C931" t="s">
        <v>62</v>
      </c>
    </row>
    <row r="932" spans="1:8" x14ac:dyDescent="0.25">
      <c r="A932" s="53" t="s">
        <v>64</v>
      </c>
    </row>
    <row r="933" spans="1:8" x14ac:dyDescent="0.25">
      <c r="A933" t="str" cm="1">
        <f t="array" aca="1" ref="A933" ca="1">"aN_WS_1_" &amp; INDIRECT("F" &amp; ROW(C933)-6) &amp; "_p"</f>
        <v>aN_WS_1_7_2_p</v>
      </c>
      <c r="B933">
        <v>0</v>
      </c>
      <c r="C933" t="s">
        <v>60</v>
      </c>
    </row>
    <row r="934" spans="1:8" x14ac:dyDescent="0.25">
      <c r="A934" t="str" cm="1">
        <f t="array" aca="1" ref="A934" ca="1">"aN_WS_2_" &amp; INDIRECT("F" &amp; ROW(C934)-7) &amp; "_p"</f>
        <v>aN_WS_2_7_2_p</v>
      </c>
      <c r="B934">
        <v>0</v>
      </c>
      <c r="C934" t="s">
        <v>61</v>
      </c>
    </row>
    <row r="935" spans="1:8" x14ac:dyDescent="0.25">
      <c r="A935" t="str" cm="1">
        <f t="array" aca="1" ref="A935" ca="1">"aN_WS_3_" &amp; INDIRECT("F" &amp; ROW(C935)-8) &amp; "_p"</f>
        <v>aN_WS_3_7_2_p</v>
      </c>
      <c r="B935">
        <v>2</v>
      </c>
      <c r="C935" t="s">
        <v>62</v>
      </c>
    </row>
    <row r="936" spans="1:8" x14ac:dyDescent="0.25">
      <c r="A936" s="53" t="s">
        <v>63</v>
      </c>
      <c r="F936" s="56"/>
      <c r="G936" s="56"/>
      <c r="H936" s="56"/>
    </row>
    <row r="937" spans="1:8" x14ac:dyDescent="0.25">
      <c r="A937" t="str" cm="1">
        <f t="array" aca="1" ref="A937" ca="1">"aN_PREC_1_" &amp; INDIRECT("F" &amp; ROW(C937) - 10) &amp; "_p"</f>
        <v>aN_PREC_1_7_2_p</v>
      </c>
      <c r="B937">
        <v>0</v>
      </c>
      <c r="C937" t="s">
        <v>60</v>
      </c>
    </row>
    <row r="938" spans="1:8" x14ac:dyDescent="0.25">
      <c r="A938" t="str" cm="1">
        <f t="array" aca="1" ref="A938" ca="1">"aN_PREC_2_" &amp; INDIRECT("F" &amp; ROW(C938) - 11) &amp; "_p"</f>
        <v>aN_PREC_2_7_2_p</v>
      </c>
      <c r="B938">
        <v>0</v>
      </c>
      <c r="C938" t="s">
        <v>61</v>
      </c>
    </row>
    <row r="939" spans="1:8" x14ac:dyDescent="0.25">
      <c r="A939" t="str" cm="1">
        <f t="array" aca="1" ref="A939" ca="1">"aN_PREC_3_" &amp; INDIRECT("F" &amp; ROW(C939) - 12) &amp; "_p"</f>
        <v>aN_PREC_3_7_2_p</v>
      </c>
      <c r="B939">
        <v>2</v>
      </c>
      <c r="C939" t="s">
        <v>62</v>
      </c>
    </row>
    <row r="940" spans="1:8" x14ac:dyDescent="0.25">
      <c r="A940" s="53" t="s">
        <v>65</v>
      </c>
      <c r="F940" s="56"/>
      <c r="G940" s="56"/>
      <c r="H940" s="56"/>
    </row>
    <row r="941" spans="1:8" x14ac:dyDescent="0.25">
      <c r="A941" t="str" cm="1">
        <f t="array" aca="1" ref="A941" ca="1">"aN_SL_1_" &amp; INDIRECT("F" &amp; ROW(C941) - 14) &amp; "_p"</f>
        <v>aN_SL_1_7_2_p</v>
      </c>
      <c r="B941">
        <v>0</v>
      </c>
      <c r="C941" t="s">
        <v>60</v>
      </c>
    </row>
    <row r="942" spans="1:8" x14ac:dyDescent="0.25">
      <c r="A942" t="str" cm="1">
        <f t="array" aca="1" ref="A942" ca="1">"aN_SL_2_" &amp; INDIRECT("F" &amp; ROW(C942) - 15) &amp; "_p"</f>
        <v>aN_SL_2_7_2_p</v>
      </c>
      <c r="B942">
        <v>0</v>
      </c>
      <c r="C942" t="s">
        <v>61</v>
      </c>
    </row>
    <row r="943" spans="1:8" x14ac:dyDescent="0.25">
      <c r="A943" t="str" cm="1">
        <f t="array" aca="1" ref="A943" ca="1">"aN_SL_3_" &amp; INDIRECT("F" &amp; ROW(C943) - 16) &amp; "_p"</f>
        <v>aN_SL_3_7_2_p</v>
      </c>
      <c r="B943">
        <v>2</v>
      </c>
      <c r="C943" t="s">
        <v>62</v>
      </c>
    </row>
    <row r="944" spans="1:8" x14ac:dyDescent="0.25">
      <c r="A944" s="53" t="s">
        <v>470</v>
      </c>
    </row>
    <row r="945" spans="1:6" x14ac:dyDescent="0.25">
      <c r="A945" t="str" cm="1">
        <f t="array" aca="1" ref="A945" ca="1">"aN_DRO_1_" &amp; INDIRECT("F" &amp; ROW(C945) - 18) &amp; "_p"</f>
        <v>aN_DRO_1_7_2_p</v>
      </c>
      <c r="B945">
        <v>0.01</v>
      </c>
      <c r="C945" t="s">
        <v>60</v>
      </c>
    </row>
    <row r="946" spans="1:6" x14ac:dyDescent="0.25">
      <c r="A946" t="str" cm="1">
        <f t="array" aca="1" ref="A946" ca="1">"aN_DRO_2_" &amp; INDIRECT("F" &amp; ROW(C946) - 19) &amp; "_p"</f>
        <v>aN_DRO_2_7_2_p</v>
      </c>
      <c r="B946">
        <v>0</v>
      </c>
      <c r="C946" t="s">
        <v>61</v>
      </c>
    </row>
    <row r="947" spans="1:6" x14ac:dyDescent="0.25">
      <c r="A947" t="str" cm="1">
        <f t="array" aca="1" ref="A947" ca="1">"aN_DRO_3_" &amp; INDIRECT("F" &amp; ROW(C947) - 20) &amp; "_p"</f>
        <v>aN_DRO_3_7_2_p</v>
      </c>
      <c r="B947">
        <v>2</v>
      </c>
      <c r="C947" t="s">
        <v>62</v>
      </c>
    </row>
    <row r="948" spans="1:6" x14ac:dyDescent="0.25">
      <c r="A948" s="53" t="s">
        <v>471</v>
      </c>
    </row>
    <row r="949" spans="1:6" x14ac:dyDescent="0.25">
      <c r="A949" t="str" cm="1">
        <f t="array" aca="1" ref="A949" ca="1">"aN_CYC_1_" &amp; INDIRECT("F" &amp; ROW(C949) - 22) &amp; "_p"</f>
        <v>aN_CYC_1_7_2_p</v>
      </c>
      <c r="B949">
        <v>0</v>
      </c>
      <c r="C949" t="s">
        <v>60</v>
      </c>
    </row>
    <row r="950" spans="1:6" x14ac:dyDescent="0.25">
      <c r="A950" t="str" cm="1">
        <f t="array" aca="1" ref="A950" ca="1">"aN_CYC_2_" &amp; INDIRECT("F" &amp; ROW(C950) - 23) &amp; "_p"</f>
        <v>aN_CYC_2_7_2_p</v>
      </c>
      <c r="B950">
        <v>0</v>
      </c>
      <c r="C950" t="s">
        <v>61</v>
      </c>
    </row>
    <row r="951" spans="1:6" x14ac:dyDescent="0.25">
      <c r="A951" t="str" cm="1">
        <f t="array" aca="1" ref="A951" ca="1">"aN_CYC_3_" &amp; INDIRECT("F" &amp; ROW(C951) - 24) &amp; "_p"</f>
        <v>aN_CYC_3_7_2_p</v>
      </c>
      <c r="B951">
        <v>2</v>
      </c>
      <c r="C951" t="s">
        <v>62</v>
      </c>
    </row>
    <row r="952" spans="1:6" x14ac:dyDescent="0.25">
      <c r="A952" s="58" t="str">
        <f>"sector " &amp; D952 &amp; " and region " &amp;E952</f>
        <v>sector 7 and region 3</v>
      </c>
      <c r="B952" s="58"/>
      <c r="C952" s="58"/>
      <c r="D952" s="43">
        <v>7</v>
      </c>
      <c r="E952" s="43">
        <v>3</v>
      </c>
      <c r="F952" s="43" t="str">
        <f>D952 &amp; "_" &amp; E952</f>
        <v>7_3</v>
      </c>
    </row>
    <row r="953" spans="1:6" x14ac:dyDescent="0.25">
      <c r="A953" s="53" t="s">
        <v>59</v>
      </c>
    </row>
    <row r="954" spans="1:6" x14ac:dyDescent="0.25">
      <c r="A954" t="str" cm="1">
        <f t="array" aca="1" ref="A954" ca="1">"aN_T_1_" &amp; INDIRECT("F" &amp; ROW(C954)-2) &amp; "_p"</f>
        <v>aN_T_1_7_3_p</v>
      </c>
      <c r="B954">
        <v>0</v>
      </c>
      <c r="C954" t="s">
        <v>60</v>
      </c>
    </row>
    <row r="955" spans="1:6" x14ac:dyDescent="0.25">
      <c r="A955" t="str" cm="1">
        <f t="array" aca="1" ref="A955" ca="1">"aN_T_2_" &amp; INDIRECT("F" &amp; ROW(C955)-3) &amp; "_p"</f>
        <v>aN_T_2_7_3_p</v>
      </c>
      <c r="B955">
        <v>0</v>
      </c>
      <c r="C955" t="s">
        <v>61</v>
      </c>
    </row>
    <row r="956" spans="1:6" x14ac:dyDescent="0.25">
      <c r="A956" t="str" cm="1">
        <f t="array" aca="1" ref="A956" ca="1">"aN_T_3_" &amp; INDIRECT("F" &amp; ROW(C956)-4) &amp; "_p"</f>
        <v>aN_T_3_7_3_p</v>
      </c>
      <c r="B956">
        <v>2</v>
      </c>
      <c r="C956" t="s">
        <v>62</v>
      </c>
    </row>
    <row r="957" spans="1:6" x14ac:dyDescent="0.25">
      <c r="A957" s="53" t="s">
        <v>64</v>
      </c>
    </row>
    <row r="958" spans="1:6" x14ac:dyDescent="0.25">
      <c r="A958" t="str" cm="1">
        <f t="array" aca="1" ref="A958" ca="1">"aN_WS_1_" &amp; INDIRECT("F" &amp; ROW(C958)-6) &amp; "_p"</f>
        <v>aN_WS_1_7_3_p</v>
      </c>
      <c r="B958">
        <v>0</v>
      </c>
      <c r="C958" t="s">
        <v>60</v>
      </c>
    </row>
    <row r="959" spans="1:6" x14ac:dyDescent="0.25">
      <c r="A959" t="str" cm="1">
        <f t="array" aca="1" ref="A959" ca="1">"aN_WS_2_" &amp; INDIRECT("F" &amp; ROW(C959)-7) &amp; "_p"</f>
        <v>aN_WS_2_7_3_p</v>
      </c>
      <c r="B959">
        <v>0</v>
      </c>
      <c r="C959" t="s">
        <v>61</v>
      </c>
    </row>
    <row r="960" spans="1:6" x14ac:dyDescent="0.25">
      <c r="A960" t="str" cm="1">
        <f t="array" aca="1" ref="A960" ca="1">"aN_WS_3_" &amp; INDIRECT("F" &amp; ROW(C960)-8) &amp; "_p"</f>
        <v>aN_WS_3_7_3_p</v>
      </c>
      <c r="B960">
        <v>2</v>
      </c>
      <c r="C960" t="s">
        <v>62</v>
      </c>
    </row>
    <row r="961" spans="1:8" x14ac:dyDescent="0.25">
      <c r="A961" s="53" t="s">
        <v>63</v>
      </c>
      <c r="F961" s="56"/>
      <c r="G961" s="56"/>
      <c r="H961" s="56"/>
    </row>
    <row r="962" spans="1:8" x14ac:dyDescent="0.25">
      <c r="A962" t="str" cm="1">
        <f t="array" aca="1" ref="A962" ca="1">"aN_PREC_1_" &amp; INDIRECT("F" &amp; ROW(C962) - 10) &amp; "_p"</f>
        <v>aN_PREC_1_7_3_p</v>
      </c>
      <c r="B962">
        <v>0</v>
      </c>
      <c r="C962" t="s">
        <v>60</v>
      </c>
    </row>
    <row r="963" spans="1:8" x14ac:dyDescent="0.25">
      <c r="A963" t="str" cm="1">
        <f t="array" aca="1" ref="A963" ca="1">"aN_PREC_2_" &amp; INDIRECT("F" &amp; ROW(C963) - 11) &amp; "_p"</f>
        <v>aN_PREC_2_7_3_p</v>
      </c>
      <c r="B963">
        <v>0</v>
      </c>
      <c r="C963" t="s">
        <v>61</v>
      </c>
    </row>
    <row r="964" spans="1:8" x14ac:dyDescent="0.25">
      <c r="A964" t="str" cm="1">
        <f t="array" aca="1" ref="A964" ca="1">"aN_PREC_3_" &amp; INDIRECT("F" &amp; ROW(C964) - 12) &amp; "_p"</f>
        <v>aN_PREC_3_7_3_p</v>
      </c>
      <c r="B964">
        <v>2</v>
      </c>
      <c r="C964" t="s">
        <v>62</v>
      </c>
    </row>
    <row r="965" spans="1:8" x14ac:dyDescent="0.25">
      <c r="A965" s="53" t="s">
        <v>65</v>
      </c>
      <c r="F965" s="56"/>
      <c r="G965" s="56"/>
      <c r="H965" s="56"/>
    </row>
    <row r="966" spans="1:8" x14ac:dyDescent="0.25">
      <c r="A966" t="str" cm="1">
        <f t="array" aca="1" ref="A966" ca="1">"aN_SL_1_" &amp; INDIRECT("F" &amp; ROW(C966) - 14) &amp; "_p"</f>
        <v>aN_SL_1_7_3_p</v>
      </c>
      <c r="B966">
        <v>0</v>
      </c>
      <c r="C966" t="s">
        <v>60</v>
      </c>
    </row>
    <row r="967" spans="1:8" x14ac:dyDescent="0.25">
      <c r="A967" t="str" cm="1">
        <f t="array" aca="1" ref="A967" ca="1">"aN_SL_2_" &amp; INDIRECT("F" &amp; ROW(C967) - 15) &amp; "_p"</f>
        <v>aN_SL_2_7_3_p</v>
      </c>
      <c r="B967">
        <v>0</v>
      </c>
      <c r="C967" t="s">
        <v>61</v>
      </c>
    </row>
    <row r="968" spans="1:8" x14ac:dyDescent="0.25">
      <c r="A968" t="str" cm="1">
        <f t="array" aca="1" ref="A968" ca="1">"aN_SL_3_" &amp; INDIRECT("F" &amp; ROW(C968) - 16) &amp; "_p"</f>
        <v>aN_SL_3_7_3_p</v>
      </c>
      <c r="B968">
        <v>2</v>
      </c>
      <c r="C968" t="s">
        <v>62</v>
      </c>
    </row>
    <row r="969" spans="1:8" x14ac:dyDescent="0.25">
      <c r="A969" s="53" t="s">
        <v>470</v>
      </c>
    </row>
    <row r="970" spans="1:8" x14ac:dyDescent="0.25">
      <c r="A970" t="str" cm="1">
        <f t="array" aca="1" ref="A970" ca="1">"aN_DRO_1_" &amp; INDIRECT("F" &amp; ROW(C970) - 18) &amp; "_p"</f>
        <v>aN_DRO_1_7_3_p</v>
      </c>
      <c r="B970">
        <v>0.01</v>
      </c>
      <c r="C970" t="s">
        <v>60</v>
      </c>
    </row>
    <row r="971" spans="1:8" x14ac:dyDescent="0.25">
      <c r="A971" t="str" cm="1">
        <f t="array" aca="1" ref="A971" ca="1">"aN_DRO_2_" &amp; INDIRECT("F" &amp; ROW(C971) - 19) &amp; "_p"</f>
        <v>aN_DRO_2_7_3_p</v>
      </c>
      <c r="B971">
        <v>0</v>
      </c>
      <c r="C971" t="s">
        <v>61</v>
      </c>
    </row>
    <row r="972" spans="1:8" x14ac:dyDescent="0.25">
      <c r="A972" t="str" cm="1">
        <f t="array" aca="1" ref="A972" ca="1">"aN_DRO_3_" &amp; INDIRECT("F" &amp; ROW(C972) - 20) &amp; "_p"</f>
        <v>aN_DRO_3_7_3_p</v>
      </c>
      <c r="B972">
        <v>2</v>
      </c>
      <c r="C972" t="s">
        <v>62</v>
      </c>
    </row>
    <row r="973" spans="1:8" x14ac:dyDescent="0.25">
      <c r="A973" s="53" t="s">
        <v>471</v>
      </c>
    </row>
    <row r="974" spans="1:8" x14ac:dyDescent="0.25">
      <c r="A974" t="str" cm="1">
        <f t="array" aca="1" ref="A974" ca="1">"aN_CYC_1_" &amp; INDIRECT("F" &amp; ROW(C974) - 22) &amp; "_p"</f>
        <v>aN_CYC_1_7_3_p</v>
      </c>
      <c r="B974">
        <v>0</v>
      </c>
      <c r="C974" t="s">
        <v>60</v>
      </c>
    </row>
    <row r="975" spans="1:8" x14ac:dyDescent="0.25">
      <c r="A975" t="str" cm="1">
        <f t="array" aca="1" ref="A975" ca="1">"aN_CYC_2_" &amp; INDIRECT("F" &amp; ROW(C975) - 23) &amp; "_p"</f>
        <v>aN_CYC_2_7_3_p</v>
      </c>
      <c r="B975">
        <v>0</v>
      </c>
      <c r="C975" t="s">
        <v>61</v>
      </c>
    </row>
    <row r="976" spans="1:8" x14ac:dyDescent="0.25">
      <c r="A976" t="str" cm="1">
        <f t="array" aca="1" ref="A976" ca="1">"aN_CYC_3_" &amp; INDIRECT("F" &amp; ROW(C976) - 24) &amp; "_p"</f>
        <v>aN_CYC_3_7_3_p</v>
      </c>
      <c r="B976">
        <v>2</v>
      </c>
      <c r="C976" t="s">
        <v>62</v>
      </c>
    </row>
    <row r="977" spans="1:8" x14ac:dyDescent="0.25">
      <c r="A977" s="58" t="str">
        <f>"sector " &amp; D977 &amp; " and region " &amp;E977</f>
        <v>sector 7 and region 4</v>
      </c>
      <c r="B977" s="58"/>
      <c r="C977" s="58"/>
      <c r="D977" s="43">
        <v>7</v>
      </c>
      <c r="E977" s="43">
        <v>4</v>
      </c>
      <c r="F977" s="43" t="str">
        <f>D977 &amp; "_" &amp; E977</f>
        <v>7_4</v>
      </c>
    </row>
    <row r="978" spans="1:8" x14ac:dyDescent="0.25">
      <c r="A978" s="53" t="s">
        <v>59</v>
      </c>
    </row>
    <row r="979" spans="1:8" x14ac:dyDescent="0.25">
      <c r="A979" t="str" cm="1">
        <f t="array" aca="1" ref="A979" ca="1">"aN_T_1_" &amp; INDIRECT("F" &amp; ROW(C979)-2) &amp; "_p"</f>
        <v>aN_T_1_7_4_p</v>
      </c>
      <c r="B979">
        <v>0</v>
      </c>
      <c r="C979" t="s">
        <v>60</v>
      </c>
    </row>
    <row r="980" spans="1:8" x14ac:dyDescent="0.25">
      <c r="A980" t="str" cm="1">
        <f t="array" aca="1" ref="A980" ca="1">"aN_T_2_" &amp; INDIRECT("F" &amp; ROW(C980)-3) &amp; "_p"</f>
        <v>aN_T_2_7_4_p</v>
      </c>
      <c r="B980">
        <v>0</v>
      </c>
      <c r="C980" t="s">
        <v>61</v>
      </c>
    </row>
    <row r="981" spans="1:8" x14ac:dyDescent="0.25">
      <c r="A981" t="str" cm="1">
        <f t="array" aca="1" ref="A981" ca="1">"aN_T_3_" &amp; INDIRECT("F" &amp; ROW(C981)-4) &amp; "_p"</f>
        <v>aN_T_3_7_4_p</v>
      </c>
      <c r="B981">
        <v>2</v>
      </c>
      <c r="C981" t="s">
        <v>62</v>
      </c>
    </row>
    <row r="982" spans="1:8" x14ac:dyDescent="0.25">
      <c r="A982" s="53" t="s">
        <v>64</v>
      </c>
    </row>
    <row r="983" spans="1:8" x14ac:dyDescent="0.25">
      <c r="A983" t="str" cm="1">
        <f t="array" aca="1" ref="A983" ca="1">"aN_WS_1_" &amp; INDIRECT("F" &amp; ROW(C983)-6) &amp; "_p"</f>
        <v>aN_WS_1_7_4_p</v>
      </c>
      <c r="B983">
        <v>0</v>
      </c>
      <c r="C983" t="s">
        <v>60</v>
      </c>
    </row>
    <row r="984" spans="1:8" x14ac:dyDescent="0.25">
      <c r="A984" t="str" cm="1">
        <f t="array" aca="1" ref="A984" ca="1">"aN_WS_2_" &amp; INDIRECT("F" &amp; ROW(C984)-7) &amp; "_p"</f>
        <v>aN_WS_2_7_4_p</v>
      </c>
      <c r="B984">
        <v>0</v>
      </c>
      <c r="C984" t="s">
        <v>61</v>
      </c>
    </row>
    <row r="985" spans="1:8" x14ac:dyDescent="0.25">
      <c r="A985" t="str" cm="1">
        <f t="array" aca="1" ref="A985" ca="1">"aN_WS_3_" &amp; INDIRECT("F" &amp; ROW(C985)-8) &amp; "_p"</f>
        <v>aN_WS_3_7_4_p</v>
      </c>
      <c r="B985">
        <v>2</v>
      </c>
      <c r="C985" t="s">
        <v>62</v>
      </c>
    </row>
    <row r="986" spans="1:8" x14ac:dyDescent="0.25">
      <c r="A986" s="53" t="s">
        <v>63</v>
      </c>
      <c r="F986" s="56"/>
      <c r="G986" s="56"/>
      <c r="H986" s="56"/>
    </row>
    <row r="987" spans="1:8" x14ac:dyDescent="0.25">
      <c r="A987" t="str" cm="1">
        <f t="array" aca="1" ref="A987" ca="1">"aN_PREC_1_" &amp; INDIRECT("F" &amp; ROW(C987) - 10) &amp; "_p"</f>
        <v>aN_PREC_1_7_4_p</v>
      </c>
      <c r="B987">
        <v>0</v>
      </c>
      <c r="C987" t="s">
        <v>60</v>
      </c>
    </row>
    <row r="988" spans="1:8" x14ac:dyDescent="0.25">
      <c r="A988" t="str" cm="1">
        <f t="array" aca="1" ref="A988" ca="1">"aN_PREC_2_" &amp; INDIRECT("F" &amp; ROW(C988) - 11) &amp; "_p"</f>
        <v>aN_PREC_2_7_4_p</v>
      </c>
      <c r="B988">
        <v>0</v>
      </c>
      <c r="C988" t="s">
        <v>61</v>
      </c>
    </row>
    <row r="989" spans="1:8" x14ac:dyDescent="0.25">
      <c r="A989" t="str" cm="1">
        <f t="array" aca="1" ref="A989" ca="1">"aN_PREC_3_" &amp; INDIRECT("F" &amp; ROW(C989) - 12) &amp; "_p"</f>
        <v>aN_PREC_3_7_4_p</v>
      </c>
      <c r="B989">
        <v>2</v>
      </c>
      <c r="C989" t="s">
        <v>62</v>
      </c>
    </row>
    <row r="990" spans="1:8" x14ac:dyDescent="0.25">
      <c r="A990" s="53" t="s">
        <v>65</v>
      </c>
      <c r="F990" s="56"/>
      <c r="G990" s="56"/>
      <c r="H990" s="56"/>
    </row>
    <row r="991" spans="1:8" x14ac:dyDescent="0.25">
      <c r="A991" t="str" cm="1">
        <f t="array" aca="1" ref="A991" ca="1">"aN_SL_1_" &amp; INDIRECT("F" &amp; ROW(C991) - 14) &amp; "_p"</f>
        <v>aN_SL_1_7_4_p</v>
      </c>
      <c r="B991">
        <v>0</v>
      </c>
      <c r="C991" t="s">
        <v>60</v>
      </c>
    </row>
    <row r="992" spans="1:8" x14ac:dyDescent="0.25">
      <c r="A992" t="str" cm="1">
        <f t="array" aca="1" ref="A992" ca="1">"aN_SL_2_" &amp; INDIRECT("F" &amp; ROW(C992) - 15) &amp; "_p"</f>
        <v>aN_SL_2_7_4_p</v>
      </c>
      <c r="B992">
        <v>0</v>
      </c>
      <c r="C992" t="s">
        <v>61</v>
      </c>
    </row>
    <row r="993" spans="1:6" x14ac:dyDescent="0.25">
      <c r="A993" t="str" cm="1">
        <f t="array" aca="1" ref="A993" ca="1">"aN_SL_3_" &amp; INDIRECT("F" &amp; ROW(C993) - 16) &amp; "_p"</f>
        <v>aN_SL_3_7_4_p</v>
      </c>
      <c r="B993">
        <v>2</v>
      </c>
      <c r="C993" t="s">
        <v>62</v>
      </c>
    </row>
    <row r="994" spans="1:6" x14ac:dyDescent="0.25">
      <c r="A994" s="53" t="s">
        <v>470</v>
      </c>
    </row>
    <row r="995" spans="1:6" x14ac:dyDescent="0.25">
      <c r="A995" t="str" cm="1">
        <f t="array" aca="1" ref="A995" ca="1">"aN_DRO_1_" &amp; INDIRECT("F" &amp; ROW(C995) - 18) &amp; "_p"</f>
        <v>aN_DRO_1_7_4_p</v>
      </c>
      <c r="B995">
        <v>0.01</v>
      </c>
      <c r="C995" t="s">
        <v>60</v>
      </c>
    </row>
    <row r="996" spans="1:6" x14ac:dyDescent="0.25">
      <c r="A996" t="str" cm="1">
        <f t="array" aca="1" ref="A996" ca="1">"aN_DRO_2_" &amp; INDIRECT("F" &amp; ROW(C996) - 19) &amp; "_p"</f>
        <v>aN_DRO_2_7_4_p</v>
      </c>
      <c r="B996">
        <v>0</v>
      </c>
      <c r="C996" t="s">
        <v>61</v>
      </c>
    </row>
    <row r="997" spans="1:6" x14ac:dyDescent="0.25">
      <c r="A997" t="str" cm="1">
        <f t="array" aca="1" ref="A997" ca="1">"aN_DRO_3_" &amp; INDIRECT("F" &amp; ROW(C997) - 20) &amp; "_p"</f>
        <v>aN_DRO_3_7_4_p</v>
      </c>
      <c r="B997">
        <v>2</v>
      </c>
      <c r="C997" t="s">
        <v>62</v>
      </c>
    </row>
    <row r="998" spans="1:6" x14ac:dyDescent="0.25">
      <c r="A998" s="53" t="s">
        <v>471</v>
      </c>
    </row>
    <row r="999" spans="1:6" x14ac:dyDescent="0.25">
      <c r="A999" t="str" cm="1">
        <f t="array" aca="1" ref="A999" ca="1">"aN_CYC_1_" &amp; INDIRECT("F" &amp; ROW(C999) - 22) &amp; "_p"</f>
        <v>aN_CYC_1_7_4_p</v>
      </c>
      <c r="B999">
        <v>0</v>
      </c>
      <c r="C999" t="s">
        <v>60</v>
      </c>
    </row>
    <row r="1000" spans="1:6" x14ac:dyDescent="0.25">
      <c r="A1000" t="str" cm="1">
        <f t="array" aca="1" ref="A1000" ca="1">"aN_CYC_2_" &amp; INDIRECT("F" &amp; ROW(C1000) - 23) &amp; "_p"</f>
        <v>aN_CYC_2_7_4_p</v>
      </c>
      <c r="B1000">
        <v>0</v>
      </c>
      <c r="C1000" t="s">
        <v>61</v>
      </c>
    </row>
    <row r="1001" spans="1:6" x14ac:dyDescent="0.25">
      <c r="A1001" t="str" cm="1">
        <f t="array" aca="1" ref="A1001" ca="1">"aN_CYC_3_" &amp; INDIRECT("F" &amp; ROW(C1001) - 24) &amp; "_p"</f>
        <v>aN_CYC_3_7_4_p</v>
      </c>
      <c r="B1001">
        <v>2</v>
      </c>
      <c r="C1001" t="s">
        <v>62</v>
      </c>
    </row>
    <row r="1002" spans="1:6" x14ac:dyDescent="0.25">
      <c r="A1002" s="58" t="str">
        <f>"sector " &amp; D1002 &amp; " and region " &amp;E1002</f>
        <v>sector 7 and region 5</v>
      </c>
      <c r="B1002" s="58"/>
      <c r="C1002" s="58"/>
      <c r="D1002" s="43">
        <v>7</v>
      </c>
      <c r="E1002" s="43">
        <v>5</v>
      </c>
      <c r="F1002" s="43" t="str">
        <f>D1002 &amp; "_" &amp; E1002</f>
        <v>7_5</v>
      </c>
    </row>
    <row r="1003" spans="1:6" x14ac:dyDescent="0.25">
      <c r="A1003" s="53" t="s">
        <v>59</v>
      </c>
    </row>
    <row r="1004" spans="1:6" x14ac:dyDescent="0.25">
      <c r="A1004" t="str" cm="1">
        <f t="array" aca="1" ref="A1004" ca="1">"aN_T_1_" &amp; INDIRECT("F" &amp; ROW(C1004)-2) &amp; "_p"</f>
        <v>aN_T_1_7_5_p</v>
      </c>
      <c r="B1004">
        <v>0</v>
      </c>
      <c r="C1004" t="s">
        <v>60</v>
      </c>
    </row>
    <row r="1005" spans="1:6" x14ac:dyDescent="0.25">
      <c r="A1005" t="str" cm="1">
        <f t="array" aca="1" ref="A1005" ca="1">"aN_T_2_" &amp; INDIRECT("F" &amp; ROW(C1005)-3) &amp; "_p"</f>
        <v>aN_T_2_7_5_p</v>
      </c>
      <c r="B1005">
        <v>0</v>
      </c>
      <c r="C1005" t="s">
        <v>61</v>
      </c>
    </row>
    <row r="1006" spans="1:6" x14ac:dyDescent="0.25">
      <c r="A1006" t="str" cm="1">
        <f t="array" aca="1" ref="A1006" ca="1">"aN_T_3_" &amp; INDIRECT("F" &amp; ROW(C1006)-4) &amp; "_p"</f>
        <v>aN_T_3_7_5_p</v>
      </c>
      <c r="B1006">
        <v>2</v>
      </c>
      <c r="C1006" t="s">
        <v>62</v>
      </c>
    </row>
    <row r="1007" spans="1:6" x14ac:dyDescent="0.25">
      <c r="A1007" s="53" t="s">
        <v>64</v>
      </c>
    </row>
    <row r="1008" spans="1:6" x14ac:dyDescent="0.25">
      <c r="A1008" t="str" cm="1">
        <f t="array" aca="1" ref="A1008" ca="1">"aN_WS_1_" &amp; INDIRECT("F" &amp; ROW(C1008)-6) &amp; "_p"</f>
        <v>aN_WS_1_7_5_p</v>
      </c>
      <c r="B1008">
        <v>0</v>
      </c>
      <c r="C1008" t="s">
        <v>60</v>
      </c>
    </row>
    <row r="1009" spans="1:8" x14ac:dyDescent="0.25">
      <c r="A1009" t="str" cm="1">
        <f t="array" aca="1" ref="A1009" ca="1">"aN_WS_2_" &amp; INDIRECT("F" &amp; ROW(C1009)-7) &amp; "_p"</f>
        <v>aN_WS_2_7_5_p</v>
      </c>
      <c r="B1009">
        <v>0</v>
      </c>
      <c r="C1009" t="s">
        <v>61</v>
      </c>
    </row>
    <row r="1010" spans="1:8" x14ac:dyDescent="0.25">
      <c r="A1010" t="str" cm="1">
        <f t="array" aca="1" ref="A1010" ca="1">"aN_WS_3_" &amp; INDIRECT("F" &amp; ROW(C1010)-8) &amp; "_p"</f>
        <v>aN_WS_3_7_5_p</v>
      </c>
      <c r="B1010">
        <v>2</v>
      </c>
      <c r="C1010" t="s">
        <v>62</v>
      </c>
    </row>
    <row r="1011" spans="1:8" x14ac:dyDescent="0.25">
      <c r="A1011" s="53" t="s">
        <v>63</v>
      </c>
      <c r="F1011" s="56"/>
      <c r="G1011" s="56"/>
      <c r="H1011" s="56"/>
    </row>
    <row r="1012" spans="1:8" x14ac:dyDescent="0.25">
      <c r="A1012" t="str" cm="1">
        <f t="array" aca="1" ref="A1012" ca="1">"aN_PREC_1_" &amp; INDIRECT("F" &amp; ROW(C1012) - 10) &amp; "_p"</f>
        <v>aN_PREC_1_7_5_p</v>
      </c>
      <c r="B1012">
        <v>0</v>
      </c>
      <c r="C1012" t="s">
        <v>60</v>
      </c>
    </row>
    <row r="1013" spans="1:8" x14ac:dyDescent="0.25">
      <c r="A1013" t="str" cm="1">
        <f t="array" aca="1" ref="A1013" ca="1">"aN_PREC_2_" &amp; INDIRECT("F" &amp; ROW(C1013) - 11) &amp; "_p"</f>
        <v>aN_PREC_2_7_5_p</v>
      </c>
      <c r="B1013">
        <v>0</v>
      </c>
      <c r="C1013" t="s">
        <v>61</v>
      </c>
    </row>
    <row r="1014" spans="1:8" x14ac:dyDescent="0.25">
      <c r="A1014" t="str" cm="1">
        <f t="array" aca="1" ref="A1014" ca="1">"aN_PREC_3_" &amp; INDIRECT("F" &amp; ROW(C1014) - 12) &amp; "_p"</f>
        <v>aN_PREC_3_7_5_p</v>
      </c>
      <c r="B1014">
        <v>2</v>
      </c>
      <c r="C1014" t="s">
        <v>62</v>
      </c>
    </row>
    <row r="1015" spans="1:8" x14ac:dyDescent="0.25">
      <c r="A1015" s="53" t="s">
        <v>65</v>
      </c>
      <c r="F1015" s="56"/>
      <c r="G1015" s="56"/>
      <c r="H1015" s="56"/>
    </row>
    <row r="1016" spans="1:8" x14ac:dyDescent="0.25">
      <c r="A1016" t="str" cm="1">
        <f t="array" aca="1" ref="A1016" ca="1">"aN_SL_1_" &amp; INDIRECT("F" &amp; ROW(C1016) - 14) &amp; "_p"</f>
        <v>aN_SL_1_7_5_p</v>
      </c>
      <c r="B1016">
        <v>0</v>
      </c>
      <c r="C1016" t="s">
        <v>60</v>
      </c>
    </row>
    <row r="1017" spans="1:8" x14ac:dyDescent="0.25">
      <c r="A1017" t="str" cm="1">
        <f t="array" aca="1" ref="A1017" ca="1">"aN_SL_2_" &amp; INDIRECT("F" &amp; ROW(C1017) - 15) &amp; "_p"</f>
        <v>aN_SL_2_7_5_p</v>
      </c>
      <c r="B1017">
        <v>0</v>
      </c>
      <c r="C1017" t="s">
        <v>61</v>
      </c>
    </row>
    <row r="1018" spans="1:8" x14ac:dyDescent="0.25">
      <c r="A1018" t="str" cm="1">
        <f t="array" aca="1" ref="A1018" ca="1">"aN_SL_3_" &amp; INDIRECT("F" &amp; ROW(C1018) - 16) &amp; "_p"</f>
        <v>aN_SL_3_7_5_p</v>
      </c>
      <c r="B1018">
        <v>2</v>
      </c>
      <c r="C1018" t="s">
        <v>62</v>
      </c>
    </row>
    <row r="1019" spans="1:8" x14ac:dyDescent="0.25">
      <c r="A1019" s="53" t="s">
        <v>470</v>
      </c>
    </row>
    <row r="1020" spans="1:8" x14ac:dyDescent="0.25">
      <c r="A1020" t="str" cm="1">
        <f t="array" aca="1" ref="A1020" ca="1">"aN_DRO_1_" &amp; INDIRECT("F" &amp; ROW(C1020) - 18) &amp; "_p"</f>
        <v>aN_DRO_1_7_5_p</v>
      </c>
      <c r="B1020">
        <v>0.01</v>
      </c>
      <c r="C1020" t="s">
        <v>60</v>
      </c>
    </row>
    <row r="1021" spans="1:8" x14ac:dyDescent="0.25">
      <c r="A1021" t="str" cm="1">
        <f t="array" aca="1" ref="A1021" ca="1">"aN_DRO_2_" &amp; INDIRECT("F" &amp; ROW(C1021) - 19) &amp; "_p"</f>
        <v>aN_DRO_2_7_5_p</v>
      </c>
      <c r="B1021">
        <v>0</v>
      </c>
      <c r="C1021" t="s">
        <v>61</v>
      </c>
    </row>
    <row r="1022" spans="1:8" x14ac:dyDescent="0.25">
      <c r="A1022" t="str" cm="1">
        <f t="array" aca="1" ref="A1022" ca="1">"aN_DRO_3_" &amp; INDIRECT("F" &amp; ROW(C1022) - 20) &amp; "_p"</f>
        <v>aN_DRO_3_7_5_p</v>
      </c>
      <c r="B1022">
        <v>2</v>
      </c>
      <c r="C1022" t="s">
        <v>62</v>
      </c>
    </row>
    <row r="1023" spans="1:8" x14ac:dyDescent="0.25">
      <c r="A1023" s="53" t="s">
        <v>471</v>
      </c>
    </row>
    <row r="1024" spans="1:8" x14ac:dyDescent="0.25">
      <c r="A1024" t="str" cm="1">
        <f t="array" aca="1" ref="A1024" ca="1">"aN_CYC_1_" &amp; INDIRECT("F" &amp; ROW(C1024) - 22) &amp; "_p"</f>
        <v>aN_CYC_1_7_5_p</v>
      </c>
      <c r="B1024">
        <v>0</v>
      </c>
      <c r="C1024" t="s">
        <v>60</v>
      </c>
    </row>
    <row r="1025" spans="1:8" x14ac:dyDescent="0.25">
      <c r="A1025" t="str" cm="1">
        <f t="array" aca="1" ref="A1025" ca="1">"aN_CYC_2_" &amp; INDIRECT("F" &amp; ROW(C1025) - 23) &amp; "_p"</f>
        <v>aN_CYC_2_7_5_p</v>
      </c>
      <c r="B1025">
        <v>0</v>
      </c>
      <c r="C1025" t="s">
        <v>61</v>
      </c>
    </row>
    <row r="1026" spans="1:8" x14ac:dyDescent="0.25">
      <c r="A1026" t="str" cm="1">
        <f t="array" aca="1" ref="A1026" ca="1">"aN_CYC_3_" &amp; INDIRECT("F" &amp; ROW(C1026) - 24) &amp; "_p"</f>
        <v>aN_CYC_3_7_5_p</v>
      </c>
      <c r="B1026">
        <v>2</v>
      </c>
      <c r="C1026" t="s">
        <v>62</v>
      </c>
    </row>
    <row r="1027" spans="1:8" x14ac:dyDescent="0.25">
      <c r="A1027" s="58" t="str">
        <f>"sector " &amp; D1027 &amp; " and region " &amp;E1027</f>
        <v>sector 7 and region 6</v>
      </c>
      <c r="B1027" s="58"/>
      <c r="C1027" s="58"/>
      <c r="D1027" s="43">
        <v>7</v>
      </c>
      <c r="E1027" s="43">
        <v>6</v>
      </c>
      <c r="F1027" s="43" t="str">
        <f>D1027 &amp; "_" &amp; E1027</f>
        <v>7_6</v>
      </c>
    </row>
    <row r="1028" spans="1:8" x14ac:dyDescent="0.25">
      <c r="A1028" s="53" t="s">
        <v>59</v>
      </c>
    </row>
    <row r="1029" spans="1:8" x14ac:dyDescent="0.25">
      <c r="A1029" t="str" cm="1">
        <f t="array" aca="1" ref="A1029" ca="1">"aN_T_1_" &amp; INDIRECT("F" &amp; ROW(C1029)-2) &amp; "_p"</f>
        <v>aN_T_1_7_6_p</v>
      </c>
      <c r="B1029">
        <v>0</v>
      </c>
      <c r="C1029" t="s">
        <v>60</v>
      </c>
    </row>
    <row r="1030" spans="1:8" x14ac:dyDescent="0.25">
      <c r="A1030" t="str" cm="1">
        <f t="array" aca="1" ref="A1030" ca="1">"aN_T_2_" &amp; INDIRECT("F" &amp; ROW(C1030)-3) &amp; "_p"</f>
        <v>aN_T_2_7_6_p</v>
      </c>
      <c r="B1030">
        <v>0</v>
      </c>
      <c r="C1030" t="s">
        <v>61</v>
      </c>
    </row>
    <row r="1031" spans="1:8" x14ac:dyDescent="0.25">
      <c r="A1031" t="str" cm="1">
        <f t="array" aca="1" ref="A1031" ca="1">"aN_T_3_" &amp; INDIRECT("F" &amp; ROW(C1031)-4) &amp; "_p"</f>
        <v>aN_T_3_7_6_p</v>
      </c>
      <c r="B1031">
        <v>2</v>
      </c>
      <c r="C1031" t="s">
        <v>62</v>
      </c>
    </row>
    <row r="1032" spans="1:8" x14ac:dyDescent="0.25">
      <c r="A1032" s="53" t="s">
        <v>64</v>
      </c>
    </row>
    <row r="1033" spans="1:8" x14ac:dyDescent="0.25">
      <c r="A1033" t="str" cm="1">
        <f t="array" aca="1" ref="A1033" ca="1">"aN_WS_1_" &amp; INDIRECT("F" &amp; ROW(C1033)-6) &amp; "_p"</f>
        <v>aN_WS_1_7_6_p</v>
      </c>
      <c r="B1033">
        <v>0</v>
      </c>
      <c r="C1033" t="s">
        <v>60</v>
      </c>
    </row>
    <row r="1034" spans="1:8" x14ac:dyDescent="0.25">
      <c r="A1034" t="str" cm="1">
        <f t="array" aca="1" ref="A1034" ca="1">"aN_WS_2_" &amp; INDIRECT("F" &amp; ROW(C1034)-7) &amp; "_p"</f>
        <v>aN_WS_2_7_6_p</v>
      </c>
      <c r="B1034">
        <v>0</v>
      </c>
      <c r="C1034" t="s">
        <v>61</v>
      </c>
    </row>
    <row r="1035" spans="1:8" x14ac:dyDescent="0.25">
      <c r="A1035" t="str" cm="1">
        <f t="array" aca="1" ref="A1035" ca="1">"aN_WS_3_" &amp; INDIRECT("F" &amp; ROW(C1035)-8) &amp; "_p"</f>
        <v>aN_WS_3_7_6_p</v>
      </c>
      <c r="B1035">
        <v>2</v>
      </c>
      <c r="C1035" t="s">
        <v>62</v>
      </c>
    </row>
    <row r="1036" spans="1:8" x14ac:dyDescent="0.25">
      <c r="A1036" s="53" t="s">
        <v>63</v>
      </c>
      <c r="F1036" s="56"/>
      <c r="G1036" s="56"/>
      <c r="H1036" s="56"/>
    </row>
    <row r="1037" spans="1:8" x14ac:dyDescent="0.25">
      <c r="A1037" t="str" cm="1">
        <f t="array" aca="1" ref="A1037" ca="1">"aN_PREC_1_" &amp; INDIRECT("F" &amp; ROW(C1037) - 10) &amp; "_p"</f>
        <v>aN_PREC_1_7_6_p</v>
      </c>
      <c r="B1037">
        <v>0</v>
      </c>
      <c r="C1037" t="s">
        <v>60</v>
      </c>
    </row>
    <row r="1038" spans="1:8" x14ac:dyDescent="0.25">
      <c r="A1038" t="str" cm="1">
        <f t="array" aca="1" ref="A1038" ca="1">"aN_PREC_2_" &amp; INDIRECT("F" &amp; ROW(C1038) - 11) &amp; "_p"</f>
        <v>aN_PREC_2_7_6_p</v>
      </c>
      <c r="B1038">
        <v>0</v>
      </c>
      <c r="C1038" t="s">
        <v>61</v>
      </c>
    </row>
    <row r="1039" spans="1:8" x14ac:dyDescent="0.25">
      <c r="A1039" t="str" cm="1">
        <f t="array" aca="1" ref="A1039" ca="1">"aN_PREC_3_" &amp; INDIRECT("F" &amp; ROW(C1039) - 12) &amp; "_p"</f>
        <v>aN_PREC_3_7_6_p</v>
      </c>
      <c r="B1039">
        <v>2</v>
      </c>
      <c r="C1039" t="s">
        <v>62</v>
      </c>
    </row>
    <row r="1040" spans="1:8" x14ac:dyDescent="0.25">
      <c r="A1040" s="53" t="s">
        <v>65</v>
      </c>
      <c r="F1040" s="56"/>
      <c r="G1040" s="56"/>
      <c r="H1040" s="56"/>
    </row>
    <row r="1041" spans="1:6" x14ac:dyDescent="0.25">
      <c r="A1041" t="str" cm="1">
        <f t="array" aca="1" ref="A1041" ca="1">"aN_SL_1_" &amp; INDIRECT("F" &amp; ROW(C1041) - 14) &amp; "_p"</f>
        <v>aN_SL_1_7_6_p</v>
      </c>
      <c r="B1041">
        <v>0</v>
      </c>
      <c r="C1041" t="s">
        <v>60</v>
      </c>
    </row>
    <row r="1042" spans="1:6" x14ac:dyDescent="0.25">
      <c r="A1042" t="str" cm="1">
        <f t="array" aca="1" ref="A1042" ca="1">"aN_SL_2_" &amp; INDIRECT("F" &amp; ROW(C1042) - 15) &amp; "_p"</f>
        <v>aN_SL_2_7_6_p</v>
      </c>
      <c r="B1042">
        <v>0</v>
      </c>
      <c r="C1042" t="s">
        <v>61</v>
      </c>
    </row>
    <row r="1043" spans="1:6" x14ac:dyDescent="0.25">
      <c r="A1043" t="str" cm="1">
        <f t="array" aca="1" ref="A1043" ca="1">"aN_SL_3_" &amp; INDIRECT("F" &amp; ROW(C1043) - 16) &amp; "_p"</f>
        <v>aN_SL_3_7_6_p</v>
      </c>
      <c r="B1043">
        <v>2</v>
      </c>
      <c r="C1043" t="s">
        <v>62</v>
      </c>
    </row>
    <row r="1044" spans="1:6" x14ac:dyDescent="0.25">
      <c r="A1044" s="53" t="s">
        <v>470</v>
      </c>
    </row>
    <row r="1045" spans="1:6" x14ac:dyDescent="0.25">
      <c r="A1045" t="str" cm="1">
        <f t="array" aca="1" ref="A1045" ca="1">"aN_DRO_1_" &amp; INDIRECT("F" &amp; ROW(C1045) - 18) &amp; "_p"</f>
        <v>aN_DRO_1_7_6_p</v>
      </c>
      <c r="B1045">
        <v>0.01</v>
      </c>
      <c r="C1045" t="s">
        <v>60</v>
      </c>
    </row>
    <row r="1046" spans="1:6" x14ac:dyDescent="0.25">
      <c r="A1046" t="str" cm="1">
        <f t="array" aca="1" ref="A1046" ca="1">"aN_DRO_2_" &amp; INDIRECT("F" &amp; ROW(C1046) - 19) &amp; "_p"</f>
        <v>aN_DRO_2_7_6_p</v>
      </c>
      <c r="B1046">
        <v>0</v>
      </c>
      <c r="C1046" t="s">
        <v>61</v>
      </c>
    </row>
    <row r="1047" spans="1:6" x14ac:dyDescent="0.25">
      <c r="A1047" t="str" cm="1">
        <f t="array" aca="1" ref="A1047" ca="1">"aN_DRO_3_" &amp; INDIRECT("F" &amp; ROW(C1047) - 20) &amp; "_p"</f>
        <v>aN_DRO_3_7_6_p</v>
      </c>
      <c r="B1047">
        <v>2</v>
      </c>
      <c r="C1047" t="s">
        <v>62</v>
      </c>
    </row>
    <row r="1048" spans="1:6" x14ac:dyDescent="0.25">
      <c r="A1048" s="53" t="s">
        <v>471</v>
      </c>
    </row>
    <row r="1049" spans="1:6" x14ac:dyDescent="0.25">
      <c r="A1049" t="str" cm="1">
        <f t="array" aca="1" ref="A1049" ca="1">"aN_CYC_1_" &amp; INDIRECT("F" &amp; ROW(C1049) - 22) &amp; "_p"</f>
        <v>aN_CYC_1_7_6_p</v>
      </c>
      <c r="B1049">
        <v>0</v>
      </c>
      <c r="C1049" t="s">
        <v>60</v>
      </c>
    </row>
    <row r="1050" spans="1:6" x14ac:dyDescent="0.25">
      <c r="A1050" t="str" cm="1">
        <f t="array" aca="1" ref="A1050" ca="1">"aN_CYC_2_" &amp; INDIRECT("F" &amp; ROW(C1050) - 23) &amp; "_p"</f>
        <v>aN_CYC_2_7_6_p</v>
      </c>
      <c r="B1050">
        <v>0</v>
      </c>
      <c r="C1050" t="s">
        <v>61</v>
      </c>
    </row>
    <row r="1051" spans="1:6" x14ac:dyDescent="0.25">
      <c r="A1051" t="str" cm="1">
        <f t="array" aca="1" ref="A1051" ca="1">"aN_CYC_3_" &amp; INDIRECT("F" &amp; ROW(C1051) - 24) &amp; "_p"</f>
        <v>aN_CYC_3_7_6_p</v>
      </c>
      <c r="B1051">
        <v>2</v>
      </c>
      <c r="C1051" t="s">
        <v>62</v>
      </c>
    </row>
    <row r="1052" spans="1:6" x14ac:dyDescent="0.25">
      <c r="A1052" s="58" t="str">
        <f>"sector " &amp; D1052 &amp; " and region " &amp;E1052</f>
        <v>sector 8 and region 1</v>
      </c>
      <c r="B1052" s="58"/>
      <c r="C1052" s="58"/>
      <c r="D1052" s="43">
        <v>8</v>
      </c>
      <c r="E1052" s="43">
        <v>1</v>
      </c>
      <c r="F1052" s="43" t="str">
        <f>D1052 &amp; "_" &amp; E1052</f>
        <v>8_1</v>
      </c>
    </row>
    <row r="1053" spans="1:6" x14ac:dyDescent="0.25">
      <c r="A1053" s="53" t="s">
        <v>59</v>
      </c>
    </row>
    <row r="1054" spans="1:6" x14ac:dyDescent="0.25">
      <c r="A1054" t="str" cm="1">
        <f t="array" aca="1" ref="A1054" ca="1">"aN_T_1_" &amp; INDIRECT("F" &amp; ROW(C1054)-2) &amp; "_p"</f>
        <v>aN_T_1_8_1_p</v>
      </c>
      <c r="B1054">
        <v>0</v>
      </c>
      <c r="C1054" t="s">
        <v>60</v>
      </c>
    </row>
    <row r="1055" spans="1:6" x14ac:dyDescent="0.25">
      <c r="A1055" t="str" cm="1">
        <f t="array" aca="1" ref="A1055" ca="1">"aN_T_2_" &amp; INDIRECT("F" &amp; ROW(C1055)-3) &amp; "_p"</f>
        <v>aN_T_2_8_1_p</v>
      </c>
      <c r="B1055">
        <v>0</v>
      </c>
      <c r="C1055" t="s">
        <v>61</v>
      </c>
    </row>
    <row r="1056" spans="1:6" x14ac:dyDescent="0.25">
      <c r="A1056" t="str" cm="1">
        <f t="array" aca="1" ref="A1056" ca="1">"aN_T_3_" &amp; INDIRECT("F" &amp; ROW(C1056)-4) &amp; "_p"</f>
        <v>aN_T_3_8_1_p</v>
      </c>
      <c r="B1056">
        <v>2</v>
      </c>
      <c r="C1056" t="s">
        <v>62</v>
      </c>
    </row>
    <row r="1057" spans="1:8" x14ac:dyDescent="0.25">
      <c r="A1057" s="53" t="s">
        <v>64</v>
      </c>
    </row>
    <row r="1058" spans="1:8" x14ac:dyDescent="0.25">
      <c r="A1058" t="str" cm="1">
        <f t="array" aca="1" ref="A1058" ca="1">"aN_WS_1_" &amp; INDIRECT("F" &amp; ROW(C1058)-6) &amp; "_p"</f>
        <v>aN_WS_1_8_1_p</v>
      </c>
      <c r="B1058">
        <v>0</v>
      </c>
      <c r="C1058" t="s">
        <v>60</v>
      </c>
    </row>
    <row r="1059" spans="1:8" x14ac:dyDescent="0.25">
      <c r="A1059" t="str" cm="1">
        <f t="array" aca="1" ref="A1059" ca="1">"aN_WS_2_" &amp; INDIRECT("F" &amp; ROW(C1059)-7) &amp; "_p"</f>
        <v>aN_WS_2_8_1_p</v>
      </c>
      <c r="B1059">
        <v>0</v>
      </c>
      <c r="C1059" t="s">
        <v>61</v>
      </c>
    </row>
    <row r="1060" spans="1:8" x14ac:dyDescent="0.25">
      <c r="A1060" t="str" cm="1">
        <f t="array" aca="1" ref="A1060" ca="1">"aN_WS_3_" &amp; INDIRECT("F" &amp; ROW(C1060)-8) &amp; "_p"</f>
        <v>aN_WS_3_8_1_p</v>
      </c>
      <c r="B1060">
        <v>2</v>
      </c>
      <c r="C1060" t="s">
        <v>62</v>
      </c>
    </row>
    <row r="1061" spans="1:8" x14ac:dyDescent="0.25">
      <c r="A1061" s="53" t="s">
        <v>63</v>
      </c>
      <c r="F1061" s="56"/>
      <c r="G1061" s="56"/>
      <c r="H1061" s="56"/>
    </row>
    <row r="1062" spans="1:8" x14ac:dyDescent="0.25">
      <c r="A1062" t="str" cm="1">
        <f t="array" aca="1" ref="A1062" ca="1">"aN_PREC_1_" &amp; INDIRECT("F" &amp; ROW(C1062) - 10) &amp; "_p"</f>
        <v>aN_PREC_1_8_1_p</v>
      </c>
      <c r="B1062">
        <v>0</v>
      </c>
      <c r="C1062" t="s">
        <v>60</v>
      </c>
    </row>
    <row r="1063" spans="1:8" x14ac:dyDescent="0.25">
      <c r="A1063" t="str" cm="1">
        <f t="array" aca="1" ref="A1063" ca="1">"aN_PREC_2_" &amp; INDIRECT("F" &amp; ROW(C1063) - 11) &amp; "_p"</f>
        <v>aN_PREC_2_8_1_p</v>
      </c>
      <c r="B1063">
        <v>0</v>
      </c>
      <c r="C1063" t="s">
        <v>61</v>
      </c>
    </row>
    <row r="1064" spans="1:8" x14ac:dyDescent="0.25">
      <c r="A1064" t="str" cm="1">
        <f t="array" aca="1" ref="A1064" ca="1">"aN_PREC_3_" &amp; INDIRECT("F" &amp; ROW(C1064) - 12) &amp; "_p"</f>
        <v>aN_PREC_3_8_1_p</v>
      </c>
      <c r="B1064">
        <v>2</v>
      </c>
      <c r="C1064" t="s">
        <v>62</v>
      </c>
    </row>
    <row r="1065" spans="1:8" x14ac:dyDescent="0.25">
      <c r="A1065" s="53" t="s">
        <v>65</v>
      </c>
      <c r="F1065" s="56"/>
      <c r="G1065" s="56"/>
      <c r="H1065" s="56"/>
    </row>
    <row r="1066" spans="1:8" x14ac:dyDescent="0.25">
      <c r="A1066" t="str" cm="1">
        <f t="array" aca="1" ref="A1066" ca="1">"aN_SL_1_" &amp; INDIRECT("F" &amp; ROW(C1066) - 14) &amp; "_p"</f>
        <v>aN_SL_1_8_1_p</v>
      </c>
      <c r="B1066">
        <v>0</v>
      </c>
      <c r="C1066" t="s">
        <v>60</v>
      </c>
    </row>
    <row r="1067" spans="1:8" x14ac:dyDescent="0.25">
      <c r="A1067" t="str" cm="1">
        <f t="array" aca="1" ref="A1067" ca="1">"aN_SL_2_" &amp; INDIRECT("F" &amp; ROW(C1067) - 15) &amp; "_p"</f>
        <v>aN_SL_2_8_1_p</v>
      </c>
      <c r="B1067">
        <v>0</v>
      </c>
      <c r="C1067" t="s">
        <v>61</v>
      </c>
    </row>
    <row r="1068" spans="1:8" x14ac:dyDescent="0.25">
      <c r="A1068" t="str" cm="1">
        <f t="array" aca="1" ref="A1068" ca="1">"aN_SL_3_" &amp; INDIRECT("F" &amp; ROW(C1068) - 16) &amp; "_p"</f>
        <v>aN_SL_3_8_1_p</v>
      </c>
      <c r="B1068">
        <v>2</v>
      </c>
      <c r="C1068" t="s">
        <v>62</v>
      </c>
    </row>
    <row r="1069" spans="1:8" x14ac:dyDescent="0.25">
      <c r="A1069" s="53" t="s">
        <v>470</v>
      </c>
    </row>
    <row r="1070" spans="1:8" x14ac:dyDescent="0.25">
      <c r="A1070" t="str" cm="1">
        <f t="array" aca="1" ref="A1070" ca="1">"aN_DRO_1_" &amp; INDIRECT("F" &amp; ROW(C1070) - 18) &amp; "_p"</f>
        <v>aN_DRO_1_8_1_p</v>
      </c>
      <c r="B1070">
        <v>0.01</v>
      </c>
      <c r="C1070" t="s">
        <v>60</v>
      </c>
    </row>
    <row r="1071" spans="1:8" x14ac:dyDescent="0.25">
      <c r="A1071" t="str" cm="1">
        <f t="array" aca="1" ref="A1071" ca="1">"aN_DRO_2_" &amp; INDIRECT("F" &amp; ROW(C1071) - 19) &amp; "_p"</f>
        <v>aN_DRO_2_8_1_p</v>
      </c>
      <c r="B1071">
        <v>0</v>
      </c>
      <c r="C1071" t="s">
        <v>61</v>
      </c>
    </row>
    <row r="1072" spans="1:8" x14ac:dyDescent="0.25">
      <c r="A1072" t="str" cm="1">
        <f t="array" aca="1" ref="A1072" ca="1">"aN_DRO_3_" &amp; INDIRECT("F" &amp; ROW(C1072) - 20) &amp; "_p"</f>
        <v>aN_DRO_3_8_1_p</v>
      </c>
      <c r="B1072">
        <v>2</v>
      </c>
      <c r="C1072" t="s">
        <v>62</v>
      </c>
    </row>
    <row r="1073" spans="1:8" x14ac:dyDescent="0.25">
      <c r="A1073" s="53" t="s">
        <v>471</v>
      </c>
    </row>
    <row r="1074" spans="1:8" x14ac:dyDescent="0.25">
      <c r="A1074" t="str" cm="1">
        <f t="array" aca="1" ref="A1074" ca="1">"aN_CYC_1_" &amp; INDIRECT("F" &amp; ROW(C1074) - 22) &amp; "_p"</f>
        <v>aN_CYC_1_8_1_p</v>
      </c>
      <c r="B1074">
        <v>0</v>
      </c>
      <c r="C1074" t="s">
        <v>60</v>
      </c>
    </row>
    <row r="1075" spans="1:8" x14ac:dyDescent="0.25">
      <c r="A1075" t="str" cm="1">
        <f t="array" aca="1" ref="A1075" ca="1">"aN_CYC_2_" &amp; INDIRECT("F" &amp; ROW(C1075) - 23) &amp; "_p"</f>
        <v>aN_CYC_2_8_1_p</v>
      </c>
      <c r="B1075">
        <v>0</v>
      </c>
      <c r="C1075" t="s">
        <v>61</v>
      </c>
    </row>
    <row r="1076" spans="1:8" x14ac:dyDescent="0.25">
      <c r="A1076" t="str" cm="1">
        <f t="array" aca="1" ref="A1076" ca="1">"aN_CYC_3_" &amp; INDIRECT("F" &amp; ROW(C1076) - 24) &amp; "_p"</f>
        <v>aN_CYC_3_8_1_p</v>
      </c>
      <c r="B1076">
        <v>2</v>
      </c>
      <c r="C1076" t="s">
        <v>62</v>
      </c>
    </row>
    <row r="1077" spans="1:8" x14ac:dyDescent="0.25">
      <c r="A1077" s="58" t="str">
        <f>"sector " &amp; D1077 &amp; " and region " &amp;E1077</f>
        <v>sector 8 and region 2</v>
      </c>
      <c r="B1077" s="58"/>
      <c r="C1077" s="58"/>
      <c r="D1077" s="43">
        <v>8</v>
      </c>
      <c r="E1077" s="43">
        <v>2</v>
      </c>
      <c r="F1077" s="43" t="str">
        <f>D1077 &amp; "_" &amp; E1077</f>
        <v>8_2</v>
      </c>
    </row>
    <row r="1078" spans="1:8" x14ac:dyDescent="0.25">
      <c r="A1078" s="53" t="s">
        <v>59</v>
      </c>
    </row>
    <row r="1079" spans="1:8" x14ac:dyDescent="0.25">
      <c r="A1079" t="str" cm="1">
        <f t="array" aca="1" ref="A1079" ca="1">"aN_T_1_" &amp; INDIRECT("F" &amp; ROW(C1079)-2) &amp; "_p"</f>
        <v>aN_T_1_8_2_p</v>
      </c>
      <c r="B1079">
        <v>0</v>
      </c>
      <c r="C1079" t="s">
        <v>60</v>
      </c>
    </row>
    <row r="1080" spans="1:8" x14ac:dyDescent="0.25">
      <c r="A1080" t="str" cm="1">
        <f t="array" aca="1" ref="A1080" ca="1">"aN_T_2_" &amp; INDIRECT("F" &amp; ROW(C1080)-3) &amp; "_p"</f>
        <v>aN_T_2_8_2_p</v>
      </c>
      <c r="B1080">
        <v>0</v>
      </c>
      <c r="C1080" t="s">
        <v>61</v>
      </c>
    </row>
    <row r="1081" spans="1:8" x14ac:dyDescent="0.25">
      <c r="A1081" t="str" cm="1">
        <f t="array" aca="1" ref="A1081" ca="1">"aN_T_3_" &amp; INDIRECT("F" &amp; ROW(C1081)-4) &amp; "_p"</f>
        <v>aN_T_3_8_2_p</v>
      </c>
      <c r="B1081">
        <v>2</v>
      </c>
      <c r="C1081" t="s">
        <v>62</v>
      </c>
    </row>
    <row r="1082" spans="1:8" x14ac:dyDescent="0.25">
      <c r="A1082" s="53" t="s">
        <v>64</v>
      </c>
    </row>
    <row r="1083" spans="1:8" x14ac:dyDescent="0.25">
      <c r="A1083" t="str" cm="1">
        <f t="array" aca="1" ref="A1083" ca="1">"aN_WS_1_" &amp; INDIRECT("F" &amp; ROW(C1083)-6) &amp; "_p"</f>
        <v>aN_WS_1_8_2_p</v>
      </c>
      <c r="B1083">
        <v>0</v>
      </c>
      <c r="C1083" t="s">
        <v>60</v>
      </c>
    </row>
    <row r="1084" spans="1:8" x14ac:dyDescent="0.25">
      <c r="A1084" t="str" cm="1">
        <f t="array" aca="1" ref="A1084" ca="1">"aN_WS_2_" &amp; INDIRECT("F" &amp; ROW(C1084)-7) &amp; "_p"</f>
        <v>aN_WS_2_8_2_p</v>
      </c>
      <c r="B1084">
        <v>0</v>
      </c>
      <c r="C1084" t="s">
        <v>61</v>
      </c>
    </row>
    <row r="1085" spans="1:8" x14ac:dyDescent="0.25">
      <c r="A1085" t="str" cm="1">
        <f t="array" aca="1" ref="A1085" ca="1">"aN_WS_3_" &amp; INDIRECT("F" &amp; ROW(C1085)-8) &amp; "_p"</f>
        <v>aN_WS_3_8_2_p</v>
      </c>
      <c r="B1085">
        <v>2</v>
      </c>
      <c r="C1085" t="s">
        <v>62</v>
      </c>
    </row>
    <row r="1086" spans="1:8" x14ac:dyDescent="0.25">
      <c r="A1086" s="53" t="s">
        <v>63</v>
      </c>
      <c r="F1086" s="56"/>
      <c r="G1086" s="56"/>
      <c r="H1086" s="56"/>
    </row>
    <row r="1087" spans="1:8" x14ac:dyDescent="0.25">
      <c r="A1087" t="str" cm="1">
        <f t="array" aca="1" ref="A1087" ca="1">"aN_PREC_1_" &amp; INDIRECT("F" &amp; ROW(C1087) - 10) &amp; "_p"</f>
        <v>aN_PREC_1_8_2_p</v>
      </c>
      <c r="B1087">
        <v>0</v>
      </c>
      <c r="C1087" t="s">
        <v>60</v>
      </c>
    </row>
    <row r="1088" spans="1:8" x14ac:dyDescent="0.25">
      <c r="A1088" t="str" cm="1">
        <f t="array" aca="1" ref="A1088" ca="1">"aN_PREC_2_" &amp; INDIRECT("F" &amp; ROW(C1088) - 11) &amp; "_p"</f>
        <v>aN_PREC_2_8_2_p</v>
      </c>
      <c r="B1088">
        <v>0</v>
      </c>
      <c r="C1088" t="s">
        <v>61</v>
      </c>
    </row>
    <row r="1089" spans="1:8" x14ac:dyDescent="0.25">
      <c r="A1089" t="str" cm="1">
        <f t="array" aca="1" ref="A1089" ca="1">"aN_PREC_3_" &amp; INDIRECT("F" &amp; ROW(C1089) - 12) &amp; "_p"</f>
        <v>aN_PREC_3_8_2_p</v>
      </c>
      <c r="B1089">
        <v>2</v>
      </c>
      <c r="C1089" t="s">
        <v>62</v>
      </c>
    </row>
    <row r="1090" spans="1:8" x14ac:dyDescent="0.25">
      <c r="A1090" s="53" t="s">
        <v>65</v>
      </c>
      <c r="F1090" s="56"/>
      <c r="G1090" s="56"/>
      <c r="H1090" s="56"/>
    </row>
    <row r="1091" spans="1:8" x14ac:dyDescent="0.25">
      <c r="A1091" t="str" cm="1">
        <f t="array" aca="1" ref="A1091" ca="1">"aN_SL_1_" &amp; INDIRECT("F" &amp; ROW(C1091) - 14) &amp; "_p"</f>
        <v>aN_SL_1_8_2_p</v>
      </c>
      <c r="B1091">
        <v>0</v>
      </c>
      <c r="C1091" t="s">
        <v>60</v>
      </c>
    </row>
    <row r="1092" spans="1:8" x14ac:dyDescent="0.25">
      <c r="A1092" t="str" cm="1">
        <f t="array" aca="1" ref="A1092" ca="1">"aN_SL_2_" &amp; INDIRECT("F" &amp; ROW(C1092) - 15) &amp; "_p"</f>
        <v>aN_SL_2_8_2_p</v>
      </c>
      <c r="B1092">
        <v>0</v>
      </c>
      <c r="C1092" t="s">
        <v>61</v>
      </c>
    </row>
    <row r="1093" spans="1:8" x14ac:dyDescent="0.25">
      <c r="A1093" t="str" cm="1">
        <f t="array" aca="1" ref="A1093" ca="1">"aN_SL_3_" &amp; INDIRECT("F" &amp; ROW(C1093) - 16) &amp; "_p"</f>
        <v>aN_SL_3_8_2_p</v>
      </c>
      <c r="B1093">
        <v>2</v>
      </c>
      <c r="C1093" t="s">
        <v>62</v>
      </c>
    </row>
    <row r="1094" spans="1:8" x14ac:dyDescent="0.25">
      <c r="A1094" s="53" t="s">
        <v>470</v>
      </c>
    </row>
    <row r="1095" spans="1:8" x14ac:dyDescent="0.25">
      <c r="A1095" t="str" cm="1">
        <f t="array" aca="1" ref="A1095" ca="1">"aN_DRO_1_" &amp; INDIRECT("F" &amp; ROW(C1095) - 18) &amp; "_p"</f>
        <v>aN_DRO_1_8_2_p</v>
      </c>
      <c r="B1095">
        <v>0.01</v>
      </c>
      <c r="C1095" t="s">
        <v>60</v>
      </c>
    </row>
    <row r="1096" spans="1:8" x14ac:dyDescent="0.25">
      <c r="A1096" t="str" cm="1">
        <f t="array" aca="1" ref="A1096" ca="1">"aN_DRO_2_" &amp; INDIRECT("F" &amp; ROW(C1096) - 19) &amp; "_p"</f>
        <v>aN_DRO_2_8_2_p</v>
      </c>
      <c r="B1096">
        <v>0</v>
      </c>
      <c r="C1096" t="s">
        <v>61</v>
      </c>
    </row>
    <row r="1097" spans="1:8" x14ac:dyDescent="0.25">
      <c r="A1097" t="str" cm="1">
        <f t="array" aca="1" ref="A1097" ca="1">"aN_DRO_3_" &amp; INDIRECT("F" &amp; ROW(C1097) - 20) &amp; "_p"</f>
        <v>aN_DRO_3_8_2_p</v>
      </c>
      <c r="B1097">
        <v>2</v>
      </c>
      <c r="C1097" t="s">
        <v>62</v>
      </c>
    </row>
    <row r="1098" spans="1:8" x14ac:dyDescent="0.25">
      <c r="A1098" s="53" t="s">
        <v>471</v>
      </c>
    </row>
    <row r="1099" spans="1:8" x14ac:dyDescent="0.25">
      <c r="A1099" t="str" cm="1">
        <f t="array" aca="1" ref="A1099" ca="1">"aN_CYC_1_" &amp; INDIRECT("F" &amp; ROW(C1099) - 22) &amp; "_p"</f>
        <v>aN_CYC_1_8_2_p</v>
      </c>
      <c r="B1099">
        <v>0</v>
      </c>
      <c r="C1099" t="s">
        <v>60</v>
      </c>
    </row>
    <row r="1100" spans="1:8" x14ac:dyDescent="0.25">
      <c r="A1100" t="str" cm="1">
        <f t="array" aca="1" ref="A1100" ca="1">"aN_CYC_2_" &amp; INDIRECT("F" &amp; ROW(C1100) - 23) &amp; "_p"</f>
        <v>aN_CYC_2_8_2_p</v>
      </c>
      <c r="B1100">
        <v>0</v>
      </c>
      <c r="C1100" t="s">
        <v>61</v>
      </c>
    </row>
    <row r="1101" spans="1:8" x14ac:dyDescent="0.25">
      <c r="A1101" t="str" cm="1">
        <f t="array" aca="1" ref="A1101" ca="1">"aN_CYC_3_" &amp; INDIRECT("F" &amp; ROW(C1101) - 24) &amp; "_p"</f>
        <v>aN_CYC_3_8_2_p</v>
      </c>
      <c r="B1101">
        <v>2</v>
      </c>
      <c r="C1101" t="s">
        <v>62</v>
      </c>
    </row>
    <row r="1102" spans="1:8" x14ac:dyDescent="0.25">
      <c r="A1102" s="58" t="str">
        <f>"sector " &amp; D1102 &amp; " and region " &amp;E1102</f>
        <v>sector 8 and region 3</v>
      </c>
      <c r="B1102" s="58"/>
      <c r="C1102" s="58"/>
      <c r="D1102" s="43">
        <v>8</v>
      </c>
      <c r="E1102" s="43">
        <v>3</v>
      </c>
      <c r="F1102" s="43" t="str">
        <f>D1102 &amp; "_" &amp; E1102</f>
        <v>8_3</v>
      </c>
    </row>
    <row r="1103" spans="1:8" x14ac:dyDescent="0.25">
      <c r="A1103" s="53" t="s">
        <v>59</v>
      </c>
    </row>
    <row r="1104" spans="1:8" x14ac:dyDescent="0.25">
      <c r="A1104" t="str" cm="1">
        <f t="array" aca="1" ref="A1104" ca="1">"aN_T_1_" &amp; INDIRECT("F" &amp; ROW(C1104)-2) &amp; "_p"</f>
        <v>aN_T_1_8_3_p</v>
      </c>
      <c r="B1104">
        <v>0</v>
      </c>
      <c r="C1104" t="s">
        <v>60</v>
      </c>
    </row>
    <row r="1105" spans="1:8" x14ac:dyDescent="0.25">
      <c r="A1105" t="str" cm="1">
        <f t="array" aca="1" ref="A1105" ca="1">"aN_T_2_" &amp; INDIRECT("F" &amp; ROW(C1105)-3) &amp; "_p"</f>
        <v>aN_T_2_8_3_p</v>
      </c>
      <c r="B1105">
        <v>0</v>
      </c>
      <c r="C1105" t="s">
        <v>61</v>
      </c>
    </row>
    <row r="1106" spans="1:8" x14ac:dyDescent="0.25">
      <c r="A1106" t="str" cm="1">
        <f t="array" aca="1" ref="A1106" ca="1">"aN_T_3_" &amp; INDIRECT("F" &amp; ROW(C1106)-4) &amp; "_p"</f>
        <v>aN_T_3_8_3_p</v>
      </c>
      <c r="B1106">
        <v>2</v>
      </c>
      <c r="C1106" t="s">
        <v>62</v>
      </c>
    </row>
    <row r="1107" spans="1:8" x14ac:dyDescent="0.25">
      <c r="A1107" s="53" t="s">
        <v>64</v>
      </c>
    </row>
    <row r="1108" spans="1:8" x14ac:dyDescent="0.25">
      <c r="A1108" t="str" cm="1">
        <f t="array" aca="1" ref="A1108" ca="1">"aN_WS_1_" &amp; INDIRECT("F" &amp; ROW(C1108)-6) &amp; "_p"</f>
        <v>aN_WS_1_8_3_p</v>
      </c>
      <c r="B1108">
        <v>0</v>
      </c>
      <c r="C1108" t="s">
        <v>60</v>
      </c>
    </row>
    <row r="1109" spans="1:8" x14ac:dyDescent="0.25">
      <c r="A1109" t="str" cm="1">
        <f t="array" aca="1" ref="A1109" ca="1">"aN_WS_2_" &amp; INDIRECT("F" &amp; ROW(C1109)-7) &amp; "_p"</f>
        <v>aN_WS_2_8_3_p</v>
      </c>
      <c r="B1109">
        <v>0</v>
      </c>
      <c r="C1109" t="s">
        <v>61</v>
      </c>
    </row>
    <row r="1110" spans="1:8" x14ac:dyDescent="0.25">
      <c r="A1110" t="str" cm="1">
        <f t="array" aca="1" ref="A1110" ca="1">"aN_WS_3_" &amp; INDIRECT("F" &amp; ROW(C1110)-8) &amp; "_p"</f>
        <v>aN_WS_3_8_3_p</v>
      </c>
      <c r="B1110">
        <v>2</v>
      </c>
      <c r="C1110" t="s">
        <v>62</v>
      </c>
    </row>
    <row r="1111" spans="1:8" x14ac:dyDescent="0.25">
      <c r="A1111" s="53" t="s">
        <v>63</v>
      </c>
      <c r="F1111" s="56"/>
      <c r="G1111" s="56"/>
      <c r="H1111" s="56"/>
    </row>
    <row r="1112" spans="1:8" x14ac:dyDescent="0.25">
      <c r="A1112" t="str" cm="1">
        <f t="array" aca="1" ref="A1112" ca="1">"aN_PREC_1_" &amp; INDIRECT("F" &amp; ROW(C1112) - 10) &amp; "_p"</f>
        <v>aN_PREC_1_8_3_p</v>
      </c>
      <c r="B1112">
        <v>0</v>
      </c>
      <c r="C1112" t="s">
        <v>60</v>
      </c>
    </row>
    <row r="1113" spans="1:8" x14ac:dyDescent="0.25">
      <c r="A1113" t="str" cm="1">
        <f t="array" aca="1" ref="A1113" ca="1">"aN_PREC_2_" &amp; INDIRECT("F" &amp; ROW(C1113) - 11) &amp; "_p"</f>
        <v>aN_PREC_2_8_3_p</v>
      </c>
      <c r="B1113">
        <v>0</v>
      </c>
      <c r="C1113" t="s">
        <v>61</v>
      </c>
    </row>
    <row r="1114" spans="1:8" x14ac:dyDescent="0.25">
      <c r="A1114" t="str" cm="1">
        <f t="array" aca="1" ref="A1114" ca="1">"aN_PREC_3_" &amp; INDIRECT("F" &amp; ROW(C1114) - 12) &amp; "_p"</f>
        <v>aN_PREC_3_8_3_p</v>
      </c>
      <c r="B1114">
        <v>2</v>
      </c>
      <c r="C1114" t="s">
        <v>62</v>
      </c>
    </row>
    <row r="1115" spans="1:8" x14ac:dyDescent="0.25">
      <c r="A1115" s="53" t="s">
        <v>65</v>
      </c>
      <c r="F1115" s="56"/>
      <c r="G1115" s="56"/>
      <c r="H1115" s="56"/>
    </row>
    <row r="1116" spans="1:8" x14ac:dyDescent="0.25">
      <c r="A1116" t="str" cm="1">
        <f t="array" aca="1" ref="A1116" ca="1">"aN_SL_1_" &amp; INDIRECT("F" &amp; ROW(C1116) - 14) &amp; "_p"</f>
        <v>aN_SL_1_8_3_p</v>
      </c>
      <c r="B1116">
        <v>0</v>
      </c>
      <c r="C1116" t="s">
        <v>60</v>
      </c>
    </row>
    <row r="1117" spans="1:8" x14ac:dyDescent="0.25">
      <c r="A1117" t="str" cm="1">
        <f t="array" aca="1" ref="A1117" ca="1">"aN_SL_2_" &amp; INDIRECT("F" &amp; ROW(C1117) - 15) &amp; "_p"</f>
        <v>aN_SL_2_8_3_p</v>
      </c>
      <c r="B1117">
        <v>0</v>
      </c>
      <c r="C1117" t="s">
        <v>61</v>
      </c>
    </row>
    <row r="1118" spans="1:8" x14ac:dyDescent="0.25">
      <c r="A1118" t="str" cm="1">
        <f t="array" aca="1" ref="A1118" ca="1">"aN_SL_3_" &amp; INDIRECT("F" &amp; ROW(C1118) - 16) &amp; "_p"</f>
        <v>aN_SL_3_8_3_p</v>
      </c>
      <c r="B1118">
        <v>2</v>
      </c>
      <c r="C1118" t="s">
        <v>62</v>
      </c>
    </row>
    <row r="1119" spans="1:8" x14ac:dyDescent="0.25">
      <c r="A1119" s="53" t="s">
        <v>470</v>
      </c>
    </row>
    <row r="1120" spans="1:8" x14ac:dyDescent="0.25">
      <c r="A1120" t="str" cm="1">
        <f t="array" aca="1" ref="A1120" ca="1">"aN_DRO_1_" &amp; INDIRECT("F" &amp; ROW(C1120) - 18) &amp; "_p"</f>
        <v>aN_DRO_1_8_3_p</v>
      </c>
      <c r="B1120">
        <v>0.01</v>
      </c>
      <c r="C1120" t="s">
        <v>60</v>
      </c>
    </row>
    <row r="1121" spans="1:8" x14ac:dyDescent="0.25">
      <c r="A1121" t="str" cm="1">
        <f t="array" aca="1" ref="A1121" ca="1">"aN_DRO_2_" &amp; INDIRECT("F" &amp; ROW(C1121) - 19) &amp; "_p"</f>
        <v>aN_DRO_2_8_3_p</v>
      </c>
      <c r="B1121">
        <v>0</v>
      </c>
      <c r="C1121" t="s">
        <v>61</v>
      </c>
    </row>
    <row r="1122" spans="1:8" x14ac:dyDescent="0.25">
      <c r="A1122" t="str" cm="1">
        <f t="array" aca="1" ref="A1122" ca="1">"aN_DRO_3_" &amp; INDIRECT("F" &amp; ROW(C1122) - 20) &amp; "_p"</f>
        <v>aN_DRO_3_8_3_p</v>
      </c>
      <c r="B1122">
        <v>2</v>
      </c>
      <c r="C1122" t="s">
        <v>62</v>
      </c>
    </row>
    <row r="1123" spans="1:8" x14ac:dyDescent="0.25">
      <c r="A1123" s="53" t="s">
        <v>471</v>
      </c>
    </row>
    <row r="1124" spans="1:8" x14ac:dyDescent="0.25">
      <c r="A1124" t="str" cm="1">
        <f t="array" aca="1" ref="A1124" ca="1">"aN_CYC_1_" &amp; INDIRECT("F" &amp; ROW(C1124) - 22) &amp; "_p"</f>
        <v>aN_CYC_1_8_3_p</v>
      </c>
      <c r="B1124">
        <v>0</v>
      </c>
      <c r="C1124" t="s">
        <v>60</v>
      </c>
    </row>
    <row r="1125" spans="1:8" x14ac:dyDescent="0.25">
      <c r="A1125" t="str" cm="1">
        <f t="array" aca="1" ref="A1125" ca="1">"aN_CYC_2_" &amp; INDIRECT("F" &amp; ROW(C1125) - 23) &amp; "_p"</f>
        <v>aN_CYC_2_8_3_p</v>
      </c>
      <c r="B1125">
        <v>0</v>
      </c>
      <c r="C1125" t="s">
        <v>61</v>
      </c>
    </row>
    <row r="1126" spans="1:8" x14ac:dyDescent="0.25">
      <c r="A1126" t="str" cm="1">
        <f t="array" aca="1" ref="A1126" ca="1">"aN_CYC_3_" &amp; INDIRECT("F" &amp; ROW(C1126) - 24) &amp; "_p"</f>
        <v>aN_CYC_3_8_3_p</v>
      </c>
      <c r="B1126">
        <v>2</v>
      </c>
      <c r="C1126" t="s">
        <v>62</v>
      </c>
    </row>
    <row r="1127" spans="1:8" x14ac:dyDescent="0.25">
      <c r="A1127" s="58" t="str">
        <f>"sector " &amp; D1127 &amp; " and region " &amp;E1127</f>
        <v>sector 8 and region 4</v>
      </c>
      <c r="B1127" s="58"/>
      <c r="C1127" s="58"/>
      <c r="D1127" s="43">
        <v>8</v>
      </c>
      <c r="E1127" s="43">
        <v>4</v>
      </c>
      <c r="F1127" s="43" t="str">
        <f>D1127 &amp; "_" &amp; E1127</f>
        <v>8_4</v>
      </c>
    </row>
    <row r="1128" spans="1:8" x14ac:dyDescent="0.25">
      <c r="A1128" s="53" t="s">
        <v>59</v>
      </c>
    </row>
    <row r="1129" spans="1:8" x14ac:dyDescent="0.25">
      <c r="A1129" t="str" cm="1">
        <f t="array" aca="1" ref="A1129" ca="1">"aN_T_1_" &amp; INDIRECT("F" &amp; ROW(C1129)-2) &amp; "_p"</f>
        <v>aN_T_1_8_4_p</v>
      </c>
      <c r="B1129">
        <v>0</v>
      </c>
      <c r="C1129" t="s">
        <v>60</v>
      </c>
    </row>
    <row r="1130" spans="1:8" x14ac:dyDescent="0.25">
      <c r="A1130" t="str" cm="1">
        <f t="array" aca="1" ref="A1130" ca="1">"aN_T_2_" &amp; INDIRECT("F" &amp; ROW(C1130)-3) &amp; "_p"</f>
        <v>aN_T_2_8_4_p</v>
      </c>
      <c r="B1130">
        <v>0</v>
      </c>
      <c r="C1130" t="s">
        <v>61</v>
      </c>
    </row>
    <row r="1131" spans="1:8" x14ac:dyDescent="0.25">
      <c r="A1131" t="str" cm="1">
        <f t="array" aca="1" ref="A1131" ca="1">"aN_T_3_" &amp; INDIRECT("F" &amp; ROW(C1131)-4) &amp; "_p"</f>
        <v>aN_T_3_8_4_p</v>
      </c>
      <c r="B1131">
        <v>2</v>
      </c>
      <c r="C1131" t="s">
        <v>62</v>
      </c>
    </row>
    <row r="1132" spans="1:8" x14ac:dyDescent="0.25">
      <c r="A1132" s="53" t="s">
        <v>64</v>
      </c>
    </row>
    <row r="1133" spans="1:8" x14ac:dyDescent="0.25">
      <c r="A1133" t="str" cm="1">
        <f t="array" aca="1" ref="A1133" ca="1">"aN_WS_1_" &amp; INDIRECT("F" &amp; ROW(C1133)-6) &amp; "_p"</f>
        <v>aN_WS_1_8_4_p</v>
      </c>
      <c r="B1133">
        <v>0</v>
      </c>
      <c r="C1133" t="s">
        <v>60</v>
      </c>
    </row>
    <row r="1134" spans="1:8" x14ac:dyDescent="0.25">
      <c r="A1134" t="str" cm="1">
        <f t="array" aca="1" ref="A1134" ca="1">"aN_WS_2_" &amp; INDIRECT("F" &amp; ROW(C1134)-7) &amp; "_p"</f>
        <v>aN_WS_2_8_4_p</v>
      </c>
      <c r="B1134">
        <v>0</v>
      </c>
      <c r="C1134" t="s">
        <v>61</v>
      </c>
    </row>
    <row r="1135" spans="1:8" x14ac:dyDescent="0.25">
      <c r="A1135" t="str" cm="1">
        <f t="array" aca="1" ref="A1135" ca="1">"aN_WS_3_" &amp; INDIRECT("F" &amp; ROW(C1135)-8) &amp; "_p"</f>
        <v>aN_WS_3_8_4_p</v>
      </c>
      <c r="B1135">
        <v>2</v>
      </c>
      <c r="C1135" t="s">
        <v>62</v>
      </c>
    </row>
    <row r="1136" spans="1:8" x14ac:dyDescent="0.25">
      <c r="A1136" s="53" t="s">
        <v>63</v>
      </c>
      <c r="F1136" s="56"/>
      <c r="G1136" s="56"/>
      <c r="H1136" s="56"/>
    </row>
    <row r="1137" spans="1:8" x14ac:dyDescent="0.25">
      <c r="A1137" t="str" cm="1">
        <f t="array" aca="1" ref="A1137" ca="1">"aN_PREC_1_" &amp; INDIRECT("F" &amp; ROW(C1137) - 10) &amp; "_p"</f>
        <v>aN_PREC_1_8_4_p</v>
      </c>
      <c r="B1137">
        <v>0</v>
      </c>
      <c r="C1137" t="s">
        <v>60</v>
      </c>
    </row>
    <row r="1138" spans="1:8" x14ac:dyDescent="0.25">
      <c r="A1138" t="str" cm="1">
        <f t="array" aca="1" ref="A1138" ca="1">"aN_PREC_2_" &amp; INDIRECT("F" &amp; ROW(C1138) - 11) &amp; "_p"</f>
        <v>aN_PREC_2_8_4_p</v>
      </c>
      <c r="B1138">
        <v>0</v>
      </c>
      <c r="C1138" t="s">
        <v>61</v>
      </c>
    </row>
    <row r="1139" spans="1:8" x14ac:dyDescent="0.25">
      <c r="A1139" t="str" cm="1">
        <f t="array" aca="1" ref="A1139" ca="1">"aN_PREC_3_" &amp; INDIRECT("F" &amp; ROW(C1139) - 12) &amp; "_p"</f>
        <v>aN_PREC_3_8_4_p</v>
      </c>
      <c r="B1139">
        <v>2</v>
      </c>
      <c r="C1139" t="s">
        <v>62</v>
      </c>
    </row>
    <row r="1140" spans="1:8" x14ac:dyDescent="0.25">
      <c r="A1140" s="53" t="s">
        <v>65</v>
      </c>
      <c r="F1140" s="56"/>
      <c r="G1140" s="56"/>
      <c r="H1140" s="56"/>
    </row>
    <row r="1141" spans="1:8" x14ac:dyDescent="0.25">
      <c r="A1141" t="str" cm="1">
        <f t="array" aca="1" ref="A1141" ca="1">"aN_SL_1_" &amp; INDIRECT("F" &amp; ROW(C1141) - 14) &amp; "_p"</f>
        <v>aN_SL_1_8_4_p</v>
      </c>
      <c r="B1141">
        <v>0</v>
      </c>
      <c r="C1141" t="s">
        <v>60</v>
      </c>
    </row>
    <row r="1142" spans="1:8" x14ac:dyDescent="0.25">
      <c r="A1142" t="str" cm="1">
        <f t="array" aca="1" ref="A1142" ca="1">"aN_SL_2_" &amp; INDIRECT("F" &amp; ROW(C1142) - 15) &amp; "_p"</f>
        <v>aN_SL_2_8_4_p</v>
      </c>
      <c r="B1142">
        <v>0</v>
      </c>
      <c r="C1142" t="s">
        <v>61</v>
      </c>
    </row>
    <row r="1143" spans="1:8" x14ac:dyDescent="0.25">
      <c r="A1143" t="str" cm="1">
        <f t="array" aca="1" ref="A1143" ca="1">"aN_SL_3_" &amp; INDIRECT("F" &amp; ROW(C1143) - 16) &amp; "_p"</f>
        <v>aN_SL_3_8_4_p</v>
      </c>
      <c r="B1143">
        <v>2</v>
      </c>
      <c r="C1143" t="s">
        <v>62</v>
      </c>
    </row>
    <row r="1144" spans="1:8" x14ac:dyDescent="0.25">
      <c r="A1144" s="53" t="s">
        <v>470</v>
      </c>
    </row>
    <row r="1145" spans="1:8" x14ac:dyDescent="0.25">
      <c r="A1145" t="str" cm="1">
        <f t="array" aca="1" ref="A1145" ca="1">"aN_DRO_1_" &amp; INDIRECT("F" &amp; ROW(C1145) - 18) &amp; "_p"</f>
        <v>aN_DRO_1_8_4_p</v>
      </c>
      <c r="B1145">
        <v>0.01</v>
      </c>
      <c r="C1145" t="s">
        <v>60</v>
      </c>
    </row>
    <row r="1146" spans="1:8" x14ac:dyDescent="0.25">
      <c r="A1146" t="str" cm="1">
        <f t="array" aca="1" ref="A1146" ca="1">"aN_DRO_2_" &amp; INDIRECT("F" &amp; ROW(C1146) - 19) &amp; "_p"</f>
        <v>aN_DRO_2_8_4_p</v>
      </c>
      <c r="B1146">
        <v>0</v>
      </c>
      <c r="C1146" t="s">
        <v>61</v>
      </c>
    </row>
    <row r="1147" spans="1:8" x14ac:dyDescent="0.25">
      <c r="A1147" t="str" cm="1">
        <f t="array" aca="1" ref="A1147" ca="1">"aN_DRO_3_" &amp; INDIRECT("F" &amp; ROW(C1147) - 20) &amp; "_p"</f>
        <v>aN_DRO_3_8_4_p</v>
      </c>
      <c r="B1147">
        <v>2</v>
      </c>
      <c r="C1147" t="s">
        <v>62</v>
      </c>
    </row>
    <row r="1148" spans="1:8" x14ac:dyDescent="0.25">
      <c r="A1148" s="53" t="s">
        <v>471</v>
      </c>
    </row>
    <row r="1149" spans="1:8" x14ac:dyDescent="0.25">
      <c r="A1149" t="str" cm="1">
        <f t="array" aca="1" ref="A1149" ca="1">"aN_CYC_1_" &amp; INDIRECT("F" &amp; ROW(C1149) - 22) &amp; "_p"</f>
        <v>aN_CYC_1_8_4_p</v>
      </c>
      <c r="B1149">
        <v>0</v>
      </c>
      <c r="C1149" t="s">
        <v>60</v>
      </c>
    </row>
    <row r="1150" spans="1:8" x14ac:dyDescent="0.25">
      <c r="A1150" t="str" cm="1">
        <f t="array" aca="1" ref="A1150" ca="1">"aN_CYC_2_" &amp; INDIRECT("F" &amp; ROW(C1150) - 23) &amp; "_p"</f>
        <v>aN_CYC_2_8_4_p</v>
      </c>
      <c r="B1150">
        <v>0</v>
      </c>
      <c r="C1150" t="s">
        <v>61</v>
      </c>
    </row>
    <row r="1151" spans="1:8" x14ac:dyDescent="0.25">
      <c r="A1151" t="str" cm="1">
        <f t="array" aca="1" ref="A1151" ca="1">"aN_CYC_3_" &amp; INDIRECT("F" &amp; ROW(C1151) - 24) &amp; "_p"</f>
        <v>aN_CYC_3_8_4_p</v>
      </c>
      <c r="B1151">
        <v>2</v>
      </c>
      <c r="C1151" t="s">
        <v>62</v>
      </c>
    </row>
    <row r="1152" spans="1:8" x14ac:dyDescent="0.25">
      <c r="A1152" s="58" t="str">
        <f>"sector " &amp; D1152 &amp; " and region " &amp;E1152</f>
        <v>sector 8 and region 5</v>
      </c>
      <c r="B1152" s="58"/>
      <c r="C1152" s="58"/>
      <c r="D1152" s="43">
        <v>8</v>
      </c>
      <c r="E1152" s="43">
        <v>5</v>
      </c>
      <c r="F1152" s="43" t="str">
        <f>D1152 &amp; "_" &amp; E1152</f>
        <v>8_5</v>
      </c>
    </row>
    <row r="1153" spans="1:8" x14ac:dyDescent="0.25">
      <c r="A1153" s="53" t="s">
        <v>59</v>
      </c>
    </row>
    <row r="1154" spans="1:8" x14ac:dyDescent="0.25">
      <c r="A1154" t="str" cm="1">
        <f t="array" aca="1" ref="A1154" ca="1">"aN_T_1_" &amp; INDIRECT("F" &amp; ROW(C1154)-2) &amp; "_p"</f>
        <v>aN_T_1_8_5_p</v>
      </c>
      <c r="B1154">
        <v>0</v>
      </c>
      <c r="C1154" t="s">
        <v>60</v>
      </c>
    </row>
    <row r="1155" spans="1:8" x14ac:dyDescent="0.25">
      <c r="A1155" t="str" cm="1">
        <f t="array" aca="1" ref="A1155" ca="1">"aN_T_2_" &amp; INDIRECT("F" &amp; ROW(C1155)-3) &amp; "_p"</f>
        <v>aN_T_2_8_5_p</v>
      </c>
      <c r="B1155">
        <v>0</v>
      </c>
      <c r="C1155" t="s">
        <v>61</v>
      </c>
    </row>
    <row r="1156" spans="1:8" x14ac:dyDescent="0.25">
      <c r="A1156" t="str" cm="1">
        <f t="array" aca="1" ref="A1156" ca="1">"aN_T_3_" &amp; INDIRECT("F" &amp; ROW(C1156)-4) &amp; "_p"</f>
        <v>aN_T_3_8_5_p</v>
      </c>
      <c r="B1156">
        <v>2</v>
      </c>
      <c r="C1156" t="s">
        <v>62</v>
      </c>
    </row>
    <row r="1157" spans="1:8" x14ac:dyDescent="0.25">
      <c r="A1157" s="53" t="s">
        <v>64</v>
      </c>
    </row>
    <row r="1158" spans="1:8" x14ac:dyDescent="0.25">
      <c r="A1158" t="str" cm="1">
        <f t="array" aca="1" ref="A1158" ca="1">"aN_WS_1_" &amp; INDIRECT("F" &amp; ROW(C1158)-6) &amp; "_p"</f>
        <v>aN_WS_1_8_5_p</v>
      </c>
      <c r="B1158">
        <v>0</v>
      </c>
      <c r="C1158" t="s">
        <v>60</v>
      </c>
    </row>
    <row r="1159" spans="1:8" x14ac:dyDescent="0.25">
      <c r="A1159" t="str" cm="1">
        <f t="array" aca="1" ref="A1159" ca="1">"aN_WS_2_" &amp; INDIRECT("F" &amp; ROW(C1159)-7) &amp; "_p"</f>
        <v>aN_WS_2_8_5_p</v>
      </c>
      <c r="B1159">
        <v>0</v>
      </c>
      <c r="C1159" t="s">
        <v>61</v>
      </c>
    </row>
    <row r="1160" spans="1:8" x14ac:dyDescent="0.25">
      <c r="A1160" t="str" cm="1">
        <f t="array" aca="1" ref="A1160" ca="1">"aN_WS_3_" &amp; INDIRECT("F" &amp; ROW(C1160)-8) &amp; "_p"</f>
        <v>aN_WS_3_8_5_p</v>
      </c>
      <c r="B1160">
        <v>2</v>
      </c>
      <c r="C1160" t="s">
        <v>62</v>
      </c>
    </row>
    <row r="1161" spans="1:8" x14ac:dyDescent="0.25">
      <c r="A1161" s="53" t="s">
        <v>63</v>
      </c>
      <c r="F1161" s="56"/>
      <c r="G1161" s="56"/>
      <c r="H1161" s="56"/>
    </row>
    <row r="1162" spans="1:8" x14ac:dyDescent="0.25">
      <c r="A1162" t="str" cm="1">
        <f t="array" aca="1" ref="A1162" ca="1">"aN_PREC_1_" &amp; INDIRECT("F" &amp; ROW(C1162) - 10) &amp; "_p"</f>
        <v>aN_PREC_1_8_5_p</v>
      </c>
      <c r="B1162">
        <v>0</v>
      </c>
      <c r="C1162" t="s">
        <v>60</v>
      </c>
    </row>
    <row r="1163" spans="1:8" x14ac:dyDescent="0.25">
      <c r="A1163" t="str" cm="1">
        <f t="array" aca="1" ref="A1163" ca="1">"aN_PREC_2_" &amp; INDIRECT("F" &amp; ROW(C1163) - 11) &amp; "_p"</f>
        <v>aN_PREC_2_8_5_p</v>
      </c>
      <c r="B1163">
        <v>0</v>
      </c>
      <c r="C1163" t="s">
        <v>61</v>
      </c>
    </row>
    <row r="1164" spans="1:8" x14ac:dyDescent="0.25">
      <c r="A1164" t="str" cm="1">
        <f t="array" aca="1" ref="A1164" ca="1">"aN_PREC_3_" &amp; INDIRECT("F" &amp; ROW(C1164) - 12) &amp; "_p"</f>
        <v>aN_PREC_3_8_5_p</v>
      </c>
      <c r="B1164">
        <v>2</v>
      </c>
      <c r="C1164" t="s">
        <v>62</v>
      </c>
    </row>
    <row r="1165" spans="1:8" x14ac:dyDescent="0.25">
      <c r="A1165" s="53" t="s">
        <v>65</v>
      </c>
      <c r="F1165" s="56"/>
      <c r="G1165" s="56"/>
      <c r="H1165" s="56"/>
    </row>
    <row r="1166" spans="1:8" x14ac:dyDescent="0.25">
      <c r="A1166" t="str" cm="1">
        <f t="array" aca="1" ref="A1166" ca="1">"aN_SL_1_" &amp; INDIRECT("F" &amp; ROW(C1166) - 14) &amp; "_p"</f>
        <v>aN_SL_1_8_5_p</v>
      </c>
      <c r="B1166">
        <v>0</v>
      </c>
      <c r="C1166" t="s">
        <v>60</v>
      </c>
    </row>
    <row r="1167" spans="1:8" x14ac:dyDescent="0.25">
      <c r="A1167" t="str" cm="1">
        <f t="array" aca="1" ref="A1167" ca="1">"aN_SL_2_" &amp; INDIRECT("F" &amp; ROW(C1167) - 15) &amp; "_p"</f>
        <v>aN_SL_2_8_5_p</v>
      </c>
      <c r="B1167">
        <v>0</v>
      </c>
      <c r="C1167" t="s">
        <v>61</v>
      </c>
    </row>
    <row r="1168" spans="1:8" x14ac:dyDescent="0.25">
      <c r="A1168" t="str" cm="1">
        <f t="array" aca="1" ref="A1168" ca="1">"aN_SL_3_" &amp; INDIRECT("F" &amp; ROW(C1168) - 16) &amp; "_p"</f>
        <v>aN_SL_3_8_5_p</v>
      </c>
      <c r="B1168">
        <v>2</v>
      </c>
      <c r="C1168" t="s">
        <v>62</v>
      </c>
    </row>
    <row r="1169" spans="1:6" x14ac:dyDescent="0.25">
      <c r="A1169" s="53" t="s">
        <v>470</v>
      </c>
    </row>
    <row r="1170" spans="1:6" x14ac:dyDescent="0.25">
      <c r="A1170" t="str" cm="1">
        <f t="array" aca="1" ref="A1170" ca="1">"aN_DRO_1_" &amp; INDIRECT("F" &amp; ROW(C1170) - 18) &amp; "_p"</f>
        <v>aN_DRO_1_8_5_p</v>
      </c>
      <c r="B1170">
        <v>0.01</v>
      </c>
      <c r="C1170" t="s">
        <v>60</v>
      </c>
    </row>
    <row r="1171" spans="1:6" x14ac:dyDescent="0.25">
      <c r="A1171" t="str" cm="1">
        <f t="array" aca="1" ref="A1171" ca="1">"aN_DRO_2_" &amp; INDIRECT("F" &amp; ROW(C1171) - 19) &amp; "_p"</f>
        <v>aN_DRO_2_8_5_p</v>
      </c>
      <c r="B1171">
        <v>0</v>
      </c>
      <c r="C1171" t="s">
        <v>61</v>
      </c>
    </row>
    <row r="1172" spans="1:6" x14ac:dyDescent="0.25">
      <c r="A1172" t="str" cm="1">
        <f t="array" aca="1" ref="A1172" ca="1">"aN_DRO_3_" &amp; INDIRECT("F" &amp; ROW(C1172) - 20) &amp; "_p"</f>
        <v>aN_DRO_3_8_5_p</v>
      </c>
      <c r="B1172">
        <v>2</v>
      </c>
      <c r="C1172" t="s">
        <v>62</v>
      </c>
    </row>
    <row r="1173" spans="1:6" x14ac:dyDescent="0.25">
      <c r="A1173" s="53" t="s">
        <v>471</v>
      </c>
    </row>
    <row r="1174" spans="1:6" x14ac:dyDescent="0.25">
      <c r="A1174" t="str" cm="1">
        <f t="array" aca="1" ref="A1174" ca="1">"aN_CYC_1_" &amp; INDIRECT("F" &amp; ROW(C1174) - 22) &amp; "_p"</f>
        <v>aN_CYC_1_8_5_p</v>
      </c>
      <c r="B1174">
        <v>0</v>
      </c>
      <c r="C1174" t="s">
        <v>60</v>
      </c>
    </row>
    <row r="1175" spans="1:6" x14ac:dyDescent="0.25">
      <c r="A1175" t="str" cm="1">
        <f t="array" aca="1" ref="A1175" ca="1">"aN_CYC_2_" &amp; INDIRECT("F" &amp; ROW(C1175) - 23) &amp; "_p"</f>
        <v>aN_CYC_2_8_5_p</v>
      </c>
      <c r="B1175">
        <v>0</v>
      </c>
      <c r="C1175" t="s">
        <v>61</v>
      </c>
    </row>
    <row r="1176" spans="1:6" x14ac:dyDescent="0.25">
      <c r="A1176" t="str" cm="1">
        <f t="array" aca="1" ref="A1176" ca="1">"aN_CYC_3_" &amp; INDIRECT("F" &amp; ROW(C1176) - 24) &amp; "_p"</f>
        <v>aN_CYC_3_8_5_p</v>
      </c>
      <c r="B1176">
        <v>2</v>
      </c>
      <c r="C1176" t="s">
        <v>62</v>
      </c>
    </row>
    <row r="1177" spans="1:6" x14ac:dyDescent="0.25">
      <c r="A1177" s="58" t="str">
        <f>"sector " &amp; D1177 &amp; " and region " &amp;E1177</f>
        <v>sector 8 and region 6</v>
      </c>
      <c r="B1177" s="58"/>
      <c r="C1177" s="58"/>
      <c r="D1177" s="43">
        <v>8</v>
      </c>
      <c r="E1177" s="43">
        <v>6</v>
      </c>
      <c r="F1177" s="43" t="str">
        <f>D1177 &amp; "_" &amp; E1177</f>
        <v>8_6</v>
      </c>
    </row>
    <row r="1178" spans="1:6" x14ac:dyDescent="0.25">
      <c r="A1178" s="53" t="s">
        <v>59</v>
      </c>
    </row>
    <row r="1179" spans="1:6" x14ac:dyDescent="0.25">
      <c r="A1179" t="str" cm="1">
        <f t="array" aca="1" ref="A1179" ca="1">"aN_T_1_" &amp; INDIRECT("F" &amp; ROW(C1179)-2) &amp; "_p"</f>
        <v>aN_T_1_8_6_p</v>
      </c>
      <c r="B1179">
        <v>0</v>
      </c>
      <c r="C1179" t="s">
        <v>60</v>
      </c>
    </row>
    <row r="1180" spans="1:6" x14ac:dyDescent="0.25">
      <c r="A1180" t="str" cm="1">
        <f t="array" aca="1" ref="A1180" ca="1">"aN_T_2_" &amp; INDIRECT("F" &amp; ROW(C1180)-3) &amp; "_p"</f>
        <v>aN_T_2_8_6_p</v>
      </c>
      <c r="B1180">
        <v>0</v>
      </c>
      <c r="C1180" t="s">
        <v>61</v>
      </c>
    </row>
    <row r="1181" spans="1:6" x14ac:dyDescent="0.25">
      <c r="A1181" t="str" cm="1">
        <f t="array" aca="1" ref="A1181" ca="1">"aN_T_3_" &amp; INDIRECT("F" &amp; ROW(C1181)-4) &amp; "_p"</f>
        <v>aN_T_3_8_6_p</v>
      </c>
      <c r="B1181">
        <v>2</v>
      </c>
      <c r="C1181" t="s">
        <v>62</v>
      </c>
    </row>
    <row r="1182" spans="1:6" x14ac:dyDescent="0.25">
      <c r="A1182" s="53" t="s">
        <v>64</v>
      </c>
    </row>
    <row r="1183" spans="1:6" x14ac:dyDescent="0.25">
      <c r="A1183" t="str" cm="1">
        <f t="array" aca="1" ref="A1183" ca="1">"aN_WS_1_" &amp; INDIRECT("F" &amp; ROW(C1183)-6) &amp; "_p"</f>
        <v>aN_WS_1_8_6_p</v>
      </c>
      <c r="B1183">
        <v>0</v>
      </c>
      <c r="C1183" t="s">
        <v>60</v>
      </c>
    </row>
    <row r="1184" spans="1:6" x14ac:dyDescent="0.25">
      <c r="A1184" t="str" cm="1">
        <f t="array" aca="1" ref="A1184" ca="1">"aN_WS_2_" &amp; INDIRECT("F" &amp; ROW(C1184)-7) &amp; "_p"</f>
        <v>aN_WS_2_8_6_p</v>
      </c>
      <c r="B1184">
        <v>0</v>
      </c>
      <c r="C1184" t="s">
        <v>61</v>
      </c>
    </row>
    <row r="1185" spans="1:8" x14ac:dyDescent="0.25">
      <c r="A1185" t="str" cm="1">
        <f t="array" aca="1" ref="A1185" ca="1">"aN_WS_3_" &amp; INDIRECT("F" &amp; ROW(C1185)-8) &amp; "_p"</f>
        <v>aN_WS_3_8_6_p</v>
      </c>
      <c r="B1185">
        <v>2</v>
      </c>
      <c r="C1185" t="s">
        <v>62</v>
      </c>
    </row>
    <row r="1186" spans="1:8" x14ac:dyDescent="0.25">
      <c r="A1186" s="53" t="s">
        <v>63</v>
      </c>
      <c r="F1186" s="56"/>
      <c r="G1186" s="56"/>
      <c r="H1186" s="56"/>
    </row>
    <row r="1187" spans="1:8" x14ac:dyDescent="0.25">
      <c r="A1187" t="str" cm="1">
        <f t="array" aca="1" ref="A1187" ca="1">"aN_PREC_1_" &amp; INDIRECT("F" &amp; ROW(C1187) - 10) &amp; "_p"</f>
        <v>aN_PREC_1_8_6_p</v>
      </c>
      <c r="B1187">
        <v>0</v>
      </c>
      <c r="C1187" t="s">
        <v>60</v>
      </c>
    </row>
    <row r="1188" spans="1:8" x14ac:dyDescent="0.25">
      <c r="A1188" t="str" cm="1">
        <f t="array" aca="1" ref="A1188" ca="1">"aN_PREC_2_" &amp; INDIRECT("F" &amp; ROW(C1188) - 11) &amp; "_p"</f>
        <v>aN_PREC_2_8_6_p</v>
      </c>
      <c r="B1188">
        <v>0</v>
      </c>
      <c r="C1188" t="s">
        <v>61</v>
      </c>
    </row>
    <row r="1189" spans="1:8" x14ac:dyDescent="0.25">
      <c r="A1189" t="str" cm="1">
        <f t="array" aca="1" ref="A1189" ca="1">"aN_PREC_3_" &amp; INDIRECT("F" &amp; ROW(C1189) - 12) &amp; "_p"</f>
        <v>aN_PREC_3_8_6_p</v>
      </c>
      <c r="B1189">
        <v>2</v>
      </c>
      <c r="C1189" t="s">
        <v>62</v>
      </c>
    </row>
    <row r="1190" spans="1:8" x14ac:dyDescent="0.25">
      <c r="A1190" s="53" t="s">
        <v>65</v>
      </c>
      <c r="F1190" s="56"/>
      <c r="G1190" s="56"/>
      <c r="H1190" s="56"/>
    </row>
    <row r="1191" spans="1:8" x14ac:dyDescent="0.25">
      <c r="A1191" t="str" cm="1">
        <f t="array" aca="1" ref="A1191" ca="1">"aN_SL_1_" &amp; INDIRECT("F" &amp; ROW(C1191) - 14) &amp; "_p"</f>
        <v>aN_SL_1_8_6_p</v>
      </c>
      <c r="B1191">
        <v>0</v>
      </c>
      <c r="C1191" t="s">
        <v>60</v>
      </c>
    </row>
    <row r="1192" spans="1:8" x14ac:dyDescent="0.25">
      <c r="A1192" t="str" cm="1">
        <f t="array" aca="1" ref="A1192" ca="1">"aN_SL_2_" &amp; INDIRECT("F" &amp; ROW(C1192) - 15) &amp; "_p"</f>
        <v>aN_SL_2_8_6_p</v>
      </c>
      <c r="B1192">
        <v>0</v>
      </c>
      <c r="C1192" t="s">
        <v>61</v>
      </c>
    </row>
    <row r="1193" spans="1:8" x14ac:dyDescent="0.25">
      <c r="A1193" t="str" cm="1">
        <f t="array" aca="1" ref="A1193" ca="1">"aN_SL_3_" &amp; INDIRECT("F" &amp; ROW(C1193) - 16) &amp; "_p"</f>
        <v>aN_SL_3_8_6_p</v>
      </c>
      <c r="B1193">
        <v>2</v>
      </c>
      <c r="C1193" t="s">
        <v>62</v>
      </c>
    </row>
    <row r="1194" spans="1:8" x14ac:dyDescent="0.25">
      <c r="A1194" s="53" t="s">
        <v>470</v>
      </c>
    </row>
    <row r="1195" spans="1:8" x14ac:dyDescent="0.25">
      <c r="A1195" t="str" cm="1">
        <f t="array" aca="1" ref="A1195" ca="1">"aN_DRO_1_" &amp; INDIRECT("F" &amp; ROW(C1195) - 18) &amp; "_p"</f>
        <v>aN_DRO_1_8_6_p</v>
      </c>
      <c r="B1195">
        <v>0.01</v>
      </c>
      <c r="C1195" t="s">
        <v>60</v>
      </c>
    </row>
    <row r="1196" spans="1:8" x14ac:dyDescent="0.25">
      <c r="A1196" t="str" cm="1">
        <f t="array" aca="1" ref="A1196" ca="1">"aN_DRO_2_" &amp; INDIRECT("F" &amp; ROW(C1196) - 19) &amp; "_p"</f>
        <v>aN_DRO_2_8_6_p</v>
      </c>
      <c r="B1196">
        <v>0</v>
      </c>
      <c r="C1196" t="s">
        <v>61</v>
      </c>
    </row>
    <row r="1197" spans="1:8" x14ac:dyDescent="0.25">
      <c r="A1197" t="str" cm="1">
        <f t="array" aca="1" ref="A1197" ca="1">"aN_DRO_3_" &amp; INDIRECT("F" &amp; ROW(C1197) - 20) &amp; "_p"</f>
        <v>aN_DRO_3_8_6_p</v>
      </c>
      <c r="B1197">
        <v>2</v>
      </c>
      <c r="C1197" t="s">
        <v>62</v>
      </c>
    </row>
    <row r="1198" spans="1:8" x14ac:dyDescent="0.25">
      <c r="A1198" s="53" t="s">
        <v>471</v>
      </c>
    </row>
    <row r="1199" spans="1:8" x14ac:dyDescent="0.25">
      <c r="A1199" t="str" cm="1">
        <f t="array" aca="1" ref="A1199" ca="1">"aN_CYC_1_" &amp; INDIRECT("F" &amp; ROW(C1199) - 22) &amp; "_p"</f>
        <v>aN_CYC_1_8_6_p</v>
      </c>
      <c r="B1199">
        <v>0</v>
      </c>
      <c r="C1199" t="s">
        <v>60</v>
      </c>
    </row>
    <row r="1200" spans="1:8" x14ac:dyDescent="0.25">
      <c r="A1200" t="str" cm="1">
        <f t="array" aca="1" ref="A1200" ca="1">"aN_CYC_2_" &amp; INDIRECT("F" &amp; ROW(C1200) - 23) &amp; "_p"</f>
        <v>aN_CYC_2_8_6_p</v>
      </c>
      <c r="B1200">
        <v>0</v>
      </c>
      <c r="C1200" t="s">
        <v>61</v>
      </c>
    </row>
    <row r="1201" spans="1:8" x14ac:dyDescent="0.25">
      <c r="A1201" t="str" cm="1">
        <f t="array" aca="1" ref="A1201" ca="1">"aN_CYC_3_" &amp; INDIRECT("F" &amp; ROW(C1201) - 24) &amp; "_p"</f>
        <v>aN_CYC_3_8_6_p</v>
      </c>
      <c r="B1201">
        <v>2</v>
      </c>
      <c r="C1201" t="s">
        <v>62</v>
      </c>
    </row>
    <row r="1202" spans="1:8" x14ac:dyDescent="0.25">
      <c r="A1202" s="58" t="str">
        <f>"sector " &amp; D1202 &amp; " and region " &amp;E1202</f>
        <v>sector 9 and region 1</v>
      </c>
      <c r="B1202" s="58"/>
      <c r="C1202" s="58"/>
      <c r="D1202" s="43">
        <v>9</v>
      </c>
      <c r="E1202" s="43">
        <v>1</v>
      </c>
      <c r="F1202" s="43" t="str">
        <f>D1202 &amp; "_" &amp; E1202</f>
        <v>9_1</v>
      </c>
    </row>
    <row r="1203" spans="1:8" x14ac:dyDescent="0.25">
      <c r="A1203" s="53" t="s">
        <v>59</v>
      </c>
    </row>
    <row r="1204" spans="1:8" x14ac:dyDescent="0.25">
      <c r="A1204" t="str" cm="1">
        <f t="array" aca="1" ref="A1204" ca="1">"aN_T_1_" &amp; INDIRECT("F" &amp; ROW(C1204)-2) &amp; "_p"</f>
        <v>aN_T_1_9_1_p</v>
      </c>
      <c r="B1204">
        <v>0</v>
      </c>
      <c r="C1204" t="s">
        <v>60</v>
      </c>
    </row>
    <row r="1205" spans="1:8" x14ac:dyDescent="0.25">
      <c r="A1205" t="str" cm="1">
        <f t="array" aca="1" ref="A1205" ca="1">"aN_T_2_" &amp; INDIRECT("F" &amp; ROW(C1205)-3) &amp; "_p"</f>
        <v>aN_T_2_9_1_p</v>
      </c>
      <c r="B1205">
        <v>0</v>
      </c>
      <c r="C1205" t="s">
        <v>61</v>
      </c>
    </row>
    <row r="1206" spans="1:8" x14ac:dyDescent="0.25">
      <c r="A1206" t="str" cm="1">
        <f t="array" aca="1" ref="A1206" ca="1">"aN_T_3_" &amp; INDIRECT("F" &amp; ROW(C1206)-4) &amp; "_p"</f>
        <v>aN_T_3_9_1_p</v>
      </c>
      <c r="B1206">
        <v>2</v>
      </c>
      <c r="C1206" t="s">
        <v>62</v>
      </c>
    </row>
    <row r="1207" spans="1:8" x14ac:dyDescent="0.25">
      <c r="A1207" s="53" t="s">
        <v>64</v>
      </c>
    </row>
    <row r="1208" spans="1:8" x14ac:dyDescent="0.25">
      <c r="A1208" t="str" cm="1">
        <f t="array" aca="1" ref="A1208" ca="1">"aN_WS_1_" &amp; INDIRECT("F" &amp; ROW(C1208)-6) &amp; "_p"</f>
        <v>aN_WS_1_9_1_p</v>
      </c>
      <c r="B1208">
        <v>0</v>
      </c>
      <c r="C1208" t="s">
        <v>60</v>
      </c>
    </row>
    <row r="1209" spans="1:8" x14ac:dyDescent="0.25">
      <c r="A1209" t="str" cm="1">
        <f t="array" aca="1" ref="A1209" ca="1">"aN_WS_2_" &amp; INDIRECT("F" &amp; ROW(C1209)-7) &amp; "_p"</f>
        <v>aN_WS_2_9_1_p</v>
      </c>
      <c r="B1209">
        <v>0</v>
      </c>
      <c r="C1209" t="s">
        <v>61</v>
      </c>
    </row>
    <row r="1210" spans="1:8" x14ac:dyDescent="0.25">
      <c r="A1210" t="str" cm="1">
        <f t="array" aca="1" ref="A1210" ca="1">"aN_WS_3_" &amp; INDIRECT("F" &amp; ROW(C1210)-8) &amp; "_p"</f>
        <v>aN_WS_3_9_1_p</v>
      </c>
      <c r="B1210">
        <v>2</v>
      </c>
      <c r="C1210" t="s">
        <v>62</v>
      </c>
    </row>
    <row r="1211" spans="1:8" x14ac:dyDescent="0.25">
      <c r="A1211" s="53" t="s">
        <v>63</v>
      </c>
      <c r="F1211" s="56"/>
      <c r="G1211" s="56"/>
      <c r="H1211" s="56"/>
    </row>
    <row r="1212" spans="1:8" x14ac:dyDescent="0.25">
      <c r="A1212" t="str" cm="1">
        <f t="array" aca="1" ref="A1212" ca="1">"aN_PREC_1_" &amp; INDIRECT("F" &amp; ROW(C1212) - 10) &amp; "_p"</f>
        <v>aN_PREC_1_9_1_p</v>
      </c>
      <c r="B1212">
        <v>0</v>
      </c>
      <c r="C1212" t="s">
        <v>60</v>
      </c>
    </row>
    <row r="1213" spans="1:8" x14ac:dyDescent="0.25">
      <c r="A1213" t="str" cm="1">
        <f t="array" aca="1" ref="A1213" ca="1">"aN_PREC_2_" &amp; INDIRECT("F" &amp; ROW(C1213) - 11) &amp; "_p"</f>
        <v>aN_PREC_2_9_1_p</v>
      </c>
      <c r="B1213">
        <v>0</v>
      </c>
      <c r="C1213" t="s">
        <v>61</v>
      </c>
    </row>
    <row r="1214" spans="1:8" x14ac:dyDescent="0.25">
      <c r="A1214" t="str" cm="1">
        <f t="array" aca="1" ref="A1214" ca="1">"aN_PREC_3_" &amp; INDIRECT("F" &amp; ROW(C1214) - 12) &amp; "_p"</f>
        <v>aN_PREC_3_9_1_p</v>
      </c>
      <c r="B1214">
        <v>2</v>
      </c>
      <c r="C1214" t="s">
        <v>62</v>
      </c>
    </row>
    <row r="1215" spans="1:8" x14ac:dyDescent="0.25">
      <c r="A1215" s="53" t="s">
        <v>65</v>
      </c>
      <c r="F1215" s="56"/>
      <c r="G1215" s="56"/>
      <c r="H1215" s="56"/>
    </row>
    <row r="1216" spans="1:8" x14ac:dyDescent="0.25">
      <c r="A1216" t="str" cm="1">
        <f t="array" aca="1" ref="A1216" ca="1">"aN_SL_1_" &amp; INDIRECT("F" &amp; ROW(C1216) - 14) &amp; "_p"</f>
        <v>aN_SL_1_9_1_p</v>
      </c>
      <c r="B1216">
        <v>0</v>
      </c>
      <c r="C1216" t="s">
        <v>60</v>
      </c>
    </row>
    <row r="1217" spans="1:6" x14ac:dyDescent="0.25">
      <c r="A1217" t="str" cm="1">
        <f t="array" aca="1" ref="A1217" ca="1">"aN_SL_2_" &amp; INDIRECT("F" &amp; ROW(C1217) - 15) &amp; "_p"</f>
        <v>aN_SL_2_9_1_p</v>
      </c>
      <c r="B1217">
        <v>0</v>
      </c>
      <c r="C1217" t="s">
        <v>61</v>
      </c>
    </row>
    <row r="1218" spans="1:6" x14ac:dyDescent="0.25">
      <c r="A1218" t="str" cm="1">
        <f t="array" aca="1" ref="A1218" ca="1">"aN_SL_3_" &amp; INDIRECT("F" &amp; ROW(C1218) - 16) &amp; "_p"</f>
        <v>aN_SL_3_9_1_p</v>
      </c>
      <c r="B1218">
        <v>2</v>
      </c>
      <c r="C1218" t="s">
        <v>62</v>
      </c>
    </row>
    <row r="1219" spans="1:6" x14ac:dyDescent="0.25">
      <c r="A1219" s="53" t="s">
        <v>470</v>
      </c>
    </row>
    <row r="1220" spans="1:6" x14ac:dyDescent="0.25">
      <c r="A1220" t="str" cm="1">
        <f t="array" aca="1" ref="A1220" ca="1">"aN_DRO_1_" &amp; INDIRECT("F" &amp; ROW(C1220) - 18) &amp; "_p"</f>
        <v>aN_DRO_1_9_1_p</v>
      </c>
      <c r="B1220">
        <v>0.01</v>
      </c>
      <c r="C1220" t="s">
        <v>60</v>
      </c>
    </row>
    <row r="1221" spans="1:6" x14ac:dyDescent="0.25">
      <c r="A1221" t="str" cm="1">
        <f t="array" aca="1" ref="A1221" ca="1">"aN_DRO_2_" &amp; INDIRECT("F" &amp; ROW(C1221) - 19) &amp; "_p"</f>
        <v>aN_DRO_2_9_1_p</v>
      </c>
      <c r="B1221">
        <v>0</v>
      </c>
      <c r="C1221" t="s">
        <v>61</v>
      </c>
    </row>
    <row r="1222" spans="1:6" x14ac:dyDescent="0.25">
      <c r="A1222" t="str" cm="1">
        <f t="array" aca="1" ref="A1222" ca="1">"aN_DRO_3_" &amp; INDIRECT("F" &amp; ROW(C1222) - 20) &amp; "_p"</f>
        <v>aN_DRO_3_9_1_p</v>
      </c>
      <c r="B1222">
        <v>2</v>
      </c>
      <c r="C1222" t="s">
        <v>62</v>
      </c>
    </row>
    <row r="1223" spans="1:6" x14ac:dyDescent="0.25">
      <c r="A1223" s="53" t="s">
        <v>471</v>
      </c>
    </row>
    <row r="1224" spans="1:6" x14ac:dyDescent="0.25">
      <c r="A1224" t="str" cm="1">
        <f t="array" aca="1" ref="A1224" ca="1">"aN_CYC_1_" &amp; INDIRECT("F" &amp; ROW(C1224) - 22) &amp; "_p"</f>
        <v>aN_CYC_1_9_1_p</v>
      </c>
      <c r="B1224">
        <v>0</v>
      </c>
      <c r="C1224" t="s">
        <v>60</v>
      </c>
    </row>
    <row r="1225" spans="1:6" x14ac:dyDescent="0.25">
      <c r="A1225" t="str" cm="1">
        <f t="array" aca="1" ref="A1225" ca="1">"aN_CYC_2_" &amp; INDIRECT("F" &amp; ROW(C1225) - 23) &amp; "_p"</f>
        <v>aN_CYC_2_9_1_p</v>
      </c>
      <c r="B1225">
        <v>0</v>
      </c>
      <c r="C1225" t="s">
        <v>61</v>
      </c>
    </row>
    <row r="1226" spans="1:6" x14ac:dyDescent="0.25">
      <c r="A1226" t="str" cm="1">
        <f t="array" aca="1" ref="A1226" ca="1">"aN_CYC_3_" &amp; INDIRECT("F" &amp; ROW(C1226) - 24) &amp; "_p"</f>
        <v>aN_CYC_3_9_1_p</v>
      </c>
      <c r="B1226">
        <v>2</v>
      </c>
      <c r="C1226" t="s">
        <v>62</v>
      </c>
    </row>
    <row r="1227" spans="1:6" x14ac:dyDescent="0.25">
      <c r="A1227" s="58" t="str">
        <f>"sector " &amp; D1227 &amp; " and region " &amp;E1227</f>
        <v>sector 9 and region 2</v>
      </c>
      <c r="B1227" s="58"/>
      <c r="C1227" s="58"/>
      <c r="D1227" s="43">
        <v>9</v>
      </c>
      <c r="E1227" s="43">
        <v>2</v>
      </c>
      <c r="F1227" s="43" t="str">
        <f>D1227 &amp; "_" &amp; E1227</f>
        <v>9_2</v>
      </c>
    </row>
    <row r="1228" spans="1:6" x14ac:dyDescent="0.25">
      <c r="A1228" s="53" t="s">
        <v>59</v>
      </c>
    </row>
    <row r="1229" spans="1:6" x14ac:dyDescent="0.25">
      <c r="A1229" t="str" cm="1">
        <f t="array" aca="1" ref="A1229" ca="1">"aN_T_1_" &amp; INDIRECT("F" &amp; ROW(C1229)-2) &amp; "_p"</f>
        <v>aN_T_1_9_2_p</v>
      </c>
      <c r="B1229">
        <v>0</v>
      </c>
      <c r="C1229" t="s">
        <v>60</v>
      </c>
    </row>
    <row r="1230" spans="1:6" x14ac:dyDescent="0.25">
      <c r="A1230" t="str" cm="1">
        <f t="array" aca="1" ref="A1230" ca="1">"aN_T_2_" &amp; INDIRECT("F" &amp; ROW(C1230)-3) &amp; "_p"</f>
        <v>aN_T_2_9_2_p</v>
      </c>
      <c r="B1230">
        <v>0</v>
      </c>
      <c r="C1230" t="s">
        <v>61</v>
      </c>
    </row>
    <row r="1231" spans="1:6" x14ac:dyDescent="0.25">
      <c r="A1231" t="str" cm="1">
        <f t="array" aca="1" ref="A1231" ca="1">"aN_T_3_" &amp; INDIRECT("F" &amp; ROW(C1231)-4) &amp; "_p"</f>
        <v>aN_T_3_9_2_p</v>
      </c>
      <c r="B1231">
        <v>2</v>
      </c>
      <c r="C1231" t="s">
        <v>62</v>
      </c>
    </row>
    <row r="1232" spans="1:6" x14ac:dyDescent="0.25">
      <c r="A1232" s="53" t="s">
        <v>64</v>
      </c>
    </row>
    <row r="1233" spans="1:8" x14ac:dyDescent="0.25">
      <c r="A1233" t="str" cm="1">
        <f t="array" aca="1" ref="A1233" ca="1">"aN_WS_1_" &amp; INDIRECT("F" &amp; ROW(C1233)-6) &amp; "_p"</f>
        <v>aN_WS_1_9_2_p</v>
      </c>
      <c r="B1233">
        <v>0</v>
      </c>
      <c r="C1233" t="s">
        <v>60</v>
      </c>
    </row>
    <row r="1234" spans="1:8" x14ac:dyDescent="0.25">
      <c r="A1234" t="str" cm="1">
        <f t="array" aca="1" ref="A1234" ca="1">"aN_WS_2_" &amp; INDIRECT("F" &amp; ROW(C1234)-7) &amp; "_p"</f>
        <v>aN_WS_2_9_2_p</v>
      </c>
      <c r="B1234">
        <v>0</v>
      </c>
      <c r="C1234" t="s">
        <v>61</v>
      </c>
    </row>
    <row r="1235" spans="1:8" x14ac:dyDescent="0.25">
      <c r="A1235" t="str" cm="1">
        <f t="array" aca="1" ref="A1235" ca="1">"aN_WS_3_" &amp; INDIRECT("F" &amp; ROW(C1235)-8) &amp; "_p"</f>
        <v>aN_WS_3_9_2_p</v>
      </c>
      <c r="B1235">
        <v>2</v>
      </c>
      <c r="C1235" t="s">
        <v>62</v>
      </c>
    </row>
    <row r="1236" spans="1:8" x14ac:dyDescent="0.25">
      <c r="A1236" s="53" t="s">
        <v>63</v>
      </c>
      <c r="F1236" s="56"/>
      <c r="G1236" s="56"/>
      <c r="H1236" s="56"/>
    </row>
    <row r="1237" spans="1:8" x14ac:dyDescent="0.25">
      <c r="A1237" t="str" cm="1">
        <f t="array" aca="1" ref="A1237" ca="1">"aN_PREC_1_" &amp; INDIRECT("F" &amp; ROW(C1237) - 10) &amp; "_p"</f>
        <v>aN_PREC_1_9_2_p</v>
      </c>
      <c r="B1237">
        <v>0</v>
      </c>
      <c r="C1237" t="s">
        <v>60</v>
      </c>
    </row>
    <row r="1238" spans="1:8" x14ac:dyDescent="0.25">
      <c r="A1238" t="str" cm="1">
        <f t="array" aca="1" ref="A1238" ca="1">"aN_PREC_2_" &amp; INDIRECT("F" &amp; ROW(C1238) - 11) &amp; "_p"</f>
        <v>aN_PREC_2_9_2_p</v>
      </c>
      <c r="B1238">
        <v>0</v>
      </c>
      <c r="C1238" t="s">
        <v>61</v>
      </c>
    </row>
    <row r="1239" spans="1:8" x14ac:dyDescent="0.25">
      <c r="A1239" t="str" cm="1">
        <f t="array" aca="1" ref="A1239" ca="1">"aN_PREC_3_" &amp; INDIRECT("F" &amp; ROW(C1239) - 12) &amp; "_p"</f>
        <v>aN_PREC_3_9_2_p</v>
      </c>
      <c r="B1239">
        <v>2</v>
      </c>
      <c r="C1239" t="s">
        <v>62</v>
      </c>
    </row>
    <row r="1240" spans="1:8" x14ac:dyDescent="0.25">
      <c r="A1240" s="53" t="s">
        <v>65</v>
      </c>
      <c r="F1240" s="56"/>
      <c r="G1240" s="56"/>
      <c r="H1240" s="56"/>
    </row>
    <row r="1241" spans="1:8" x14ac:dyDescent="0.25">
      <c r="A1241" t="str" cm="1">
        <f t="array" aca="1" ref="A1241" ca="1">"aN_SL_1_" &amp; INDIRECT("F" &amp; ROW(C1241) - 14) &amp; "_p"</f>
        <v>aN_SL_1_9_2_p</v>
      </c>
      <c r="B1241">
        <v>0</v>
      </c>
      <c r="C1241" t="s">
        <v>60</v>
      </c>
    </row>
    <row r="1242" spans="1:8" x14ac:dyDescent="0.25">
      <c r="A1242" t="str" cm="1">
        <f t="array" aca="1" ref="A1242" ca="1">"aN_SL_2_" &amp; INDIRECT("F" &amp; ROW(C1242) - 15) &amp; "_p"</f>
        <v>aN_SL_2_9_2_p</v>
      </c>
      <c r="B1242">
        <v>0</v>
      </c>
      <c r="C1242" t="s">
        <v>61</v>
      </c>
    </row>
    <row r="1243" spans="1:8" x14ac:dyDescent="0.25">
      <c r="A1243" t="str" cm="1">
        <f t="array" aca="1" ref="A1243" ca="1">"aN_SL_3_" &amp; INDIRECT("F" &amp; ROW(C1243) - 16) &amp; "_p"</f>
        <v>aN_SL_3_9_2_p</v>
      </c>
      <c r="B1243">
        <v>2</v>
      </c>
      <c r="C1243" t="s">
        <v>62</v>
      </c>
    </row>
    <row r="1244" spans="1:8" x14ac:dyDescent="0.25">
      <c r="A1244" s="53" t="s">
        <v>470</v>
      </c>
    </row>
    <row r="1245" spans="1:8" x14ac:dyDescent="0.25">
      <c r="A1245" t="str" cm="1">
        <f t="array" aca="1" ref="A1245" ca="1">"aN_DRO_1_" &amp; INDIRECT("F" &amp; ROW(C1245) - 18) &amp; "_p"</f>
        <v>aN_DRO_1_9_2_p</v>
      </c>
      <c r="B1245">
        <v>0.01</v>
      </c>
      <c r="C1245" t="s">
        <v>60</v>
      </c>
    </row>
    <row r="1246" spans="1:8" x14ac:dyDescent="0.25">
      <c r="A1246" t="str" cm="1">
        <f t="array" aca="1" ref="A1246" ca="1">"aN_DRO_2_" &amp; INDIRECT("F" &amp; ROW(C1246) - 19) &amp; "_p"</f>
        <v>aN_DRO_2_9_2_p</v>
      </c>
      <c r="B1246">
        <v>0</v>
      </c>
      <c r="C1246" t="s">
        <v>61</v>
      </c>
    </row>
    <row r="1247" spans="1:8" x14ac:dyDescent="0.25">
      <c r="A1247" t="str" cm="1">
        <f t="array" aca="1" ref="A1247" ca="1">"aN_DRO_3_" &amp; INDIRECT("F" &amp; ROW(C1247) - 20) &amp; "_p"</f>
        <v>aN_DRO_3_9_2_p</v>
      </c>
      <c r="B1247">
        <v>2</v>
      </c>
      <c r="C1247" t="s">
        <v>62</v>
      </c>
    </row>
    <row r="1248" spans="1:8" x14ac:dyDescent="0.25">
      <c r="A1248" s="53" t="s">
        <v>471</v>
      </c>
    </row>
    <row r="1249" spans="1:8" x14ac:dyDescent="0.25">
      <c r="A1249" t="str" cm="1">
        <f t="array" aca="1" ref="A1249" ca="1">"aN_CYC_1_" &amp; INDIRECT("F" &amp; ROW(C1249) - 22) &amp; "_p"</f>
        <v>aN_CYC_1_9_2_p</v>
      </c>
      <c r="B1249">
        <v>0</v>
      </c>
      <c r="C1249" t="s">
        <v>60</v>
      </c>
    </row>
    <row r="1250" spans="1:8" x14ac:dyDescent="0.25">
      <c r="A1250" t="str" cm="1">
        <f t="array" aca="1" ref="A1250" ca="1">"aN_CYC_2_" &amp; INDIRECT("F" &amp; ROW(C1250) - 23) &amp; "_p"</f>
        <v>aN_CYC_2_9_2_p</v>
      </c>
      <c r="B1250">
        <v>0</v>
      </c>
      <c r="C1250" t="s">
        <v>61</v>
      </c>
    </row>
    <row r="1251" spans="1:8" x14ac:dyDescent="0.25">
      <c r="A1251" t="str" cm="1">
        <f t="array" aca="1" ref="A1251" ca="1">"aN_CYC_3_" &amp; INDIRECT("F" &amp; ROW(C1251) - 24) &amp; "_p"</f>
        <v>aN_CYC_3_9_2_p</v>
      </c>
      <c r="B1251">
        <v>2</v>
      </c>
      <c r="C1251" t="s">
        <v>62</v>
      </c>
    </row>
    <row r="1252" spans="1:8" x14ac:dyDescent="0.25">
      <c r="A1252" s="58" t="str">
        <f>"sector " &amp; D1252 &amp; " and region " &amp;E1252</f>
        <v>sector 9 and region 3</v>
      </c>
      <c r="B1252" s="58"/>
      <c r="C1252" s="58"/>
      <c r="D1252" s="43">
        <v>9</v>
      </c>
      <c r="E1252" s="43">
        <v>3</v>
      </c>
      <c r="F1252" s="43" t="str">
        <f>D1252 &amp; "_" &amp; E1252</f>
        <v>9_3</v>
      </c>
    </row>
    <row r="1253" spans="1:8" x14ac:dyDescent="0.25">
      <c r="A1253" s="53" t="s">
        <v>59</v>
      </c>
    </row>
    <row r="1254" spans="1:8" x14ac:dyDescent="0.25">
      <c r="A1254" t="str" cm="1">
        <f t="array" aca="1" ref="A1254" ca="1">"aN_T_1_" &amp; INDIRECT("F" &amp; ROW(C1254)-2) &amp; "_p"</f>
        <v>aN_T_1_9_3_p</v>
      </c>
      <c r="B1254">
        <v>0</v>
      </c>
      <c r="C1254" t="s">
        <v>60</v>
      </c>
    </row>
    <row r="1255" spans="1:8" x14ac:dyDescent="0.25">
      <c r="A1255" t="str" cm="1">
        <f t="array" aca="1" ref="A1255" ca="1">"aN_T_2_" &amp; INDIRECT("F" &amp; ROW(C1255)-3) &amp; "_p"</f>
        <v>aN_T_2_9_3_p</v>
      </c>
      <c r="B1255">
        <v>0</v>
      </c>
      <c r="C1255" t="s">
        <v>61</v>
      </c>
    </row>
    <row r="1256" spans="1:8" x14ac:dyDescent="0.25">
      <c r="A1256" t="str" cm="1">
        <f t="array" aca="1" ref="A1256" ca="1">"aN_T_3_" &amp; INDIRECT("F" &amp; ROW(C1256)-4) &amp; "_p"</f>
        <v>aN_T_3_9_3_p</v>
      </c>
      <c r="B1256">
        <v>2</v>
      </c>
      <c r="C1256" t="s">
        <v>62</v>
      </c>
    </row>
    <row r="1257" spans="1:8" x14ac:dyDescent="0.25">
      <c r="A1257" s="53" t="s">
        <v>64</v>
      </c>
    </row>
    <row r="1258" spans="1:8" x14ac:dyDescent="0.25">
      <c r="A1258" t="str" cm="1">
        <f t="array" aca="1" ref="A1258" ca="1">"aN_WS_1_" &amp; INDIRECT("F" &amp; ROW(C1258)-6) &amp; "_p"</f>
        <v>aN_WS_1_9_3_p</v>
      </c>
      <c r="B1258">
        <v>0</v>
      </c>
      <c r="C1258" t="s">
        <v>60</v>
      </c>
    </row>
    <row r="1259" spans="1:8" x14ac:dyDescent="0.25">
      <c r="A1259" t="str" cm="1">
        <f t="array" aca="1" ref="A1259" ca="1">"aN_WS_2_" &amp; INDIRECT("F" &amp; ROW(C1259)-7) &amp; "_p"</f>
        <v>aN_WS_2_9_3_p</v>
      </c>
      <c r="B1259">
        <v>0</v>
      </c>
      <c r="C1259" t="s">
        <v>61</v>
      </c>
    </row>
    <row r="1260" spans="1:8" x14ac:dyDescent="0.25">
      <c r="A1260" t="str" cm="1">
        <f t="array" aca="1" ref="A1260" ca="1">"aN_WS_3_" &amp; INDIRECT("F" &amp; ROW(C1260)-8) &amp; "_p"</f>
        <v>aN_WS_3_9_3_p</v>
      </c>
      <c r="B1260">
        <v>2</v>
      </c>
      <c r="C1260" t="s">
        <v>62</v>
      </c>
    </row>
    <row r="1261" spans="1:8" x14ac:dyDescent="0.25">
      <c r="A1261" s="53" t="s">
        <v>63</v>
      </c>
      <c r="F1261" s="56"/>
      <c r="G1261" s="56"/>
      <c r="H1261" s="56"/>
    </row>
    <row r="1262" spans="1:8" x14ac:dyDescent="0.25">
      <c r="A1262" t="str" cm="1">
        <f t="array" aca="1" ref="A1262" ca="1">"aN_PREC_1_" &amp; INDIRECT("F" &amp; ROW(C1262) - 10) &amp; "_p"</f>
        <v>aN_PREC_1_9_3_p</v>
      </c>
      <c r="B1262">
        <v>0</v>
      </c>
      <c r="C1262" t="s">
        <v>60</v>
      </c>
    </row>
    <row r="1263" spans="1:8" x14ac:dyDescent="0.25">
      <c r="A1263" t="str" cm="1">
        <f t="array" aca="1" ref="A1263" ca="1">"aN_PREC_2_" &amp; INDIRECT("F" &amp; ROW(C1263) - 11) &amp; "_p"</f>
        <v>aN_PREC_2_9_3_p</v>
      </c>
      <c r="B1263">
        <v>0</v>
      </c>
      <c r="C1263" t="s">
        <v>61</v>
      </c>
    </row>
    <row r="1264" spans="1:8" x14ac:dyDescent="0.25">
      <c r="A1264" t="str" cm="1">
        <f t="array" aca="1" ref="A1264" ca="1">"aN_PREC_3_" &amp; INDIRECT("F" &amp; ROW(C1264) - 12) &amp; "_p"</f>
        <v>aN_PREC_3_9_3_p</v>
      </c>
      <c r="B1264">
        <v>2</v>
      </c>
      <c r="C1264" t="s">
        <v>62</v>
      </c>
    </row>
    <row r="1265" spans="1:8" x14ac:dyDescent="0.25">
      <c r="A1265" s="53" t="s">
        <v>65</v>
      </c>
      <c r="F1265" s="56"/>
      <c r="G1265" s="56"/>
      <c r="H1265" s="56"/>
    </row>
    <row r="1266" spans="1:8" x14ac:dyDescent="0.25">
      <c r="A1266" t="str" cm="1">
        <f t="array" aca="1" ref="A1266" ca="1">"aN_SL_1_" &amp; INDIRECT("F" &amp; ROW(C1266) - 14) &amp; "_p"</f>
        <v>aN_SL_1_9_3_p</v>
      </c>
      <c r="B1266">
        <v>0</v>
      </c>
      <c r="C1266" t="s">
        <v>60</v>
      </c>
    </row>
    <row r="1267" spans="1:8" x14ac:dyDescent="0.25">
      <c r="A1267" t="str" cm="1">
        <f t="array" aca="1" ref="A1267" ca="1">"aN_SL_2_" &amp; INDIRECT("F" &amp; ROW(C1267) - 15) &amp; "_p"</f>
        <v>aN_SL_2_9_3_p</v>
      </c>
      <c r="B1267">
        <v>0</v>
      </c>
      <c r="C1267" t="s">
        <v>61</v>
      </c>
    </row>
    <row r="1268" spans="1:8" x14ac:dyDescent="0.25">
      <c r="A1268" t="str" cm="1">
        <f t="array" aca="1" ref="A1268" ca="1">"aN_SL_3_" &amp; INDIRECT("F" &amp; ROW(C1268) - 16) &amp; "_p"</f>
        <v>aN_SL_3_9_3_p</v>
      </c>
      <c r="B1268">
        <v>2</v>
      </c>
      <c r="C1268" t="s">
        <v>62</v>
      </c>
    </row>
    <row r="1269" spans="1:8" x14ac:dyDescent="0.25">
      <c r="A1269" s="53" t="s">
        <v>470</v>
      </c>
    </row>
    <row r="1270" spans="1:8" x14ac:dyDescent="0.25">
      <c r="A1270" t="str" cm="1">
        <f t="array" aca="1" ref="A1270" ca="1">"aN_DRO_1_" &amp; INDIRECT("F" &amp; ROW(C1270) - 18) &amp; "_p"</f>
        <v>aN_DRO_1_9_3_p</v>
      </c>
      <c r="B1270">
        <v>0.01</v>
      </c>
      <c r="C1270" t="s">
        <v>60</v>
      </c>
    </row>
    <row r="1271" spans="1:8" x14ac:dyDescent="0.25">
      <c r="A1271" t="str" cm="1">
        <f t="array" aca="1" ref="A1271" ca="1">"aN_DRO_2_" &amp; INDIRECT("F" &amp; ROW(C1271) - 19) &amp; "_p"</f>
        <v>aN_DRO_2_9_3_p</v>
      </c>
      <c r="B1271">
        <v>0</v>
      </c>
      <c r="C1271" t="s">
        <v>61</v>
      </c>
    </row>
    <row r="1272" spans="1:8" x14ac:dyDescent="0.25">
      <c r="A1272" t="str" cm="1">
        <f t="array" aca="1" ref="A1272" ca="1">"aN_DRO_3_" &amp; INDIRECT("F" &amp; ROW(C1272) - 20) &amp; "_p"</f>
        <v>aN_DRO_3_9_3_p</v>
      </c>
      <c r="B1272">
        <v>2</v>
      </c>
      <c r="C1272" t="s">
        <v>62</v>
      </c>
    </row>
    <row r="1273" spans="1:8" x14ac:dyDescent="0.25">
      <c r="A1273" s="53" t="s">
        <v>471</v>
      </c>
    </row>
    <row r="1274" spans="1:8" x14ac:dyDescent="0.25">
      <c r="A1274" t="str" cm="1">
        <f t="array" aca="1" ref="A1274" ca="1">"aN_CYC_1_" &amp; INDIRECT("F" &amp; ROW(C1274) - 22) &amp; "_p"</f>
        <v>aN_CYC_1_9_3_p</v>
      </c>
      <c r="B1274">
        <v>0</v>
      </c>
      <c r="C1274" t="s">
        <v>60</v>
      </c>
    </row>
    <row r="1275" spans="1:8" x14ac:dyDescent="0.25">
      <c r="A1275" t="str" cm="1">
        <f t="array" aca="1" ref="A1275" ca="1">"aN_CYC_2_" &amp; INDIRECT("F" &amp; ROW(C1275) - 23) &amp; "_p"</f>
        <v>aN_CYC_2_9_3_p</v>
      </c>
      <c r="B1275">
        <v>0</v>
      </c>
      <c r="C1275" t="s">
        <v>61</v>
      </c>
    </row>
    <row r="1276" spans="1:8" x14ac:dyDescent="0.25">
      <c r="A1276" t="str" cm="1">
        <f t="array" aca="1" ref="A1276" ca="1">"aN_CYC_3_" &amp; INDIRECT("F" &amp; ROW(C1276) - 24) &amp; "_p"</f>
        <v>aN_CYC_3_9_3_p</v>
      </c>
      <c r="B1276">
        <v>2</v>
      </c>
      <c r="C1276" t="s">
        <v>62</v>
      </c>
    </row>
    <row r="1277" spans="1:8" x14ac:dyDescent="0.25">
      <c r="A1277" s="58" t="str">
        <f>"sector " &amp; D1277 &amp; " and region " &amp;E1277</f>
        <v>sector 9 and region 4</v>
      </c>
      <c r="B1277" s="58"/>
      <c r="C1277" s="58"/>
      <c r="D1277" s="43">
        <v>9</v>
      </c>
      <c r="E1277" s="43">
        <v>4</v>
      </c>
      <c r="F1277" s="43" t="str">
        <f>D1277 &amp; "_" &amp; E1277</f>
        <v>9_4</v>
      </c>
    </row>
    <row r="1278" spans="1:8" x14ac:dyDescent="0.25">
      <c r="A1278" s="53" t="s">
        <v>59</v>
      </c>
    </row>
    <row r="1279" spans="1:8" x14ac:dyDescent="0.25">
      <c r="A1279" t="str" cm="1">
        <f t="array" aca="1" ref="A1279" ca="1">"aN_T_1_" &amp; INDIRECT("F" &amp; ROW(C1279)-2) &amp; "_p"</f>
        <v>aN_T_1_9_4_p</v>
      </c>
      <c r="B1279">
        <v>0</v>
      </c>
      <c r="C1279" t="s">
        <v>60</v>
      </c>
    </row>
    <row r="1280" spans="1:8" x14ac:dyDescent="0.25">
      <c r="A1280" t="str" cm="1">
        <f t="array" aca="1" ref="A1280" ca="1">"aN_T_2_" &amp; INDIRECT("F" &amp; ROW(C1280)-3) &amp; "_p"</f>
        <v>aN_T_2_9_4_p</v>
      </c>
      <c r="B1280">
        <v>0</v>
      </c>
      <c r="C1280" t="s">
        <v>61</v>
      </c>
    </row>
    <row r="1281" spans="1:8" x14ac:dyDescent="0.25">
      <c r="A1281" t="str" cm="1">
        <f t="array" aca="1" ref="A1281" ca="1">"aN_T_3_" &amp; INDIRECT("F" &amp; ROW(C1281)-4) &amp; "_p"</f>
        <v>aN_T_3_9_4_p</v>
      </c>
      <c r="B1281">
        <v>2</v>
      </c>
      <c r="C1281" t="s">
        <v>62</v>
      </c>
    </row>
    <row r="1282" spans="1:8" x14ac:dyDescent="0.25">
      <c r="A1282" s="53" t="s">
        <v>64</v>
      </c>
    </row>
    <row r="1283" spans="1:8" x14ac:dyDescent="0.25">
      <c r="A1283" t="str" cm="1">
        <f t="array" aca="1" ref="A1283" ca="1">"aN_WS_1_" &amp; INDIRECT("F" &amp; ROW(C1283)-6) &amp; "_p"</f>
        <v>aN_WS_1_9_4_p</v>
      </c>
      <c r="B1283">
        <v>0</v>
      </c>
      <c r="C1283" t="s">
        <v>60</v>
      </c>
    </row>
    <row r="1284" spans="1:8" x14ac:dyDescent="0.25">
      <c r="A1284" t="str" cm="1">
        <f t="array" aca="1" ref="A1284" ca="1">"aN_WS_2_" &amp; INDIRECT("F" &amp; ROW(C1284)-7) &amp; "_p"</f>
        <v>aN_WS_2_9_4_p</v>
      </c>
      <c r="B1284">
        <v>0</v>
      </c>
      <c r="C1284" t="s">
        <v>61</v>
      </c>
    </row>
    <row r="1285" spans="1:8" x14ac:dyDescent="0.25">
      <c r="A1285" t="str" cm="1">
        <f t="array" aca="1" ref="A1285" ca="1">"aN_WS_3_" &amp; INDIRECT("F" &amp; ROW(C1285)-8) &amp; "_p"</f>
        <v>aN_WS_3_9_4_p</v>
      </c>
      <c r="B1285">
        <v>2</v>
      </c>
      <c r="C1285" t="s">
        <v>62</v>
      </c>
    </row>
    <row r="1286" spans="1:8" x14ac:dyDescent="0.25">
      <c r="A1286" s="53" t="s">
        <v>63</v>
      </c>
      <c r="F1286" s="56"/>
      <c r="G1286" s="56"/>
      <c r="H1286" s="56"/>
    </row>
    <row r="1287" spans="1:8" x14ac:dyDescent="0.25">
      <c r="A1287" t="str" cm="1">
        <f t="array" aca="1" ref="A1287" ca="1">"aN_PREC_1_" &amp; INDIRECT("F" &amp; ROW(C1287) - 10) &amp; "_p"</f>
        <v>aN_PREC_1_9_4_p</v>
      </c>
      <c r="B1287">
        <v>0</v>
      </c>
      <c r="C1287" t="s">
        <v>60</v>
      </c>
    </row>
    <row r="1288" spans="1:8" x14ac:dyDescent="0.25">
      <c r="A1288" t="str" cm="1">
        <f t="array" aca="1" ref="A1288" ca="1">"aN_PREC_2_" &amp; INDIRECT("F" &amp; ROW(C1288) - 11) &amp; "_p"</f>
        <v>aN_PREC_2_9_4_p</v>
      </c>
      <c r="B1288">
        <v>0</v>
      </c>
      <c r="C1288" t="s">
        <v>61</v>
      </c>
    </row>
    <row r="1289" spans="1:8" x14ac:dyDescent="0.25">
      <c r="A1289" t="str" cm="1">
        <f t="array" aca="1" ref="A1289" ca="1">"aN_PREC_3_" &amp; INDIRECT("F" &amp; ROW(C1289) - 12) &amp; "_p"</f>
        <v>aN_PREC_3_9_4_p</v>
      </c>
      <c r="B1289">
        <v>2</v>
      </c>
      <c r="C1289" t="s">
        <v>62</v>
      </c>
    </row>
    <row r="1290" spans="1:8" x14ac:dyDescent="0.25">
      <c r="A1290" s="53" t="s">
        <v>65</v>
      </c>
      <c r="F1290" s="56"/>
      <c r="G1290" s="56"/>
      <c r="H1290" s="56"/>
    </row>
    <row r="1291" spans="1:8" x14ac:dyDescent="0.25">
      <c r="A1291" t="str" cm="1">
        <f t="array" aca="1" ref="A1291" ca="1">"aN_SL_1_" &amp; INDIRECT("F" &amp; ROW(C1291) - 14) &amp; "_p"</f>
        <v>aN_SL_1_9_4_p</v>
      </c>
      <c r="B1291">
        <v>0</v>
      </c>
      <c r="C1291" t="s">
        <v>60</v>
      </c>
    </row>
    <row r="1292" spans="1:8" x14ac:dyDescent="0.25">
      <c r="A1292" t="str" cm="1">
        <f t="array" aca="1" ref="A1292" ca="1">"aN_SL_2_" &amp; INDIRECT("F" &amp; ROW(C1292) - 15) &amp; "_p"</f>
        <v>aN_SL_2_9_4_p</v>
      </c>
      <c r="B1292">
        <v>0</v>
      </c>
      <c r="C1292" t="s">
        <v>61</v>
      </c>
    </row>
    <row r="1293" spans="1:8" x14ac:dyDescent="0.25">
      <c r="A1293" t="str" cm="1">
        <f t="array" aca="1" ref="A1293" ca="1">"aN_SL_3_" &amp; INDIRECT("F" &amp; ROW(C1293) - 16) &amp; "_p"</f>
        <v>aN_SL_3_9_4_p</v>
      </c>
      <c r="B1293">
        <v>2</v>
      </c>
      <c r="C1293" t="s">
        <v>62</v>
      </c>
    </row>
    <row r="1294" spans="1:8" x14ac:dyDescent="0.25">
      <c r="A1294" s="53" t="s">
        <v>470</v>
      </c>
    </row>
    <row r="1295" spans="1:8" x14ac:dyDescent="0.25">
      <c r="A1295" t="str" cm="1">
        <f t="array" aca="1" ref="A1295" ca="1">"aN_DRO_1_" &amp; INDIRECT("F" &amp; ROW(C1295) - 18) &amp; "_p"</f>
        <v>aN_DRO_1_9_4_p</v>
      </c>
      <c r="B1295">
        <v>0.01</v>
      </c>
      <c r="C1295" t="s">
        <v>60</v>
      </c>
    </row>
    <row r="1296" spans="1:8" x14ac:dyDescent="0.25">
      <c r="A1296" t="str" cm="1">
        <f t="array" aca="1" ref="A1296" ca="1">"aN_DRO_2_" &amp; INDIRECT("F" &amp; ROW(C1296) - 19) &amp; "_p"</f>
        <v>aN_DRO_2_9_4_p</v>
      </c>
      <c r="B1296">
        <v>0</v>
      </c>
      <c r="C1296" t="s">
        <v>61</v>
      </c>
    </row>
    <row r="1297" spans="1:8" x14ac:dyDescent="0.25">
      <c r="A1297" t="str" cm="1">
        <f t="array" aca="1" ref="A1297" ca="1">"aN_DRO_3_" &amp; INDIRECT("F" &amp; ROW(C1297) - 20) &amp; "_p"</f>
        <v>aN_DRO_3_9_4_p</v>
      </c>
      <c r="B1297">
        <v>2</v>
      </c>
      <c r="C1297" t="s">
        <v>62</v>
      </c>
    </row>
    <row r="1298" spans="1:8" x14ac:dyDescent="0.25">
      <c r="A1298" s="53" t="s">
        <v>471</v>
      </c>
    </row>
    <row r="1299" spans="1:8" x14ac:dyDescent="0.25">
      <c r="A1299" t="str" cm="1">
        <f t="array" aca="1" ref="A1299" ca="1">"aN_CYC_1_" &amp; INDIRECT("F" &amp; ROW(C1299) - 22) &amp; "_p"</f>
        <v>aN_CYC_1_9_4_p</v>
      </c>
      <c r="B1299">
        <v>0</v>
      </c>
      <c r="C1299" t="s">
        <v>60</v>
      </c>
    </row>
    <row r="1300" spans="1:8" x14ac:dyDescent="0.25">
      <c r="A1300" t="str" cm="1">
        <f t="array" aca="1" ref="A1300" ca="1">"aN_CYC_2_" &amp; INDIRECT("F" &amp; ROW(C1300) - 23) &amp; "_p"</f>
        <v>aN_CYC_2_9_4_p</v>
      </c>
      <c r="B1300">
        <v>0</v>
      </c>
      <c r="C1300" t="s">
        <v>61</v>
      </c>
    </row>
    <row r="1301" spans="1:8" x14ac:dyDescent="0.25">
      <c r="A1301" t="str" cm="1">
        <f t="array" aca="1" ref="A1301" ca="1">"aN_CYC_3_" &amp; INDIRECT("F" &amp; ROW(C1301) - 24) &amp; "_p"</f>
        <v>aN_CYC_3_9_4_p</v>
      </c>
      <c r="B1301">
        <v>2</v>
      </c>
      <c r="C1301" t="s">
        <v>62</v>
      </c>
    </row>
    <row r="1302" spans="1:8" x14ac:dyDescent="0.25">
      <c r="A1302" s="58" t="str">
        <f>"sector " &amp; D1302 &amp; " and region " &amp;E1302</f>
        <v>sector 9 and region 5</v>
      </c>
      <c r="B1302" s="58"/>
      <c r="C1302" s="58"/>
      <c r="D1302" s="43">
        <v>9</v>
      </c>
      <c r="E1302" s="43">
        <v>5</v>
      </c>
      <c r="F1302" s="43" t="str">
        <f>D1302 &amp; "_" &amp; E1302</f>
        <v>9_5</v>
      </c>
    </row>
    <row r="1303" spans="1:8" x14ac:dyDescent="0.25">
      <c r="A1303" s="53" t="s">
        <v>59</v>
      </c>
    </row>
    <row r="1304" spans="1:8" x14ac:dyDescent="0.25">
      <c r="A1304" t="str" cm="1">
        <f t="array" aca="1" ref="A1304" ca="1">"aN_T_1_" &amp; INDIRECT("F" &amp; ROW(C1304)-2) &amp; "_p"</f>
        <v>aN_T_1_9_5_p</v>
      </c>
      <c r="B1304">
        <v>0</v>
      </c>
      <c r="C1304" t="s">
        <v>60</v>
      </c>
    </row>
    <row r="1305" spans="1:8" x14ac:dyDescent="0.25">
      <c r="A1305" t="str" cm="1">
        <f t="array" aca="1" ref="A1305" ca="1">"aN_T_2_" &amp; INDIRECT("F" &amp; ROW(C1305)-3) &amp; "_p"</f>
        <v>aN_T_2_9_5_p</v>
      </c>
      <c r="B1305">
        <v>0</v>
      </c>
      <c r="C1305" t="s">
        <v>61</v>
      </c>
    </row>
    <row r="1306" spans="1:8" x14ac:dyDescent="0.25">
      <c r="A1306" t="str" cm="1">
        <f t="array" aca="1" ref="A1306" ca="1">"aN_T_3_" &amp; INDIRECT("F" &amp; ROW(C1306)-4) &amp; "_p"</f>
        <v>aN_T_3_9_5_p</v>
      </c>
      <c r="B1306">
        <v>2</v>
      </c>
      <c r="C1306" t="s">
        <v>62</v>
      </c>
    </row>
    <row r="1307" spans="1:8" x14ac:dyDescent="0.25">
      <c r="A1307" s="53" t="s">
        <v>64</v>
      </c>
    </row>
    <row r="1308" spans="1:8" x14ac:dyDescent="0.25">
      <c r="A1308" t="str" cm="1">
        <f t="array" aca="1" ref="A1308" ca="1">"aN_WS_1_" &amp; INDIRECT("F" &amp; ROW(C1308)-6) &amp; "_p"</f>
        <v>aN_WS_1_9_5_p</v>
      </c>
      <c r="B1308">
        <v>0</v>
      </c>
      <c r="C1308" t="s">
        <v>60</v>
      </c>
    </row>
    <row r="1309" spans="1:8" x14ac:dyDescent="0.25">
      <c r="A1309" t="str" cm="1">
        <f t="array" aca="1" ref="A1309" ca="1">"aN_WS_2_" &amp; INDIRECT("F" &amp; ROW(C1309)-7) &amp; "_p"</f>
        <v>aN_WS_2_9_5_p</v>
      </c>
      <c r="B1309">
        <v>0</v>
      </c>
      <c r="C1309" t="s">
        <v>61</v>
      </c>
    </row>
    <row r="1310" spans="1:8" x14ac:dyDescent="0.25">
      <c r="A1310" t="str" cm="1">
        <f t="array" aca="1" ref="A1310" ca="1">"aN_WS_3_" &amp; INDIRECT("F" &amp; ROW(C1310)-8) &amp; "_p"</f>
        <v>aN_WS_3_9_5_p</v>
      </c>
      <c r="B1310">
        <v>2</v>
      </c>
      <c r="C1310" t="s">
        <v>62</v>
      </c>
    </row>
    <row r="1311" spans="1:8" x14ac:dyDescent="0.25">
      <c r="A1311" s="53" t="s">
        <v>63</v>
      </c>
      <c r="F1311" s="56"/>
      <c r="G1311" s="56"/>
      <c r="H1311" s="56"/>
    </row>
    <row r="1312" spans="1:8" x14ac:dyDescent="0.25">
      <c r="A1312" t="str" cm="1">
        <f t="array" aca="1" ref="A1312" ca="1">"aN_PREC_1_" &amp; INDIRECT("F" &amp; ROW(C1312) - 10) &amp; "_p"</f>
        <v>aN_PREC_1_9_5_p</v>
      </c>
      <c r="B1312">
        <v>0</v>
      </c>
      <c r="C1312" t="s">
        <v>60</v>
      </c>
    </row>
    <row r="1313" spans="1:8" x14ac:dyDescent="0.25">
      <c r="A1313" t="str" cm="1">
        <f t="array" aca="1" ref="A1313" ca="1">"aN_PREC_2_" &amp; INDIRECT("F" &amp; ROW(C1313) - 11) &amp; "_p"</f>
        <v>aN_PREC_2_9_5_p</v>
      </c>
      <c r="B1313">
        <v>0</v>
      </c>
      <c r="C1313" t="s">
        <v>61</v>
      </c>
    </row>
    <row r="1314" spans="1:8" x14ac:dyDescent="0.25">
      <c r="A1314" t="str" cm="1">
        <f t="array" aca="1" ref="A1314" ca="1">"aN_PREC_3_" &amp; INDIRECT("F" &amp; ROW(C1314) - 12) &amp; "_p"</f>
        <v>aN_PREC_3_9_5_p</v>
      </c>
      <c r="B1314">
        <v>2</v>
      </c>
      <c r="C1314" t="s">
        <v>62</v>
      </c>
    </row>
    <row r="1315" spans="1:8" x14ac:dyDescent="0.25">
      <c r="A1315" s="53" t="s">
        <v>65</v>
      </c>
      <c r="F1315" s="56"/>
      <c r="G1315" s="56"/>
      <c r="H1315" s="56"/>
    </row>
    <row r="1316" spans="1:8" x14ac:dyDescent="0.25">
      <c r="A1316" t="str" cm="1">
        <f t="array" aca="1" ref="A1316" ca="1">"aN_SL_1_" &amp; INDIRECT("F" &amp; ROW(C1316) - 14) &amp; "_p"</f>
        <v>aN_SL_1_9_5_p</v>
      </c>
      <c r="B1316">
        <v>0</v>
      </c>
      <c r="C1316" t="s">
        <v>60</v>
      </c>
    </row>
    <row r="1317" spans="1:8" x14ac:dyDescent="0.25">
      <c r="A1317" t="str" cm="1">
        <f t="array" aca="1" ref="A1317" ca="1">"aN_SL_2_" &amp; INDIRECT("F" &amp; ROW(C1317) - 15) &amp; "_p"</f>
        <v>aN_SL_2_9_5_p</v>
      </c>
      <c r="B1317">
        <v>0</v>
      </c>
      <c r="C1317" t="s">
        <v>61</v>
      </c>
    </row>
    <row r="1318" spans="1:8" x14ac:dyDescent="0.25">
      <c r="A1318" t="str" cm="1">
        <f t="array" aca="1" ref="A1318" ca="1">"aN_SL_3_" &amp; INDIRECT("F" &amp; ROW(C1318) - 16) &amp; "_p"</f>
        <v>aN_SL_3_9_5_p</v>
      </c>
      <c r="B1318">
        <v>2</v>
      </c>
      <c r="C1318" t="s">
        <v>62</v>
      </c>
    </row>
    <row r="1319" spans="1:8" x14ac:dyDescent="0.25">
      <c r="A1319" s="53" t="s">
        <v>470</v>
      </c>
    </row>
    <row r="1320" spans="1:8" x14ac:dyDescent="0.25">
      <c r="A1320" t="str" cm="1">
        <f t="array" aca="1" ref="A1320" ca="1">"aN_DRO_1_" &amp; INDIRECT("F" &amp; ROW(C1320) - 18) &amp; "_p"</f>
        <v>aN_DRO_1_9_5_p</v>
      </c>
      <c r="B1320">
        <v>0.01</v>
      </c>
      <c r="C1320" t="s">
        <v>60</v>
      </c>
    </row>
    <row r="1321" spans="1:8" x14ac:dyDescent="0.25">
      <c r="A1321" t="str" cm="1">
        <f t="array" aca="1" ref="A1321" ca="1">"aN_DRO_2_" &amp; INDIRECT("F" &amp; ROW(C1321) - 19) &amp; "_p"</f>
        <v>aN_DRO_2_9_5_p</v>
      </c>
      <c r="B1321">
        <v>0</v>
      </c>
      <c r="C1321" t="s">
        <v>61</v>
      </c>
    </row>
    <row r="1322" spans="1:8" x14ac:dyDescent="0.25">
      <c r="A1322" t="str" cm="1">
        <f t="array" aca="1" ref="A1322" ca="1">"aN_DRO_3_" &amp; INDIRECT("F" &amp; ROW(C1322) - 20) &amp; "_p"</f>
        <v>aN_DRO_3_9_5_p</v>
      </c>
      <c r="B1322">
        <v>2</v>
      </c>
      <c r="C1322" t="s">
        <v>62</v>
      </c>
    </row>
    <row r="1323" spans="1:8" x14ac:dyDescent="0.25">
      <c r="A1323" s="53" t="s">
        <v>471</v>
      </c>
    </row>
    <row r="1324" spans="1:8" x14ac:dyDescent="0.25">
      <c r="A1324" t="str" cm="1">
        <f t="array" aca="1" ref="A1324" ca="1">"aN_CYC_1_" &amp; INDIRECT("F" &amp; ROW(C1324) - 22) &amp; "_p"</f>
        <v>aN_CYC_1_9_5_p</v>
      </c>
      <c r="B1324">
        <v>0</v>
      </c>
      <c r="C1324" t="s">
        <v>60</v>
      </c>
    </row>
    <row r="1325" spans="1:8" x14ac:dyDescent="0.25">
      <c r="A1325" t="str" cm="1">
        <f t="array" aca="1" ref="A1325" ca="1">"aN_CYC_2_" &amp; INDIRECT("F" &amp; ROW(C1325) - 23) &amp; "_p"</f>
        <v>aN_CYC_2_9_5_p</v>
      </c>
      <c r="B1325">
        <v>0</v>
      </c>
      <c r="C1325" t="s">
        <v>61</v>
      </c>
    </row>
    <row r="1326" spans="1:8" x14ac:dyDescent="0.25">
      <c r="A1326" t="str" cm="1">
        <f t="array" aca="1" ref="A1326" ca="1">"aN_CYC_3_" &amp; INDIRECT("F" &amp; ROW(C1326) - 24) &amp; "_p"</f>
        <v>aN_CYC_3_9_5_p</v>
      </c>
      <c r="B1326">
        <v>2</v>
      </c>
      <c r="C1326" t="s">
        <v>62</v>
      </c>
    </row>
    <row r="1327" spans="1:8" x14ac:dyDescent="0.25">
      <c r="A1327" s="58" t="str">
        <f>"sector " &amp; D1327 &amp; " and region " &amp;E1327</f>
        <v>sector 9 and region 6</v>
      </c>
      <c r="B1327" s="58"/>
      <c r="C1327" s="58"/>
      <c r="D1327" s="43">
        <v>9</v>
      </c>
      <c r="E1327" s="43">
        <v>6</v>
      </c>
      <c r="F1327" s="43" t="str">
        <f>D1327 &amp; "_" &amp; E1327</f>
        <v>9_6</v>
      </c>
    </row>
    <row r="1328" spans="1:8" x14ac:dyDescent="0.25">
      <c r="A1328" s="53" t="s">
        <v>59</v>
      </c>
    </row>
    <row r="1329" spans="1:8" x14ac:dyDescent="0.25">
      <c r="A1329" t="str" cm="1">
        <f t="array" aca="1" ref="A1329" ca="1">"aN_T_1_" &amp; INDIRECT("F" &amp; ROW(C1329)-2) &amp; "_p"</f>
        <v>aN_T_1_9_6_p</v>
      </c>
      <c r="B1329">
        <v>0</v>
      </c>
      <c r="C1329" t="s">
        <v>60</v>
      </c>
    </row>
    <row r="1330" spans="1:8" x14ac:dyDescent="0.25">
      <c r="A1330" t="str" cm="1">
        <f t="array" aca="1" ref="A1330" ca="1">"aN_T_2_" &amp; INDIRECT("F" &amp; ROW(C1330)-3) &amp; "_p"</f>
        <v>aN_T_2_9_6_p</v>
      </c>
      <c r="B1330">
        <v>0</v>
      </c>
      <c r="C1330" t="s">
        <v>61</v>
      </c>
    </row>
    <row r="1331" spans="1:8" x14ac:dyDescent="0.25">
      <c r="A1331" t="str" cm="1">
        <f t="array" aca="1" ref="A1331" ca="1">"aN_T_3_" &amp; INDIRECT("F" &amp; ROW(C1331)-4) &amp; "_p"</f>
        <v>aN_T_3_9_6_p</v>
      </c>
      <c r="B1331">
        <v>2</v>
      </c>
      <c r="C1331" t="s">
        <v>62</v>
      </c>
    </row>
    <row r="1332" spans="1:8" x14ac:dyDescent="0.25">
      <c r="A1332" s="53" t="s">
        <v>64</v>
      </c>
    </row>
    <row r="1333" spans="1:8" x14ac:dyDescent="0.25">
      <c r="A1333" t="str" cm="1">
        <f t="array" aca="1" ref="A1333" ca="1">"aN_WS_1_" &amp; INDIRECT("F" &amp; ROW(C1333)-6) &amp; "_p"</f>
        <v>aN_WS_1_9_6_p</v>
      </c>
      <c r="B1333">
        <v>0</v>
      </c>
      <c r="C1333" t="s">
        <v>60</v>
      </c>
    </row>
    <row r="1334" spans="1:8" x14ac:dyDescent="0.25">
      <c r="A1334" t="str" cm="1">
        <f t="array" aca="1" ref="A1334" ca="1">"aN_WS_2_" &amp; INDIRECT("F" &amp; ROW(C1334)-7) &amp; "_p"</f>
        <v>aN_WS_2_9_6_p</v>
      </c>
      <c r="B1334">
        <v>0</v>
      </c>
      <c r="C1334" t="s">
        <v>61</v>
      </c>
    </row>
    <row r="1335" spans="1:8" x14ac:dyDescent="0.25">
      <c r="A1335" t="str" cm="1">
        <f t="array" aca="1" ref="A1335" ca="1">"aN_WS_3_" &amp; INDIRECT("F" &amp; ROW(C1335)-8) &amp; "_p"</f>
        <v>aN_WS_3_9_6_p</v>
      </c>
      <c r="B1335">
        <v>2</v>
      </c>
      <c r="C1335" t="s">
        <v>62</v>
      </c>
    </row>
    <row r="1336" spans="1:8" x14ac:dyDescent="0.25">
      <c r="A1336" s="53" t="s">
        <v>63</v>
      </c>
      <c r="F1336" s="56"/>
      <c r="G1336" s="56"/>
      <c r="H1336" s="56"/>
    </row>
    <row r="1337" spans="1:8" x14ac:dyDescent="0.25">
      <c r="A1337" t="str" cm="1">
        <f t="array" aca="1" ref="A1337" ca="1">"aN_PREC_1_" &amp; INDIRECT("F" &amp; ROW(C1337) - 10) &amp; "_p"</f>
        <v>aN_PREC_1_9_6_p</v>
      </c>
      <c r="B1337">
        <v>0</v>
      </c>
      <c r="C1337" t="s">
        <v>60</v>
      </c>
    </row>
    <row r="1338" spans="1:8" x14ac:dyDescent="0.25">
      <c r="A1338" t="str" cm="1">
        <f t="array" aca="1" ref="A1338" ca="1">"aN_PREC_2_" &amp; INDIRECT("F" &amp; ROW(C1338) - 11) &amp; "_p"</f>
        <v>aN_PREC_2_9_6_p</v>
      </c>
      <c r="B1338">
        <v>0</v>
      </c>
      <c r="C1338" t="s">
        <v>61</v>
      </c>
    </row>
    <row r="1339" spans="1:8" x14ac:dyDescent="0.25">
      <c r="A1339" t="str" cm="1">
        <f t="array" aca="1" ref="A1339" ca="1">"aN_PREC_3_" &amp; INDIRECT("F" &amp; ROW(C1339) - 12) &amp; "_p"</f>
        <v>aN_PREC_3_9_6_p</v>
      </c>
      <c r="B1339">
        <v>2</v>
      </c>
      <c r="C1339" t="s">
        <v>62</v>
      </c>
    </row>
    <row r="1340" spans="1:8" x14ac:dyDescent="0.25">
      <c r="A1340" s="53" t="s">
        <v>65</v>
      </c>
      <c r="F1340" s="56"/>
      <c r="G1340" s="56"/>
      <c r="H1340" s="56"/>
    </row>
    <row r="1341" spans="1:8" x14ac:dyDescent="0.25">
      <c r="A1341" t="str" cm="1">
        <f t="array" aca="1" ref="A1341" ca="1">"aN_SL_1_" &amp; INDIRECT("F" &amp; ROW(C1341) - 14) &amp; "_p"</f>
        <v>aN_SL_1_9_6_p</v>
      </c>
      <c r="B1341">
        <v>0</v>
      </c>
      <c r="C1341" t="s">
        <v>60</v>
      </c>
    </row>
    <row r="1342" spans="1:8" x14ac:dyDescent="0.25">
      <c r="A1342" t="str" cm="1">
        <f t="array" aca="1" ref="A1342" ca="1">"aN_SL_2_" &amp; INDIRECT("F" &amp; ROW(C1342) - 15) &amp; "_p"</f>
        <v>aN_SL_2_9_6_p</v>
      </c>
      <c r="B1342">
        <v>0</v>
      </c>
      <c r="C1342" t="s">
        <v>61</v>
      </c>
    </row>
    <row r="1343" spans="1:8" x14ac:dyDescent="0.25">
      <c r="A1343" t="str" cm="1">
        <f t="array" aca="1" ref="A1343" ca="1">"aN_SL_3_" &amp; INDIRECT("F" &amp; ROW(C1343) - 16) &amp; "_p"</f>
        <v>aN_SL_3_9_6_p</v>
      </c>
      <c r="B1343">
        <v>2</v>
      </c>
      <c r="C1343" t="s">
        <v>62</v>
      </c>
    </row>
    <row r="1344" spans="1:8" x14ac:dyDescent="0.25">
      <c r="A1344" s="53" t="s">
        <v>470</v>
      </c>
    </row>
    <row r="1345" spans="1:3" x14ac:dyDescent="0.25">
      <c r="A1345" t="str" cm="1">
        <f t="array" aca="1" ref="A1345" ca="1">"aN_DRO_1_" &amp; INDIRECT("F" &amp; ROW(C1345) - 18) &amp; "_p"</f>
        <v>aN_DRO_1_9_6_p</v>
      </c>
      <c r="B1345">
        <v>0.01</v>
      </c>
      <c r="C1345" t="s">
        <v>60</v>
      </c>
    </row>
    <row r="1346" spans="1:3" x14ac:dyDescent="0.25">
      <c r="A1346" t="str" cm="1">
        <f t="array" aca="1" ref="A1346" ca="1">"aN_DRO_2_" &amp; INDIRECT("F" &amp; ROW(C1346) - 19) &amp; "_p"</f>
        <v>aN_DRO_2_9_6_p</v>
      </c>
      <c r="B1346">
        <v>0</v>
      </c>
      <c r="C1346" t="s">
        <v>61</v>
      </c>
    </row>
    <row r="1347" spans="1:3" x14ac:dyDescent="0.25">
      <c r="A1347" t="str" cm="1">
        <f t="array" aca="1" ref="A1347" ca="1">"aN_DRO_3_" &amp; INDIRECT("F" &amp; ROW(C1347) - 20) &amp; "_p"</f>
        <v>aN_DRO_3_9_6_p</v>
      </c>
      <c r="B1347">
        <v>2</v>
      </c>
      <c r="C1347" t="s">
        <v>62</v>
      </c>
    </row>
    <row r="1348" spans="1:3" x14ac:dyDescent="0.25">
      <c r="A1348" s="53" t="s">
        <v>471</v>
      </c>
    </row>
    <row r="1349" spans="1:3" x14ac:dyDescent="0.25">
      <c r="A1349" t="str" cm="1">
        <f t="array" aca="1" ref="A1349" ca="1">"aN_CYC_1_" &amp; INDIRECT("F" &amp; ROW(C1349) - 22) &amp; "_p"</f>
        <v>aN_CYC_1_9_6_p</v>
      </c>
      <c r="B1349">
        <v>0</v>
      </c>
      <c r="C1349" t="s">
        <v>60</v>
      </c>
    </row>
    <row r="1350" spans="1:3" x14ac:dyDescent="0.25">
      <c r="A1350" t="str" cm="1">
        <f t="array" aca="1" ref="A1350" ca="1">"aN_CYC_2_" &amp; INDIRECT("F" &amp; ROW(C1350) - 23) &amp; "_p"</f>
        <v>aN_CYC_2_9_6_p</v>
      </c>
      <c r="B1350">
        <v>0</v>
      </c>
      <c r="C1350" t="s">
        <v>61</v>
      </c>
    </row>
    <row r="1351" spans="1:3" x14ac:dyDescent="0.25">
      <c r="A1351" t="str" cm="1">
        <f t="array" aca="1" ref="A1351" ca="1">"aN_CYC_3_" &amp; INDIRECT("F" &amp; ROW(C1351) - 24) &amp; "_p"</f>
        <v>aN_CYC_3_9_6_p</v>
      </c>
      <c r="B1351">
        <v>2</v>
      </c>
      <c r="C1351" t="s">
        <v>62</v>
      </c>
    </row>
  </sheetData>
  <mergeCells count="159">
    <mergeCell ref="A1277:C1277"/>
    <mergeCell ref="F1286:H1286"/>
    <mergeCell ref="F1290:H1290"/>
    <mergeCell ref="A1302:C1302"/>
    <mergeCell ref="F1311:H1311"/>
    <mergeCell ref="F1315:H1315"/>
    <mergeCell ref="A1327:C1327"/>
    <mergeCell ref="F1336:H1336"/>
    <mergeCell ref="F1340:H1340"/>
    <mergeCell ref="A1202:C1202"/>
    <mergeCell ref="F1211:H1211"/>
    <mergeCell ref="F1215:H1215"/>
    <mergeCell ref="A1227:C1227"/>
    <mergeCell ref="F1236:H1236"/>
    <mergeCell ref="F1240:H1240"/>
    <mergeCell ref="A1252:C1252"/>
    <mergeCell ref="F1261:H1261"/>
    <mergeCell ref="F1265:H1265"/>
    <mergeCell ref="A2:C2"/>
    <mergeCell ref="F11:H11"/>
    <mergeCell ref="F15:H15"/>
    <mergeCell ref="A27:C27"/>
    <mergeCell ref="F36:H36"/>
    <mergeCell ref="F40:H40"/>
    <mergeCell ref="A202:C202"/>
    <mergeCell ref="F211:H211"/>
    <mergeCell ref="F215:H215"/>
    <mergeCell ref="A77:C77"/>
    <mergeCell ref="A102:C102"/>
    <mergeCell ref="F115:H115"/>
    <mergeCell ref="A127:C127"/>
    <mergeCell ref="F140:H140"/>
    <mergeCell ref="F90:H90"/>
    <mergeCell ref="A52:C52"/>
    <mergeCell ref="F61:H61"/>
    <mergeCell ref="F65:H65"/>
    <mergeCell ref="A227:C227"/>
    <mergeCell ref="F236:H236"/>
    <mergeCell ref="F240:H240"/>
    <mergeCell ref="A152:C152"/>
    <mergeCell ref="F161:H161"/>
    <mergeCell ref="F165:H165"/>
    <mergeCell ref="A177:C177"/>
    <mergeCell ref="F186:H186"/>
    <mergeCell ref="F190:H190"/>
    <mergeCell ref="A302:C302"/>
    <mergeCell ref="F311:H311"/>
    <mergeCell ref="F315:H315"/>
    <mergeCell ref="A327:C327"/>
    <mergeCell ref="F336:H336"/>
    <mergeCell ref="F340:H340"/>
    <mergeCell ref="A252:C252"/>
    <mergeCell ref="F261:H261"/>
    <mergeCell ref="F265:H265"/>
    <mergeCell ref="A277:C277"/>
    <mergeCell ref="F286:H286"/>
    <mergeCell ref="F290:H290"/>
    <mergeCell ref="A402:C402"/>
    <mergeCell ref="F411:H411"/>
    <mergeCell ref="F415:H415"/>
    <mergeCell ref="A427:C427"/>
    <mergeCell ref="F436:H436"/>
    <mergeCell ref="F440:H440"/>
    <mergeCell ref="A352:C352"/>
    <mergeCell ref="F361:H361"/>
    <mergeCell ref="F365:H365"/>
    <mergeCell ref="A377:C377"/>
    <mergeCell ref="F386:H386"/>
    <mergeCell ref="F390:H390"/>
    <mergeCell ref="A477:C477"/>
    <mergeCell ref="F486:H486"/>
    <mergeCell ref="F490:H490"/>
    <mergeCell ref="A502:C502"/>
    <mergeCell ref="F511:H511"/>
    <mergeCell ref="F515:H515"/>
    <mergeCell ref="A452:C452"/>
    <mergeCell ref="F461:H461"/>
    <mergeCell ref="F465:H465"/>
    <mergeCell ref="A577:C577"/>
    <mergeCell ref="F586:H586"/>
    <mergeCell ref="F590:H590"/>
    <mergeCell ref="A602:C602"/>
    <mergeCell ref="F611:H611"/>
    <mergeCell ref="F615:H615"/>
    <mergeCell ref="A527:C527"/>
    <mergeCell ref="F536:H536"/>
    <mergeCell ref="F540:H540"/>
    <mergeCell ref="A552:C552"/>
    <mergeCell ref="F561:H561"/>
    <mergeCell ref="F565:H565"/>
    <mergeCell ref="A677:C677"/>
    <mergeCell ref="F686:H686"/>
    <mergeCell ref="F690:H690"/>
    <mergeCell ref="A702:C702"/>
    <mergeCell ref="F711:H711"/>
    <mergeCell ref="F715:H715"/>
    <mergeCell ref="A627:C627"/>
    <mergeCell ref="F636:H636"/>
    <mergeCell ref="F640:H640"/>
    <mergeCell ref="A652:C652"/>
    <mergeCell ref="F661:H661"/>
    <mergeCell ref="F665:H665"/>
    <mergeCell ref="A777:C777"/>
    <mergeCell ref="F786:H786"/>
    <mergeCell ref="F790:H790"/>
    <mergeCell ref="A802:C802"/>
    <mergeCell ref="F811:H811"/>
    <mergeCell ref="F815:H815"/>
    <mergeCell ref="A727:C727"/>
    <mergeCell ref="F736:H736"/>
    <mergeCell ref="F740:H740"/>
    <mergeCell ref="A752:C752"/>
    <mergeCell ref="F761:H761"/>
    <mergeCell ref="F765:H765"/>
    <mergeCell ref="A877:C877"/>
    <mergeCell ref="F886:H886"/>
    <mergeCell ref="F890:H890"/>
    <mergeCell ref="A902:C902"/>
    <mergeCell ref="F911:H911"/>
    <mergeCell ref="F915:H915"/>
    <mergeCell ref="A827:C827"/>
    <mergeCell ref="F836:H836"/>
    <mergeCell ref="F840:H840"/>
    <mergeCell ref="A852:C852"/>
    <mergeCell ref="F861:H861"/>
    <mergeCell ref="F865:H865"/>
    <mergeCell ref="A977:C977"/>
    <mergeCell ref="F986:H986"/>
    <mergeCell ref="F990:H990"/>
    <mergeCell ref="A1002:C1002"/>
    <mergeCell ref="F1011:H1011"/>
    <mergeCell ref="F1015:H1015"/>
    <mergeCell ref="A927:C927"/>
    <mergeCell ref="F936:H936"/>
    <mergeCell ref="F940:H940"/>
    <mergeCell ref="A952:C952"/>
    <mergeCell ref="F961:H961"/>
    <mergeCell ref="F965:H965"/>
    <mergeCell ref="A1077:C1077"/>
    <mergeCell ref="F1086:H1086"/>
    <mergeCell ref="F1090:H1090"/>
    <mergeCell ref="A1102:C1102"/>
    <mergeCell ref="F1111:H1111"/>
    <mergeCell ref="F1115:H1115"/>
    <mergeCell ref="A1027:C1027"/>
    <mergeCell ref="F1036:H1036"/>
    <mergeCell ref="F1040:H1040"/>
    <mergeCell ref="A1052:C1052"/>
    <mergeCell ref="F1061:H1061"/>
    <mergeCell ref="F1065:H1065"/>
    <mergeCell ref="A1177:C1177"/>
    <mergeCell ref="F1186:H1186"/>
    <mergeCell ref="F1190:H1190"/>
    <mergeCell ref="A1127:C1127"/>
    <mergeCell ref="F1136:H1136"/>
    <mergeCell ref="F1140:H1140"/>
    <mergeCell ref="A1152:C1152"/>
    <mergeCell ref="F1161:H1161"/>
    <mergeCell ref="F1165:H116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topLeftCell="A321" workbookViewId="0">
      <selection activeCell="K333" sqref="K333"/>
    </sheetView>
  </sheetViews>
  <sheetFormatPr baseColWidth="10" defaultRowHeight="15" x14ac:dyDescent="0.25"/>
  <cols>
    <col min="1" max="1" width="24.28515625" customWidth="1"/>
  </cols>
  <sheetData>
    <row r="1" spans="1:8" x14ac:dyDescent="0.25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8" x14ac:dyDescent="0.25">
      <c r="A2" s="57" t="str">
        <f>"sector " &amp; D2 &amp; " and region " &amp;E2</f>
        <v>sector 1 and region 1</v>
      </c>
      <c r="B2" s="57"/>
      <c r="C2" s="57"/>
      <c r="D2" s="39">
        <v>1</v>
      </c>
      <c r="E2" s="39">
        <v>1</v>
      </c>
      <c r="F2" s="39" t="str">
        <f>D2 &amp; "_" &amp; E2</f>
        <v>1_1</v>
      </c>
    </row>
    <row r="3" spans="1:8" x14ac:dyDescent="0.25">
      <c r="A3" s="17" t="s">
        <v>59</v>
      </c>
    </row>
    <row r="4" spans="1:8" x14ac:dyDescent="0.25">
      <c r="A4" t="str" cm="1">
        <f t="array" aca="1" ref="A4" ca="1">"aK_T_1_" &amp; INDIRECT("F" &amp; ROW(C4)-2) &amp; "_p"</f>
        <v>aK_T_1_1_1_p</v>
      </c>
      <c r="B4">
        <v>0</v>
      </c>
      <c r="C4" t="s">
        <v>60</v>
      </c>
    </row>
    <row r="5" spans="1:8" x14ac:dyDescent="0.25">
      <c r="A5" t="str" cm="1">
        <f t="array" aca="1" ref="A5" ca="1">"aK_T_2_" &amp; INDIRECT("F" &amp; ROW(C5)-3) &amp; "_p"</f>
        <v>aK_T_2_1_1_p</v>
      </c>
      <c r="B5">
        <v>0</v>
      </c>
      <c r="C5" t="s">
        <v>61</v>
      </c>
    </row>
    <row r="6" spans="1:8" x14ac:dyDescent="0.25">
      <c r="A6" t="str" cm="1">
        <f t="array" aca="1" ref="A6" ca="1">"aK_T_3_" &amp; INDIRECT("F" &amp; ROW(C6)-4) &amp; "_p"</f>
        <v>aK_T_3_1_1_p</v>
      </c>
      <c r="B6">
        <v>2</v>
      </c>
      <c r="C6" t="s">
        <v>62</v>
      </c>
    </row>
    <row r="7" spans="1:8" x14ac:dyDescent="0.25">
      <c r="A7" s="17" t="s">
        <v>64</v>
      </c>
    </row>
    <row r="8" spans="1:8" x14ac:dyDescent="0.25">
      <c r="A8" t="str" cm="1">
        <f t="array" aca="1" ref="A8" ca="1">"aK_WS_1_" &amp; INDIRECT("F" &amp; ROW(C8)-6) &amp; "_p"</f>
        <v>aK_WS_1_1_1_p</v>
      </c>
      <c r="B8">
        <v>0</v>
      </c>
      <c r="C8" t="s">
        <v>60</v>
      </c>
    </row>
    <row r="9" spans="1:8" x14ac:dyDescent="0.25">
      <c r="A9" t="str" cm="1">
        <f t="array" aca="1" ref="A9" ca="1">"aK_WS_2_" &amp; INDIRECT("F" &amp; ROW(C9)-7) &amp; "_p"</f>
        <v>aK_WS_2_1_1_p</v>
      </c>
      <c r="B9">
        <v>0</v>
      </c>
      <c r="C9" t="s">
        <v>61</v>
      </c>
    </row>
    <row r="10" spans="1:8" x14ac:dyDescent="0.25">
      <c r="A10" t="str" cm="1">
        <f t="array" aca="1" ref="A10" ca="1">"aK_WS_3_" &amp; INDIRECT("F" &amp; ROW(C10)-8) &amp; "_p"</f>
        <v>aK_WS_3_1_1_p</v>
      </c>
      <c r="B10">
        <v>2</v>
      </c>
      <c r="C10" t="s">
        <v>62</v>
      </c>
    </row>
    <row r="11" spans="1:8" x14ac:dyDescent="0.25">
      <c r="A11" s="17" t="s">
        <v>63</v>
      </c>
      <c r="F11" s="56"/>
      <c r="G11" s="56"/>
      <c r="H11" s="56"/>
    </row>
    <row r="12" spans="1:8" x14ac:dyDescent="0.25">
      <c r="A12" t="str" cm="1">
        <f t="array" aca="1" ref="A12" ca="1">"aK_PREC_1_" &amp; INDIRECT("F" &amp; ROW(C12) - 10) &amp; "_p"</f>
        <v>aK_PREC_1_1_1_p</v>
      </c>
      <c r="B12">
        <v>0</v>
      </c>
      <c r="C12" t="s">
        <v>60</v>
      </c>
    </row>
    <row r="13" spans="1:8" x14ac:dyDescent="0.25">
      <c r="A13" t="str" cm="1">
        <f t="array" aca="1" ref="A13" ca="1">"aK_PREC_2_" &amp; INDIRECT("F" &amp; ROW(C13) - 11) &amp; "_p"</f>
        <v>aK_PREC_2_1_1_p</v>
      </c>
      <c r="B13">
        <v>0</v>
      </c>
      <c r="C13" t="s">
        <v>61</v>
      </c>
    </row>
    <row r="14" spans="1:8" x14ac:dyDescent="0.25">
      <c r="A14" t="str" cm="1">
        <f t="array" aca="1" ref="A14" ca="1">"aK_PREC_3_" &amp; INDIRECT("F" &amp; ROW(C14) - 12) &amp; "_p"</f>
        <v>aK_PREC_3_1_1_p</v>
      </c>
      <c r="B14">
        <v>2</v>
      </c>
      <c r="C14" t="s">
        <v>62</v>
      </c>
    </row>
    <row r="15" spans="1:8" x14ac:dyDescent="0.25">
      <c r="A15" s="17" t="s">
        <v>65</v>
      </c>
      <c r="F15" s="56"/>
      <c r="G15" s="56"/>
      <c r="H15" s="56"/>
    </row>
    <row r="16" spans="1:8" x14ac:dyDescent="0.25">
      <c r="A16" t="str" cm="1">
        <f t="array" aca="1" ref="A16" ca="1">"aK_SL_1_" &amp; INDIRECT("F" &amp; ROW(C16) - 14) &amp; "_p"</f>
        <v>aK_SL_1_1_1_p</v>
      </c>
      <c r="B16">
        <v>0</v>
      </c>
      <c r="C16" t="s">
        <v>60</v>
      </c>
    </row>
    <row r="17" spans="1:6" x14ac:dyDescent="0.25">
      <c r="A17" t="str" cm="1">
        <f t="array" aca="1" ref="A17" ca="1">"aK_SL_2_" &amp; INDIRECT("F" &amp; ROW(C17) - 15) &amp; "_p"</f>
        <v>aK_SL_2_1_1_p</v>
      </c>
      <c r="B17">
        <v>0</v>
      </c>
      <c r="C17" t="s">
        <v>61</v>
      </c>
    </row>
    <row r="18" spans="1:6" x14ac:dyDescent="0.25">
      <c r="A18" t="str" cm="1">
        <f t="array" aca="1" ref="A18" ca="1">"aK_SL_3_" &amp; INDIRECT("F" &amp; ROW(C18) - 16) &amp; "_p"</f>
        <v>aK_SL_3_1_1_p</v>
      </c>
      <c r="B18">
        <v>2</v>
      </c>
      <c r="C18" t="s">
        <v>62</v>
      </c>
    </row>
    <row r="19" spans="1:6" x14ac:dyDescent="0.25">
      <c r="A19" s="17" t="s">
        <v>470</v>
      </c>
    </row>
    <row r="20" spans="1:6" x14ac:dyDescent="0.25">
      <c r="A20" t="str" cm="1">
        <f t="array" aca="1" ref="A20" ca="1">"aK_DRO_1_" &amp; INDIRECT("F" &amp; ROW(C20) - 18) &amp; "_p"</f>
        <v>aK_DRO_1_1_1_p</v>
      </c>
      <c r="B20">
        <v>0</v>
      </c>
      <c r="C20" t="s">
        <v>60</v>
      </c>
    </row>
    <row r="21" spans="1:6" x14ac:dyDescent="0.25">
      <c r="A21" t="str" cm="1">
        <f t="array" aca="1" ref="A21" ca="1">"aK_DRO_2_" &amp; INDIRECT("F" &amp; ROW(C21) - 19) &amp; "_p"</f>
        <v>aK_DRO_2_1_1_p</v>
      </c>
      <c r="B21">
        <v>0</v>
      </c>
      <c r="C21" t="s">
        <v>61</v>
      </c>
    </row>
    <row r="22" spans="1:6" x14ac:dyDescent="0.25">
      <c r="A22" t="str" cm="1">
        <f t="array" aca="1" ref="A22" ca="1">"aK_DRO_3_" &amp; INDIRECT("F" &amp; ROW(C22) - 20) &amp; "_p"</f>
        <v>aK_DRO_3_1_1_p</v>
      </c>
      <c r="B22">
        <v>2</v>
      </c>
      <c r="C22" t="s">
        <v>62</v>
      </c>
    </row>
    <row r="23" spans="1:6" x14ac:dyDescent="0.25">
      <c r="A23" s="17" t="s">
        <v>471</v>
      </c>
    </row>
    <row r="24" spans="1:6" x14ac:dyDescent="0.25">
      <c r="A24" t="str" cm="1">
        <f t="array" aca="1" ref="A24" ca="1">"aK_CYC_1_" &amp; INDIRECT("F" &amp; ROW(C24) - 22) &amp; "_p"</f>
        <v>aK_CYC_1_1_1_p</v>
      </c>
      <c r="B24">
        <v>0.1</v>
      </c>
      <c r="C24" t="s">
        <v>60</v>
      </c>
    </row>
    <row r="25" spans="1:6" x14ac:dyDescent="0.25">
      <c r="A25" t="str" cm="1">
        <f t="array" aca="1" ref="A25" ca="1">"aK_CYC_2_" &amp; INDIRECT("F" &amp; ROW(C25) - 23) &amp; "_p"</f>
        <v>aK_CYC_2_1_1_p</v>
      </c>
      <c r="B25">
        <v>0</v>
      </c>
      <c r="C25" t="s">
        <v>61</v>
      </c>
    </row>
    <row r="26" spans="1:6" x14ac:dyDescent="0.25">
      <c r="A26" t="str" cm="1">
        <f t="array" aca="1" ref="A26" ca="1">"aK_CYC_3_" &amp; INDIRECT("F" &amp; ROW(C26) - 24) &amp; "_p"</f>
        <v>aK_CYC_3_1_1_p</v>
      </c>
      <c r="B26">
        <v>2</v>
      </c>
      <c r="C26" t="s">
        <v>62</v>
      </c>
    </row>
    <row r="27" spans="1:6" x14ac:dyDescent="0.25">
      <c r="A27" s="58" t="str">
        <f>"sector " &amp; D27 &amp; " and region " &amp;E27</f>
        <v>sector 1 and region 2</v>
      </c>
      <c r="B27" s="58"/>
      <c r="C27" s="58"/>
      <c r="D27" s="43">
        <v>1</v>
      </c>
      <c r="E27" s="43">
        <v>2</v>
      </c>
      <c r="F27" s="43" t="str">
        <f>D27 &amp; "_" &amp; E27</f>
        <v>1_2</v>
      </c>
    </row>
    <row r="28" spans="1:6" x14ac:dyDescent="0.25">
      <c r="A28" s="53" t="s">
        <v>59</v>
      </c>
    </row>
    <row r="29" spans="1:6" x14ac:dyDescent="0.25">
      <c r="A29" t="str" cm="1">
        <f t="array" aca="1" ref="A29" ca="1">"aK_T_1_" &amp; INDIRECT("F" &amp; ROW(C29)-2) &amp; "_p"</f>
        <v>aK_T_1_1_2_p</v>
      </c>
      <c r="B29">
        <v>0</v>
      </c>
      <c r="C29" t="s">
        <v>60</v>
      </c>
    </row>
    <row r="30" spans="1:6" x14ac:dyDescent="0.25">
      <c r="A30" t="str" cm="1">
        <f t="array" aca="1" ref="A30" ca="1">"aK_T_2_" &amp; INDIRECT("F" &amp; ROW(C30)-3) &amp; "_p"</f>
        <v>aK_T_2_1_2_p</v>
      </c>
      <c r="B30">
        <v>0</v>
      </c>
      <c r="C30" t="s">
        <v>61</v>
      </c>
    </row>
    <row r="31" spans="1:6" x14ac:dyDescent="0.25">
      <c r="A31" t="str" cm="1">
        <f t="array" aca="1" ref="A31" ca="1">"aK_T_3_" &amp; INDIRECT("F" &amp; ROW(C31)-4) &amp; "_p"</f>
        <v>aK_T_3_1_2_p</v>
      </c>
      <c r="B31">
        <v>2</v>
      </c>
      <c r="C31" t="s">
        <v>62</v>
      </c>
    </row>
    <row r="32" spans="1:6" x14ac:dyDescent="0.25">
      <c r="A32" s="53" t="s">
        <v>64</v>
      </c>
    </row>
    <row r="33" spans="1:8" x14ac:dyDescent="0.25">
      <c r="A33" t="str" cm="1">
        <f t="array" aca="1" ref="A33" ca="1">"aK_WS_1_" &amp; INDIRECT("F" &amp; ROW(C33)-6) &amp; "_p"</f>
        <v>aK_WS_1_1_2_p</v>
      </c>
      <c r="B33">
        <v>0</v>
      </c>
      <c r="C33" t="s">
        <v>60</v>
      </c>
    </row>
    <row r="34" spans="1:8" x14ac:dyDescent="0.25">
      <c r="A34" t="str" cm="1">
        <f t="array" aca="1" ref="A34" ca="1">"aK_WS_2_" &amp; INDIRECT("F" &amp; ROW(C34)-7) &amp; "_p"</f>
        <v>aK_WS_2_1_2_p</v>
      </c>
      <c r="B34">
        <v>0</v>
      </c>
      <c r="C34" t="s">
        <v>61</v>
      </c>
    </row>
    <row r="35" spans="1:8" x14ac:dyDescent="0.25">
      <c r="A35" t="str" cm="1">
        <f t="array" aca="1" ref="A35" ca="1">"aK_WS_3_" &amp; INDIRECT("F" &amp; ROW(C35)-8) &amp; "_p"</f>
        <v>aK_WS_3_1_2_p</v>
      </c>
      <c r="B35">
        <v>2</v>
      </c>
      <c r="C35" t="s">
        <v>62</v>
      </c>
    </row>
    <row r="36" spans="1:8" x14ac:dyDescent="0.25">
      <c r="A36" s="53" t="s">
        <v>63</v>
      </c>
      <c r="F36" s="56"/>
      <c r="G36" s="56"/>
      <c r="H36" s="56"/>
    </row>
    <row r="37" spans="1:8" x14ac:dyDescent="0.25">
      <c r="A37" t="str" cm="1">
        <f t="array" aca="1" ref="A37" ca="1">"aK_PREC_1_" &amp; INDIRECT("F" &amp; ROW(C37) - 10) &amp; "_p"</f>
        <v>aK_PREC_1_1_2_p</v>
      </c>
      <c r="B37">
        <v>0</v>
      </c>
      <c r="C37" t="s">
        <v>60</v>
      </c>
    </row>
    <row r="38" spans="1:8" x14ac:dyDescent="0.25">
      <c r="A38" t="str" cm="1">
        <f t="array" aca="1" ref="A38" ca="1">"aK_PREC_2_" &amp; INDIRECT("F" &amp; ROW(C38) - 11) &amp; "_p"</f>
        <v>aK_PREC_2_1_2_p</v>
      </c>
      <c r="B38">
        <v>0</v>
      </c>
      <c r="C38" t="s">
        <v>61</v>
      </c>
    </row>
    <row r="39" spans="1:8" x14ac:dyDescent="0.25">
      <c r="A39" t="str" cm="1">
        <f t="array" aca="1" ref="A39" ca="1">"aK_PREC_3_" &amp; INDIRECT("F" &amp; ROW(C39) - 12) &amp; "_p"</f>
        <v>aK_PREC_3_1_2_p</v>
      </c>
      <c r="B39">
        <v>2</v>
      </c>
      <c r="C39" t="s">
        <v>62</v>
      </c>
    </row>
    <row r="40" spans="1:8" x14ac:dyDescent="0.25">
      <c r="A40" s="53" t="s">
        <v>65</v>
      </c>
      <c r="F40" s="56"/>
      <c r="G40" s="56"/>
      <c r="H40" s="56"/>
    </row>
    <row r="41" spans="1:8" x14ac:dyDescent="0.25">
      <c r="A41" t="str" cm="1">
        <f t="array" aca="1" ref="A41" ca="1">"aK_SL_1_" &amp; INDIRECT("F" &amp; ROW(C41) - 14) &amp; "_p"</f>
        <v>aK_SL_1_1_2_p</v>
      </c>
      <c r="B41">
        <v>0</v>
      </c>
      <c r="C41" t="s">
        <v>60</v>
      </c>
    </row>
    <row r="42" spans="1:8" x14ac:dyDescent="0.25">
      <c r="A42" t="str" cm="1">
        <f t="array" aca="1" ref="A42" ca="1">"aK_SL_2_" &amp; INDIRECT("F" &amp; ROW(C42) - 15) &amp; "_p"</f>
        <v>aK_SL_2_1_2_p</v>
      </c>
      <c r="B42">
        <v>0</v>
      </c>
      <c r="C42" t="s">
        <v>61</v>
      </c>
    </row>
    <row r="43" spans="1:8" x14ac:dyDescent="0.25">
      <c r="A43" t="str" cm="1">
        <f t="array" aca="1" ref="A43" ca="1">"aK_SL_3_" &amp; INDIRECT("F" &amp; ROW(C43) - 16) &amp; "_p"</f>
        <v>aK_SL_3_1_2_p</v>
      </c>
      <c r="B43">
        <v>2</v>
      </c>
      <c r="C43" t="s">
        <v>62</v>
      </c>
    </row>
    <row r="44" spans="1:8" x14ac:dyDescent="0.25">
      <c r="A44" s="53" t="s">
        <v>470</v>
      </c>
    </row>
    <row r="45" spans="1:8" x14ac:dyDescent="0.25">
      <c r="A45" t="str" cm="1">
        <f t="array" aca="1" ref="A45" ca="1">"aK_DRO_1_" &amp; INDIRECT("F" &amp; ROW(C45) - 18) &amp; "_p"</f>
        <v>aK_DRO_1_1_2_p</v>
      </c>
      <c r="B45">
        <v>0</v>
      </c>
      <c r="C45" t="s">
        <v>60</v>
      </c>
    </row>
    <row r="46" spans="1:8" x14ac:dyDescent="0.25">
      <c r="A46" t="str" cm="1">
        <f t="array" aca="1" ref="A46" ca="1">"aK_DRO_2_" &amp; INDIRECT("F" &amp; ROW(C46) - 19) &amp; "_p"</f>
        <v>aK_DRO_2_1_2_p</v>
      </c>
      <c r="B46">
        <v>0</v>
      </c>
      <c r="C46" t="s">
        <v>61</v>
      </c>
    </row>
    <row r="47" spans="1:8" x14ac:dyDescent="0.25">
      <c r="A47" t="str" cm="1">
        <f t="array" aca="1" ref="A47" ca="1">"aK_DRO_3_" &amp; INDIRECT("F" &amp; ROW(C47) - 20) &amp; "_p"</f>
        <v>aK_DRO_3_1_2_p</v>
      </c>
      <c r="B47">
        <v>2</v>
      </c>
      <c r="C47" t="s">
        <v>62</v>
      </c>
    </row>
    <row r="48" spans="1:8" x14ac:dyDescent="0.25">
      <c r="A48" s="53" t="s">
        <v>471</v>
      </c>
    </row>
    <row r="49" spans="1:8" x14ac:dyDescent="0.25">
      <c r="A49" t="str" cm="1">
        <f t="array" aca="1" ref="A49" ca="1">"aK_CYC_1_" &amp; INDIRECT("F" &amp; ROW(C49) - 22) &amp; "_p"</f>
        <v>aK_CYC_1_1_2_p</v>
      </c>
      <c r="B49">
        <v>0.1</v>
      </c>
      <c r="C49" t="s">
        <v>60</v>
      </c>
    </row>
    <row r="50" spans="1:8" x14ac:dyDescent="0.25">
      <c r="A50" t="str" cm="1">
        <f t="array" aca="1" ref="A50" ca="1">"aK_CYC_2_" &amp; INDIRECT("F" &amp; ROW(C50) - 23) &amp; "_p"</f>
        <v>aK_CYC_2_1_2_p</v>
      </c>
      <c r="B50">
        <v>0</v>
      </c>
      <c r="C50" t="s">
        <v>61</v>
      </c>
    </row>
    <row r="51" spans="1:8" x14ac:dyDescent="0.25">
      <c r="A51" t="str" cm="1">
        <f t="array" aca="1" ref="A51" ca="1">"aK_CYC_3_" &amp; INDIRECT("F" &amp; ROW(C51) - 24) &amp; "_p"</f>
        <v>aK_CYC_3_1_2_p</v>
      </c>
      <c r="B51">
        <v>2</v>
      </c>
      <c r="C51" t="s">
        <v>62</v>
      </c>
    </row>
    <row r="52" spans="1:8" x14ac:dyDescent="0.25">
      <c r="A52" s="58" t="str">
        <f>"sector " &amp; D52 &amp; " and region " &amp;E52</f>
        <v>sector 1 and region 3</v>
      </c>
      <c r="B52" s="58"/>
      <c r="C52" s="58"/>
      <c r="D52" s="43">
        <v>1</v>
      </c>
      <c r="E52" s="43">
        <v>3</v>
      </c>
      <c r="F52" s="43" t="str">
        <f>D52 &amp; "_" &amp; E52</f>
        <v>1_3</v>
      </c>
    </row>
    <row r="53" spans="1:8" x14ac:dyDescent="0.25">
      <c r="A53" s="53" t="s">
        <v>59</v>
      </c>
    </row>
    <row r="54" spans="1:8" x14ac:dyDescent="0.25">
      <c r="A54" t="str" cm="1">
        <f t="array" aca="1" ref="A54" ca="1">"aK_T_1_" &amp; INDIRECT("F" &amp; ROW(C54)-2) &amp; "_p"</f>
        <v>aK_T_1_1_3_p</v>
      </c>
      <c r="B54">
        <v>0</v>
      </c>
      <c r="C54" t="s">
        <v>60</v>
      </c>
    </row>
    <row r="55" spans="1:8" x14ac:dyDescent="0.25">
      <c r="A55" t="str" cm="1">
        <f t="array" aca="1" ref="A55" ca="1">"aK_T_2_" &amp; INDIRECT("F" &amp; ROW(C55)-3) &amp; "_p"</f>
        <v>aK_T_2_1_3_p</v>
      </c>
      <c r="B55">
        <v>0</v>
      </c>
      <c r="C55" t="s">
        <v>61</v>
      </c>
    </row>
    <row r="56" spans="1:8" x14ac:dyDescent="0.25">
      <c r="A56" t="str" cm="1">
        <f t="array" aca="1" ref="A56" ca="1">"aK_T_3_" &amp; INDIRECT("F" &amp; ROW(C56)-4) &amp; "_p"</f>
        <v>aK_T_3_1_3_p</v>
      </c>
      <c r="B56">
        <v>2</v>
      </c>
      <c r="C56" t="s">
        <v>62</v>
      </c>
    </row>
    <row r="57" spans="1:8" x14ac:dyDescent="0.25">
      <c r="A57" s="53" t="s">
        <v>64</v>
      </c>
    </row>
    <row r="58" spans="1:8" x14ac:dyDescent="0.25">
      <c r="A58" t="str" cm="1">
        <f t="array" aca="1" ref="A58" ca="1">"aK_WS_1_" &amp; INDIRECT("F" &amp; ROW(C58)-6) &amp; "_p"</f>
        <v>aK_WS_1_1_3_p</v>
      </c>
      <c r="B58">
        <v>0</v>
      </c>
      <c r="C58" t="s">
        <v>60</v>
      </c>
    </row>
    <row r="59" spans="1:8" x14ac:dyDescent="0.25">
      <c r="A59" t="str" cm="1">
        <f t="array" aca="1" ref="A59" ca="1">"aK_WS_2_" &amp; INDIRECT("F" &amp; ROW(C59)-7) &amp; "_p"</f>
        <v>aK_WS_2_1_3_p</v>
      </c>
      <c r="B59">
        <v>0</v>
      </c>
      <c r="C59" t="s">
        <v>61</v>
      </c>
    </row>
    <row r="60" spans="1:8" x14ac:dyDescent="0.25">
      <c r="A60" t="str" cm="1">
        <f t="array" aca="1" ref="A60" ca="1">"aK_WS_3_" &amp; INDIRECT("F" &amp; ROW(C60)-8) &amp; "_p"</f>
        <v>aK_WS_3_1_3_p</v>
      </c>
      <c r="B60">
        <v>2</v>
      </c>
      <c r="C60" t="s">
        <v>62</v>
      </c>
    </row>
    <row r="61" spans="1:8" x14ac:dyDescent="0.25">
      <c r="A61" s="53" t="s">
        <v>63</v>
      </c>
      <c r="F61" s="56"/>
      <c r="G61" s="56"/>
      <c r="H61" s="56"/>
    </row>
    <row r="62" spans="1:8" x14ac:dyDescent="0.25">
      <c r="A62" t="str" cm="1">
        <f t="array" aca="1" ref="A62" ca="1">"aK_PREC_1_" &amp; INDIRECT("F" &amp; ROW(C62) - 10) &amp; "_p"</f>
        <v>aK_PREC_1_1_3_p</v>
      </c>
      <c r="B62">
        <v>0</v>
      </c>
      <c r="C62" t="s">
        <v>60</v>
      </c>
    </row>
    <row r="63" spans="1:8" x14ac:dyDescent="0.25">
      <c r="A63" t="str" cm="1">
        <f t="array" aca="1" ref="A63" ca="1">"aK_PREC_2_" &amp; INDIRECT("F" &amp; ROW(C63) - 11) &amp; "_p"</f>
        <v>aK_PREC_2_1_3_p</v>
      </c>
      <c r="B63">
        <v>0</v>
      </c>
      <c r="C63" t="s">
        <v>61</v>
      </c>
    </row>
    <row r="64" spans="1:8" x14ac:dyDescent="0.25">
      <c r="A64" t="str" cm="1">
        <f t="array" aca="1" ref="A64" ca="1">"aK_PREC_3_" &amp; INDIRECT("F" &amp; ROW(C64) - 12) &amp; "_p"</f>
        <v>aK_PREC_3_1_3_p</v>
      </c>
      <c r="B64">
        <v>2</v>
      </c>
      <c r="C64" t="s">
        <v>62</v>
      </c>
    </row>
    <row r="65" spans="1:8" x14ac:dyDescent="0.25">
      <c r="A65" s="53" t="s">
        <v>65</v>
      </c>
      <c r="F65" s="56"/>
      <c r="G65" s="56"/>
      <c r="H65" s="56"/>
    </row>
    <row r="66" spans="1:8" x14ac:dyDescent="0.25">
      <c r="A66" t="str" cm="1">
        <f t="array" aca="1" ref="A66" ca="1">"aK_SL_1_" &amp; INDIRECT("F" &amp; ROW(C66) - 14) &amp; "_p"</f>
        <v>aK_SL_1_1_3_p</v>
      </c>
      <c r="B66">
        <v>0</v>
      </c>
      <c r="C66" t="s">
        <v>60</v>
      </c>
    </row>
    <row r="67" spans="1:8" x14ac:dyDescent="0.25">
      <c r="A67" t="str" cm="1">
        <f t="array" aca="1" ref="A67" ca="1">"aK_SL_2_" &amp; INDIRECT("F" &amp; ROW(C67) - 15) &amp; "_p"</f>
        <v>aK_SL_2_1_3_p</v>
      </c>
      <c r="B67">
        <v>0</v>
      </c>
      <c r="C67" t="s">
        <v>61</v>
      </c>
    </row>
    <row r="68" spans="1:8" x14ac:dyDescent="0.25">
      <c r="A68" t="str" cm="1">
        <f t="array" aca="1" ref="A68" ca="1">"aK_SL_3_" &amp; INDIRECT("F" &amp; ROW(C68) - 16) &amp; "_p"</f>
        <v>aK_SL_3_1_3_p</v>
      </c>
      <c r="B68">
        <v>2</v>
      </c>
      <c r="C68" t="s">
        <v>62</v>
      </c>
    </row>
    <row r="69" spans="1:8" x14ac:dyDescent="0.25">
      <c r="A69" s="53" t="s">
        <v>470</v>
      </c>
    </row>
    <row r="70" spans="1:8" x14ac:dyDescent="0.25">
      <c r="A70" t="str" cm="1">
        <f t="array" aca="1" ref="A70" ca="1">"aK_DRO_1_" &amp; INDIRECT("F" &amp; ROW(C70) - 18) &amp; "_p"</f>
        <v>aK_DRO_1_1_3_p</v>
      </c>
      <c r="B70">
        <v>0</v>
      </c>
      <c r="C70" t="s">
        <v>60</v>
      </c>
    </row>
    <row r="71" spans="1:8" x14ac:dyDescent="0.25">
      <c r="A71" t="str" cm="1">
        <f t="array" aca="1" ref="A71" ca="1">"aK_DRO_2_" &amp; INDIRECT("F" &amp; ROW(C71) - 19) &amp; "_p"</f>
        <v>aK_DRO_2_1_3_p</v>
      </c>
      <c r="B71">
        <v>0</v>
      </c>
      <c r="C71" t="s">
        <v>61</v>
      </c>
    </row>
    <row r="72" spans="1:8" x14ac:dyDescent="0.25">
      <c r="A72" t="str" cm="1">
        <f t="array" aca="1" ref="A72" ca="1">"aK_DRO_3_" &amp; INDIRECT("F" &amp; ROW(C72) - 20) &amp; "_p"</f>
        <v>aK_DRO_3_1_3_p</v>
      </c>
      <c r="B72">
        <v>2</v>
      </c>
      <c r="C72" t="s">
        <v>62</v>
      </c>
    </row>
    <row r="73" spans="1:8" x14ac:dyDescent="0.25">
      <c r="A73" s="53" t="s">
        <v>471</v>
      </c>
    </row>
    <row r="74" spans="1:8" x14ac:dyDescent="0.25">
      <c r="A74" t="str" cm="1">
        <f t="array" aca="1" ref="A74" ca="1">"aK_CYC_1_" &amp; INDIRECT("F" &amp; ROW(C74) - 22) &amp; "_p"</f>
        <v>aK_CYC_1_1_3_p</v>
      </c>
      <c r="B74">
        <v>0.1</v>
      </c>
      <c r="C74" t="s">
        <v>60</v>
      </c>
    </row>
    <row r="75" spans="1:8" x14ac:dyDescent="0.25">
      <c r="A75" t="str" cm="1">
        <f t="array" aca="1" ref="A75" ca="1">"aK_CYC_2_" &amp; INDIRECT("F" &amp; ROW(C75) - 23) &amp; "_p"</f>
        <v>aK_CYC_2_1_3_p</v>
      </c>
      <c r="B75">
        <v>0</v>
      </c>
      <c r="C75" t="s">
        <v>61</v>
      </c>
    </row>
    <row r="76" spans="1:8" x14ac:dyDescent="0.25">
      <c r="A76" t="str" cm="1">
        <f t="array" aca="1" ref="A76" ca="1">"aK_CYC_3_" &amp; INDIRECT("F" &amp; ROW(C76) - 24) &amp; "_p"</f>
        <v>aK_CYC_3_1_3_p</v>
      </c>
      <c r="B76">
        <v>2</v>
      </c>
      <c r="C76" t="s">
        <v>62</v>
      </c>
    </row>
    <row r="77" spans="1:8" x14ac:dyDescent="0.25">
      <c r="A77" s="58" t="str">
        <f>"sector " &amp; D77 &amp; " and region " &amp;E77</f>
        <v>sector 1 and region 4</v>
      </c>
      <c r="B77" s="58"/>
      <c r="C77" s="58"/>
      <c r="D77" s="43">
        <v>1</v>
      </c>
      <c r="E77" s="43">
        <v>4</v>
      </c>
      <c r="F77" s="43" t="str">
        <f>D77 &amp; "_" &amp; E77</f>
        <v>1_4</v>
      </c>
    </row>
    <row r="78" spans="1:8" x14ac:dyDescent="0.25">
      <c r="A78" s="53" t="s">
        <v>59</v>
      </c>
    </row>
    <row r="79" spans="1:8" x14ac:dyDescent="0.25">
      <c r="A79" t="str" cm="1">
        <f t="array" aca="1" ref="A79" ca="1">"aK_T_1_" &amp; INDIRECT("F" &amp; ROW(C79)-2) &amp; "_p"</f>
        <v>aK_T_1_1_4_p</v>
      </c>
      <c r="B79">
        <v>0</v>
      </c>
      <c r="C79" t="s">
        <v>60</v>
      </c>
    </row>
    <row r="80" spans="1:8" x14ac:dyDescent="0.25">
      <c r="A80" t="str" cm="1">
        <f t="array" aca="1" ref="A80" ca="1">"aK_T_2_" &amp; INDIRECT("F" &amp; ROW(C80)-3) &amp; "_p"</f>
        <v>aK_T_2_1_4_p</v>
      </c>
      <c r="B80">
        <v>0</v>
      </c>
      <c r="C80" t="s">
        <v>61</v>
      </c>
    </row>
    <row r="81" spans="1:8" x14ac:dyDescent="0.25">
      <c r="A81" t="str" cm="1">
        <f t="array" aca="1" ref="A81" ca="1">"aK_T_3_" &amp; INDIRECT("F" &amp; ROW(C81)-4) &amp; "_p"</f>
        <v>aK_T_3_1_4_p</v>
      </c>
      <c r="B81">
        <v>2</v>
      </c>
      <c r="C81" t="s">
        <v>62</v>
      </c>
    </row>
    <row r="82" spans="1:8" x14ac:dyDescent="0.25">
      <c r="A82" s="53" t="s">
        <v>64</v>
      </c>
    </row>
    <row r="83" spans="1:8" x14ac:dyDescent="0.25">
      <c r="A83" t="str" cm="1">
        <f t="array" aca="1" ref="A83" ca="1">"aK_WS_1_" &amp; INDIRECT("F" &amp; ROW(C83)-6) &amp; "_p"</f>
        <v>aK_WS_1_1_4_p</v>
      </c>
      <c r="B83">
        <v>0</v>
      </c>
      <c r="C83" t="s">
        <v>60</v>
      </c>
    </row>
    <row r="84" spans="1:8" x14ac:dyDescent="0.25">
      <c r="A84" t="str" cm="1">
        <f t="array" aca="1" ref="A84" ca="1">"aK_WS_2_" &amp; INDIRECT("F" &amp; ROW(C84)-7) &amp; "_p"</f>
        <v>aK_WS_2_1_4_p</v>
      </c>
      <c r="B84">
        <v>0</v>
      </c>
      <c r="C84" t="s">
        <v>61</v>
      </c>
    </row>
    <row r="85" spans="1:8" x14ac:dyDescent="0.25">
      <c r="A85" t="str" cm="1">
        <f t="array" aca="1" ref="A85" ca="1">"aK_WS_3_" &amp; INDIRECT("F" &amp; ROW(C85)-8) &amp; "_p"</f>
        <v>aK_WS_3_1_4_p</v>
      </c>
      <c r="B85">
        <v>2</v>
      </c>
      <c r="C85" t="s">
        <v>62</v>
      </c>
    </row>
    <row r="86" spans="1:8" x14ac:dyDescent="0.25">
      <c r="A86" s="53" t="s">
        <v>63</v>
      </c>
      <c r="F86" s="1"/>
      <c r="G86" s="1"/>
      <c r="H86" s="1"/>
    </row>
    <row r="87" spans="1:8" x14ac:dyDescent="0.25">
      <c r="A87" t="str" cm="1">
        <f t="array" aca="1" ref="A87" ca="1">"aK_PREC_1_" &amp; INDIRECT("F" &amp; ROW(C87) - 10) &amp; "_p"</f>
        <v>aK_PREC_1_1_4_p</v>
      </c>
      <c r="B87">
        <v>0</v>
      </c>
      <c r="C87" t="s">
        <v>60</v>
      </c>
    </row>
    <row r="88" spans="1:8" x14ac:dyDescent="0.25">
      <c r="A88" t="str" cm="1">
        <f t="array" aca="1" ref="A88" ca="1">"aK_PREC_2_" &amp; INDIRECT("F" &amp; ROW(C88) - 11) &amp; "_p"</f>
        <v>aK_PREC_2_1_4_p</v>
      </c>
      <c r="B88">
        <v>0</v>
      </c>
      <c r="C88" t="s">
        <v>61</v>
      </c>
    </row>
    <row r="89" spans="1:8" x14ac:dyDescent="0.25">
      <c r="A89" t="str" cm="1">
        <f t="array" aca="1" ref="A89" ca="1">"aK_PREC_3_" &amp; INDIRECT("F" &amp; ROW(C89) - 12) &amp; "_p"</f>
        <v>aK_PREC_3_1_4_p</v>
      </c>
      <c r="B89">
        <v>2</v>
      </c>
      <c r="C89" t="s">
        <v>62</v>
      </c>
    </row>
    <row r="90" spans="1:8" x14ac:dyDescent="0.25">
      <c r="A90" s="53" t="s">
        <v>65</v>
      </c>
      <c r="F90" s="56"/>
      <c r="G90" s="56"/>
      <c r="H90" s="56"/>
    </row>
    <row r="91" spans="1:8" x14ac:dyDescent="0.25">
      <c r="A91" t="str" cm="1">
        <f t="array" aca="1" ref="A91" ca="1">"aK_SL_1_" &amp; INDIRECT("F" &amp; ROW(C91) - 14) &amp; "_p"</f>
        <v>aK_SL_1_1_4_p</v>
      </c>
      <c r="B91">
        <v>0</v>
      </c>
      <c r="C91" t="s">
        <v>60</v>
      </c>
    </row>
    <row r="92" spans="1:8" x14ac:dyDescent="0.25">
      <c r="A92" t="str" cm="1">
        <f t="array" aca="1" ref="A92" ca="1">"aK_SL_2_" &amp; INDIRECT("F" &amp; ROW(C92) - 15) &amp; "_p"</f>
        <v>aK_SL_2_1_4_p</v>
      </c>
      <c r="B92">
        <v>0</v>
      </c>
      <c r="C92" t="s">
        <v>61</v>
      </c>
    </row>
    <row r="93" spans="1:8" x14ac:dyDescent="0.25">
      <c r="A93" t="str" cm="1">
        <f t="array" aca="1" ref="A93" ca="1">"aK_SL_3_" &amp; INDIRECT("F" &amp; ROW(C93) - 16) &amp; "_p"</f>
        <v>aK_SL_3_1_4_p</v>
      </c>
      <c r="B93">
        <v>2</v>
      </c>
      <c r="C93" t="s">
        <v>62</v>
      </c>
    </row>
    <row r="94" spans="1:8" x14ac:dyDescent="0.25">
      <c r="A94" s="53" t="s">
        <v>470</v>
      </c>
    </row>
    <row r="95" spans="1:8" x14ac:dyDescent="0.25">
      <c r="A95" t="str" cm="1">
        <f t="array" aca="1" ref="A95" ca="1">"aK_DRO_1_" &amp; INDIRECT("F" &amp; ROW(C95) - 18) &amp; "_p"</f>
        <v>aK_DRO_1_1_4_p</v>
      </c>
      <c r="B95">
        <v>0</v>
      </c>
      <c r="C95" t="s">
        <v>60</v>
      </c>
    </row>
    <row r="96" spans="1:8" x14ac:dyDescent="0.25">
      <c r="A96" t="str" cm="1">
        <f t="array" aca="1" ref="A96" ca="1">"aK_DRO_2_" &amp; INDIRECT("F" &amp; ROW(C96) - 19) &amp; "_p"</f>
        <v>aK_DRO_2_1_4_p</v>
      </c>
      <c r="B96">
        <v>0</v>
      </c>
      <c r="C96" t="s">
        <v>61</v>
      </c>
    </row>
    <row r="97" spans="1:8" x14ac:dyDescent="0.25">
      <c r="A97" t="str" cm="1">
        <f t="array" aca="1" ref="A97" ca="1">"aK_DRO_3_" &amp; INDIRECT("F" &amp; ROW(C97) - 20) &amp; "_p"</f>
        <v>aK_DRO_3_1_4_p</v>
      </c>
      <c r="B97">
        <v>2</v>
      </c>
      <c r="C97" t="s">
        <v>62</v>
      </c>
    </row>
    <row r="98" spans="1:8" x14ac:dyDescent="0.25">
      <c r="A98" s="53" t="s">
        <v>471</v>
      </c>
    </row>
    <row r="99" spans="1:8" x14ac:dyDescent="0.25">
      <c r="A99" t="str" cm="1">
        <f t="array" aca="1" ref="A99" ca="1">"aK_CYC_1_" &amp; INDIRECT("F" &amp; ROW(C99) - 22) &amp; "_p"</f>
        <v>aK_CYC_1_1_4_p</v>
      </c>
      <c r="B99">
        <v>0.1</v>
      </c>
      <c r="C99" t="s">
        <v>60</v>
      </c>
    </row>
    <row r="100" spans="1:8" x14ac:dyDescent="0.25">
      <c r="A100" t="str" cm="1">
        <f t="array" aca="1" ref="A100" ca="1">"aK_CYC_2_" &amp; INDIRECT("F" &amp; ROW(C100) - 23) &amp; "_p"</f>
        <v>aK_CYC_2_1_4_p</v>
      </c>
      <c r="B100">
        <v>0</v>
      </c>
      <c r="C100" t="s">
        <v>61</v>
      </c>
    </row>
    <row r="101" spans="1:8" x14ac:dyDescent="0.25">
      <c r="A101" t="str" cm="1">
        <f t="array" aca="1" ref="A101" ca="1">"aK_CYC_3_" &amp; INDIRECT("F" &amp; ROW(C101) - 24) &amp; "_p"</f>
        <v>aK_CYC_3_1_4_p</v>
      </c>
      <c r="B101">
        <v>2</v>
      </c>
      <c r="C101" t="s">
        <v>62</v>
      </c>
    </row>
    <row r="102" spans="1:8" x14ac:dyDescent="0.25">
      <c r="A102" s="58" t="str">
        <f>"sector " &amp; D102 &amp; " and region " &amp;E102</f>
        <v>sector 1 and region 5</v>
      </c>
      <c r="B102" s="58"/>
      <c r="C102" s="58"/>
      <c r="D102" s="43">
        <v>1</v>
      </c>
      <c r="E102" s="43">
        <v>5</v>
      </c>
      <c r="F102" s="43" t="str">
        <f>D102 &amp; "_" &amp; E102</f>
        <v>1_5</v>
      </c>
    </row>
    <row r="103" spans="1:8" x14ac:dyDescent="0.25">
      <c r="A103" s="53" t="s">
        <v>59</v>
      </c>
    </row>
    <row r="104" spans="1:8" x14ac:dyDescent="0.25">
      <c r="A104" t="str" cm="1">
        <f t="array" aca="1" ref="A104" ca="1">"aK_T_1_" &amp; INDIRECT("F" &amp; ROW(C104)-2) &amp; "_p"</f>
        <v>aK_T_1_1_5_p</v>
      </c>
      <c r="B104">
        <v>0</v>
      </c>
      <c r="C104" t="s">
        <v>60</v>
      </c>
    </row>
    <row r="105" spans="1:8" x14ac:dyDescent="0.25">
      <c r="A105" t="str" cm="1">
        <f t="array" aca="1" ref="A105" ca="1">"aK_T_2_" &amp; INDIRECT("F" &amp; ROW(C105)-3) &amp; "_p"</f>
        <v>aK_T_2_1_5_p</v>
      </c>
      <c r="B105">
        <v>0</v>
      </c>
      <c r="C105" t="s">
        <v>61</v>
      </c>
    </row>
    <row r="106" spans="1:8" x14ac:dyDescent="0.25">
      <c r="A106" t="str" cm="1">
        <f t="array" aca="1" ref="A106" ca="1">"aK_T_3_" &amp; INDIRECT("F" &amp; ROW(C106)-4) &amp; "_p"</f>
        <v>aK_T_3_1_5_p</v>
      </c>
      <c r="B106">
        <v>2</v>
      </c>
      <c r="C106" t="s">
        <v>62</v>
      </c>
    </row>
    <row r="107" spans="1:8" x14ac:dyDescent="0.25">
      <c r="A107" s="53" t="s">
        <v>64</v>
      </c>
    </row>
    <row r="108" spans="1:8" x14ac:dyDescent="0.25">
      <c r="A108" t="str" cm="1">
        <f t="array" aca="1" ref="A108" ca="1">"aK_WS_1_" &amp; INDIRECT("F" &amp; ROW(C108)-6) &amp; "_p"</f>
        <v>aK_WS_1_1_5_p</v>
      </c>
      <c r="B108">
        <v>0</v>
      </c>
      <c r="C108" t="s">
        <v>60</v>
      </c>
    </row>
    <row r="109" spans="1:8" x14ac:dyDescent="0.25">
      <c r="A109" t="str" cm="1">
        <f t="array" aca="1" ref="A109" ca="1">"aK_WS_2_" &amp; INDIRECT("F" &amp; ROW(C109)-7) &amp; "_p"</f>
        <v>aK_WS_2_1_5_p</v>
      </c>
      <c r="B109">
        <v>0</v>
      </c>
      <c r="C109" t="s">
        <v>61</v>
      </c>
    </row>
    <row r="110" spans="1:8" x14ac:dyDescent="0.25">
      <c r="A110" t="str" cm="1">
        <f t="array" aca="1" ref="A110" ca="1">"aK_WS_3_" &amp; INDIRECT("F" &amp; ROW(C110)-8) &amp; "_p"</f>
        <v>aK_WS_3_1_5_p</v>
      </c>
      <c r="B110">
        <v>2</v>
      </c>
      <c r="C110" t="s">
        <v>62</v>
      </c>
    </row>
    <row r="111" spans="1:8" x14ac:dyDescent="0.25">
      <c r="A111" s="53" t="s">
        <v>63</v>
      </c>
      <c r="F111" s="1"/>
      <c r="G111" s="1"/>
      <c r="H111" s="1"/>
    </row>
    <row r="112" spans="1:8" x14ac:dyDescent="0.25">
      <c r="A112" t="str" cm="1">
        <f t="array" aca="1" ref="A112" ca="1">"aK_PREC_1_" &amp; INDIRECT("F" &amp; ROW(C112) - 10) &amp; "_p"</f>
        <v>aK_PREC_1_1_5_p</v>
      </c>
      <c r="B112">
        <v>0</v>
      </c>
      <c r="C112" t="s">
        <v>60</v>
      </c>
    </row>
    <row r="113" spans="1:8" x14ac:dyDescent="0.25">
      <c r="A113" t="str" cm="1">
        <f t="array" aca="1" ref="A113" ca="1">"aK_PREC_2_" &amp; INDIRECT("F" &amp; ROW(C113) - 11) &amp; "_p"</f>
        <v>aK_PREC_2_1_5_p</v>
      </c>
      <c r="B113">
        <v>0</v>
      </c>
      <c r="C113" t="s">
        <v>61</v>
      </c>
    </row>
    <row r="114" spans="1:8" x14ac:dyDescent="0.25">
      <c r="A114" t="str" cm="1">
        <f t="array" aca="1" ref="A114" ca="1">"aK_PREC_3_" &amp; INDIRECT("F" &amp; ROW(C114) - 12) &amp; "_p"</f>
        <v>aK_PREC_3_1_5_p</v>
      </c>
      <c r="B114">
        <v>2</v>
      </c>
      <c r="C114" t="s">
        <v>62</v>
      </c>
    </row>
    <row r="115" spans="1:8" x14ac:dyDescent="0.25">
      <c r="A115" s="53" t="s">
        <v>65</v>
      </c>
      <c r="F115" s="56"/>
      <c r="G115" s="56"/>
      <c r="H115" s="56"/>
    </row>
    <row r="116" spans="1:8" x14ac:dyDescent="0.25">
      <c r="A116" t="str" cm="1">
        <f t="array" aca="1" ref="A116" ca="1">"aK_SL_1_" &amp; INDIRECT("F" &amp; ROW(C116) - 14) &amp; "_p"</f>
        <v>aK_SL_1_1_5_p</v>
      </c>
      <c r="B116">
        <v>0</v>
      </c>
      <c r="C116" t="s">
        <v>60</v>
      </c>
    </row>
    <row r="117" spans="1:8" x14ac:dyDescent="0.25">
      <c r="A117" t="str" cm="1">
        <f t="array" aca="1" ref="A117" ca="1">"aK_SL_2_" &amp; INDIRECT("F" &amp; ROW(C117) - 15) &amp; "_p"</f>
        <v>aK_SL_2_1_5_p</v>
      </c>
      <c r="B117">
        <v>0</v>
      </c>
      <c r="C117" t="s">
        <v>61</v>
      </c>
    </row>
    <row r="118" spans="1:8" x14ac:dyDescent="0.25">
      <c r="A118" t="str" cm="1">
        <f t="array" aca="1" ref="A118" ca="1">"aK_SL_3_" &amp; INDIRECT("F" &amp; ROW(C118) - 16) &amp; "_p"</f>
        <v>aK_SL_3_1_5_p</v>
      </c>
      <c r="B118">
        <v>2</v>
      </c>
      <c r="C118" t="s">
        <v>62</v>
      </c>
    </row>
    <row r="119" spans="1:8" x14ac:dyDescent="0.25">
      <c r="A119" s="53" t="s">
        <v>470</v>
      </c>
    </row>
    <row r="120" spans="1:8" x14ac:dyDescent="0.25">
      <c r="A120" t="str" cm="1">
        <f t="array" aca="1" ref="A120" ca="1">"aK_DRO_1_" &amp; INDIRECT("F" &amp; ROW(C120) - 18) &amp; "_p"</f>
        <v>aK_DRO_1_1_5_p</v>
      </c>
      <c r="B120">
        <v>0</v>
      </c>
      <c r="C120" t="s">
        <v>60</v>
      </c>
    </row>
    <row r="121" spans="1:8" x14ac:dyDescent="0.25">
      <c r="A121" t="str" cm="1">
        <f t="array" aca="1" ref="A121" ca="1">"aK_DRO_2_" &amp; INDIRECT("F" &amp; ROW(C121) - 19) &amp; "_p"</f>
        <v>aK_DRO_2_1_5_p</v>
      </c>
      <c r="B121">
        <v>0</v>
      </c>
      <c r="C121" t="s">
        <v>61</v>
      </c>
    </row>
    <row r="122" spans="1:8" x14ac:dyDescent="0.25">
      <c r="A122" t="str" cm="1">
        <f t="array" aca="1" ref="A122" ca="1">"aK_DRO_3_" &amp; INDIRECT("F" &amp; ROW(C122) - 20) &amp; "_p"</f>
        <v>aK_DRO_3_1_5_p</v>
      </c>
      <c r="B122">
        <v>2</v>
      </c>
      <c r="C122" t="s">
        <v>62</v>
      </c>
    </row>
    <row r="123" spans="1:8" x14ac:dyDescent="0.25">
      <c r="A123" s="53" t="s">
        <v>471</v>
      </c>
    </row>
    <row r="124" spans="1:8" x14ac:dyDescent="0.25">
      <c r="A124" t="str" cm="1">
        <f t="array" aca="1" ref="A124" ca="1">"aK_CYC_1_" &amp; INDIRECT("F" &amp; ROW(C124) - 22) &amp; "_p"</f>
        <v>aK_CYC_1_1_5_p</v>
      </c>
      <c r="B124">
        <v>0.1</v>
      </c>
      <c r="C124" t="s">
        <v>60</v>
      </c>
    </row>
    <row r="125" spans="1:8" x14ac:dyDescent="0.25">
      <c r="A125" t="str" cm="1">
        <f t="array" aca="1" ref="A125" ca="1">"aK_CYC_2_" &amp; INDIRECT("F" &amp; ROW(C125) - 23) &amp; "_p"</f>
        <v>aK_CYC_2_1_5_p</v>
      </c>
      <c r="B125">
        <v>0</v>
      </c>
      <c r="C125" t="s">
        <v>61</v>
      </c>
    </row>
    <row r="126" spans="1:8" x14ac:dyDescent="0.25">
      <c r="A126" t="str" cm="1">
        <f t="array" aca="1" ref="A126" ca="1">"aK_CYC_3_" &amp; INDIRECT("F" &amp; ROW(C126) - 24) &amp; "_p"</f>
        <v>aK_CYC_3_1_5_p</v>
      </c>
      <c r="B126">
        <v>2</v>
      </c>
      <c r="C126" t="s">
        <v>62</v>
      </c>
    </row>
    <row r="127" spans="1:8" x14ac:dyDescent="0.25">
      <c r="A127" s="58" t="str">
        <f>"sector " &amp; D127 &amp; " and region " &amp;E127</f>
        <v>sector 1 and region 6</v>
      </c>
      <c r="B127" s="58"/>
      <c r="C127" s="58"/>
      <c r="D127" s="43">
        <v>1</v>
      </c>
      <c r="E127" s="43">
        <v>6</v>
      </c>
      <c r="F127" s="43" t="str">
        <f>D127 &amp; "_" &amp; E127</f>
        <v>1_6</v>
      </c>
    </row>
    <row r="128" spans="1:8" x14ac:dyDescent="0.25">
      <c r="A128" s="53" t="s">
        <v>59</v>
      </c>
    </row>
    <row r="129" spans="1:8" x14ac:dyDescent="0.25">
      <c r="A129" t="str" cm="1">
        <f t="array" aca="1" ref="A129" ca="1">"aK_T_1_" &amp; INDIRECT("F" &amp; ROW(C129)-2) &amp; "_p"</f>
        <v>aK_T_1_1_6_p</v>
      </c>
      <c r="B129">
        <v>0</v>
      </c>
      <c r="C129" t="s">
        <v>60</v>
      </c>
    </row>
    <row r="130" spans="1:8" x14ac:dyDescent="0.25">
      <c r="A130" t="str" cm="1">
        <f t="array" aca="1" ref="A130" ca="1">"aK_T_2_" &amp; INDIRECT("F" &amp; ROW(C130)-3) &amp; "_p"</f>
        <v>aK_T_2_1_6_p</v>
      </c>
      <c r="B130">
        <v>0</v>
      </c>
      <c r="C130" t="s">
        <v>61</v>
      </c>
    </row>
    <row r="131" spans="1:8" x14ac:dyDescent="0.25">
      <c r="A131" t="str" cm="1">
        <f t="array" aca="1" ref="A131" ca="1">"aK_T_3_" &amp; INDIRECT("F" &amp; ROW(C131)-4) &amp; "_p"</f>
        <v>aK_T_3_1_6_p</v>
      </c>
      <c r="B131">
        <v>2</v>
      </c>
      <c r="C131" t="s">
        <v>62</v>
      </c>
    </row>
    <row r="132" spans="1:8" x14ac:dyDescent="0.25">
      <c r="A132" s="53" t="s">
        <v>64</v>
      </c>
    </row>
    <row r="133" spans="1:8" x14ac:dyDescent="0.25">
      <c r="A133" t="str" cm="1">
        <f t="array" aca="1" ref="A133" ca="1">"aK_WS_1_" &amp; INDIRECT("F" &amp; ROW(C133)-6) &amp; "_p"</f>
        <v>aK_WS_1_1_6_p</v>
      </c>
      <c r="B133">
        <v>0</v>
      </c>
      <c r="C133" t="s">
        <v>60</v>
      </c>
    </row>
    <row r="134" spans="1:8" x14ac:dyDescent="0.25">
      <c r="A134" t="str" cm="1">
        <f t="array" aca="1" ref="A134" ca="1">"aK_WS_2_" &amp; INDIRECT("F" &amp; ROW(C134)-7) &amp; "_p"</f>
        <v>aK_WS_2_1_6_p</v>
      </c>
      <c r="B134">
        <v>0</v>
      </c>
      <c r="C134" t="s">
        <v>61</v>
      </c>
    </row>
    <row r="135" spans="1:8" x14ac:dyDescent="0.25">
      <c r="A135" t="str" cm="1">
        <f t="array" aca="1" ref="A135" ca="1">"aK_WS_3_" &amp; INDIRECT("F" &amp; ROW(C135)-8) &amp; "_p"</f>
        <v>aK_WS_3_1_6_p</v>
      </c>
      <c r="B135">
        <v>2</v>
      </c>
      <c r="C135" t="s">
        <v>62</v>
      </c>
    </row>
    <row r="136" spans="1:8" x14ac:dyDescent="0.25">
      <c r="A136" s="53" t="s">
        <v>63</v>
      </c>
      <c r="F136" s="1"/>
      <c r="G136" s="1"/>
      <c r="H136" s="1"/>
    </row>
    <row r="137" spans="1:8" x14ac:dyDescent="0.25">
      <c r="A137" t="str" cm="1">
        <f t="array" aca="1" ref="A137" ca="1">"aK_PREC_1_" &amp; INDIRECT("F" &amp; ROW(C137) - 10) &amp; "_p"</f>
        <v>aK_PREC_1_1_6_p</v>
      </c>
      <c r="B137">
        <v>0</v>
      </c>
      <c r="C137" t="s">
        <v>60</v>
      </c>
    </row>
    <row r="138" spans="1:8" x14ac:dyDescent="0.25">
      <c r="A138" t="str" cm="1">
        <f t="array" aca="1" ref="A138" ca="1">"aK_PREC_2_" &amp; INDIRECT("F" &amp; ROW(C138) - 11) &amp; "_p"</f>
        <v>aK_PREC_2_1_6_p</v>
      </c>
      <c r="B138">
        <v>0</v>
      </c>
      <c r="C138" t="s">
        <v>61</v>
      </c>
    </row>
    <row r="139" spans="1:8" x14ac:dyDescent="0.25">
      <c r="A139" t="str" cm="1">
        <f t="array" aca="1" ref="A139" ca="1">"aK_PREC_3_" &amp; INDIRECT("F" &amp; ROW(C139) - 12) &amp; "_p"</f>
        <v>aK_PREC_3_1_6_p</v>
      </c>
      <c r="B139">
        <v>2</v>
      </c>
      <c r="C139" t="s">
        <v>62</v>
      </c>
    </row>
    <row r="140" spans="1:8" x14ac:dyDescent="0.25">
      <c r="A140" s="53" t="s">
        <v>65</v>
      </c>
      <c r="F140" s="56"/>
      <c r="G140" s="56"/>
      <c r="H140" s="56"/>
    </row>
    <row r="141" spans="1:8" x14ac:dyDescent="0.25">
      <c r="A141" t="str" cm="1">
        <f t="array" aca="1" ref="A141" ca="1">"aK_SL_1_" &amp; INDIRECT("F" &amp; ROW(C141) - 14) &amp; "_p"</f>
        <v>aK_SL_1_1_6_p</v>
      </c>
      <c r="B141">
        <v>0</v>
      </c>
      <c r="C141" t="s">
        <v>60</v>
      </c>
    </row>
    <row r="142" spans="1:8" x14ac:dyDescent="0.25">
      <c r="A142" t="str" cm="1">
        <f t="array" aca="1" ref="A142" ca="1">"aK_SL_2_" &amp; INDIRECT("F" &amp; ROW(C142) - 15) &amp; "_p"</f>
        <v>aK_SL_2_1_6_p</v>
      </c>
      <c r="B142">
        <v>0</v>
      </c>
      <c r="C142" t="s">
        <v>61</v>
      </c>
    </row>
    <row r="143" spans="1:8" x14ac:dyDescent="0.25">
      <c r="A143" t="str" cm="1">
        <f t="array" aca="1" ref="A143" ca="1">"aK_SL_3_" &amp; INDIRECT("F" &amp; ROW(C143) - 16) &amp; "_p"</f>
        <v>aK_SL_3_1_6_p</v>
      </c>
      <c r="B143">
        <v>2</v>
      </c>
      <c r="C143" t="s">
        <v>62</v>
      </c>
    </row>
    <row r="144" spans="1:8" x14ac:dyDescent="0.25">
      <c r="A144" s="53" t="s">
        <v>470</v>
      </c>
    </row>
    <row r="145" spans="1:6" x14ac:dyDescent="0.25">
      <c r="A145" t="str" cm="1">
        <f t="array" aca="1" ref="A145" ca="1">"aK_DRO_1_" &amp; INDIRECT("F" &amp; ROW(C145) - 18) &amp; "_p"</f>
        <v>aK_DRO_1_1_6_p</v>
      </c>
      <c r="B145">
        <v>0</v>
      </c>
      <c r="C145" t="s">
        <v>60</v>
      </c>
    </row>
    <row r="146" spans="1:6" x14ac:dyDescent="0.25">
      <c r="A146" t="str" cm="1">
        <f t="array" aca="1" ref="A146" ca="1">"aK_DRO_2_" &amp; INDIRECT("F" &amp; ROW(C146) - 19) &amp; "_p"</f>
        <v>aK_DRO_2_1_6_p</v>
      </c>
      <c r="B146">
        <v>0</v>
      </c>
      <c r="C146" t="s">
        <v>61</v>
      </c>
    </row>
    <row r="147" spans="1:6" x14ac:dyDescent="0.25">
      <c r="A147" t="str" cm="1">
        <f t="array" aca="1" ref="A147" ca="1">"aK_DRO_3_" &amp; INDIRECT("F" &amp; ROW(C147) - 20) &amp; "_p"</f>
        <v>aK_DRO_3_1_6_p</v>
      </c>
      <c r="B147">
        <v>2</v>
      </c>
      <c r="C147" t="s">
        <v>62</v>
      </c>
    </row>
    <row r="148" spans="1:6" x14ac:dyDescent="0.25">
      <c r="A148" s="53" t="s">
        <v>471</v>
      </c>
    </row>
    <row r="149" spans="1:6" x14ac:dyDescent="0.25">
      <c r="A149" t="str" cm="1">
        <f t="array" aca="1" ref="A149" ca="1">"aK_CYC_1_" &amp; INDIRECT("F" &amp; ROW(C149) - 22) &amp; "_p"</f>
        <v>aK_CYC_1_1_6_p</v>
      </c>
      <c r="B149">
        <v>0.1</v>
      </c>
      <c r="C149" t="s">
        <v>60</v>
      </c>
    </row>
    <row r="150" spans="1:6" x14ac:dyDescent="0.25">
      <c r="A150" t="str" cm="1">
        <f t="array" aca="1" ref="A150" ca="1">"aK_CYC_2_" &amp; INDIRECT("F" &amp; ROW(C150) - 23) &amp; "_p"</f>
        <v>aK_CYC_2_1_6_p</v>
      </c>
      <c r="B150">
        <v>0</v>
      </c>
      <c r="C150" t="s">
        <v>61</v>
      </c>
    </row>
    <row r="151" spans="1:6" x14ac:dyDescent="0.25">
      <c r="A151" t="str" cm="1">
        <f t="array" aca="1" ref="A151" ca="1">"aK_CYC_3_" &amp; INDIRECT("F" &amp; ROW(C151) - 24) &amp; "_p"</f>
        <v>aK_CYC_3_1_6_p</v>
      </c>
      <c r="B151">
        <v>2</v>
      </c>
      <c r="C151" t="s">
        <v>62</v>
      </c>
    </row>
    <row r="152" spans="1:6" x14ac:dyDescent="0.25">
      <c r="A152" s="58" t="str">
        <f>"sector " &amp; D152 &amp; " and region " &amp;E152</f>
        <v>sector 2 and region 1</v>
      </c>
      <c r="B152" s="58"/>
      <c r="C152" s="58"/>
      <c r="D152" s="43">
        <v>2</v>
      </c>
      <c r="E152" s="43">
        <v>1</v>
      </c>
      <c r="F152" s="43" t="str">
        <f>D152 &amp; "_" &amp; E152</f>
        <v>2_1</v>
      </c>
    </row>
    <row r="153" spans="1:6" x14ac:dyDescent="0.25">
      <c r="A153" s="53" t="s">
        <v>59</v>
      </c>
    </row>
    <row r="154" spans="1:6" x14ac:dyDescent="0.25">
      <c r="A154" t="str" cm="1">
        <f t="array" aca="1" ref="A154" ca="1">"aK_T_1_" &amp; INDIRECT("F" &amp; ROW(C154)-2) &amp; "_p"</f>
        <v>aK_T_1_2_1_p</v>
      </c>
      <c r="B154">
        <v>0</v>
      </c>
      <c r="C154" t="s">
        <v>60</v>
      </c>
    </row>
    <row r="155" spans="1:6" x14ac:dyDescent="0.25">
      <c r="A155" t="str" cm="1">
        <f t="array" aca="1" ref="A155" ca="1">"aK_T_2_" &amp; INDIRECT("F" &amp; ROW(C155)-3) &amp; "_p"</f>
        <v>aK_T_2_2_1_p</v>
      </c>
      <c r="B155">
        <v>0</v>
      </c>
      <c r="C155" t="s">
        <v>61</v>
      </c>
    </row>
    <row r="156" spans="1:6" x14ac:dyDescent="0.25">
      <c r="A156" t="str" cm="1">
        <f t="array" aca="1" ref="A156" ca="1">"aK_T_3_" &amp; INDIRECT("F" &amp; ROW(C156)-4) &amp; "_p"</f>
        <v>aK_T_3_2_1_p</v>
      </c>
      <c r="B156">
        <v>2</v>
      </c>
      <c r="C156" t="s">
        <v>62</v>
      </c>
    </row>
    <row r="157" spans="1:6" x14ac:dyDescent="0.25">
      <c r="A157" s="53" t="s">
        <v>64</v>
      </c>
    </row>
    <row r="158" spans="1:6" x14ac:dyDescent="0.25">
      <c r="A158" t="str" cm="1">
        <f t="array" aca="1" ref="A158" ca="1">"aK_WS_1_" &amp; INDIRECT("F" &amp; ROW(C158)-6) &amp; "_p"</f>
        <v>aK_WS_1_2_1_p</v>
      </c>
      <c r="B158">
        <v>0</v>
      </c>
      <c r="C158" t="s">
        <v>60</v>
      </c>
    </row>
    <row r="159" spans="1:6" x14ac:dyDescent="0.25">
      <c r="A159" t="str" cm="1">
        <f t="array" aca="1" ref="A159" ca="1">"aK_WS_2_" &amp; INDIRECT("F" &amp; ROW(C159)-7) &amp; "_p"</f>
        <v>aK_WS_2_2_1_p</v>
      </c>
      <c r="B159">
        <v>0</v>
      </c>
      <c r="C159" t="s">
        <v>61</v>
      </c>
    </row>
    <row r="160" spans="1:6" x14ac:dyDescent="0.25">
      <c r="A160" t="str" cm="1">
        <f t="array" aca="1" ref="A160" ca="1">"aK_WS_3_" &amp; INDIRECT("F" &amp; ROW(C160)-8) &amp; "_p"</f>
        <v>aK_WS_3_2_1_p</v>
      </c>
      <c r="B160">
        <v>2</v>
      </c>
      <c r="C160" t="s">
        <v>62</v>
      </c>
    </row>
    <row r="161" spans="1:8" x14ac:dyDescent="0.25">
      <c r="A161" s="53" t="s">
        <v>63</v>
      </c>
      <c r="F161" s="56"/>
      <c r="G161" s="56"/>
      <c r="H161" s="56"/>
    </row>
    <row r="162" spans="1:8" x14ac:dyDescent="0.25">
      <c r="A162" t="str" cm="1">
        <f t="array" aca="1" ref="A162" ca="1">"aK_PREC_1_" &amp; INDIRECT("F" &amp; ROW(C162) - 10) &amp; "_p"</f>
        <v>aK_PREC_1_2_1_p</v>
      </c>
      <c r="B162">
        <v>0</v>
      </c>
      <c r="C162" t="s">
        <v>60</v>
      </c>
    </row>
    <row r="163" spans="1:8" x14ac:dyDescent="0.25">
      <c r="A163" t="str" cm="1">
        <f t="array" aca="1" ref="A163" ca="1">"aK_PREC_2_" &amp; INDIRECT("F" &amp; ROW(C163) - 11) &amp; "_p"</f>
        <v>aK_PREC_2_2_1_p</v>
      </c>
      <c r="B163">
        <v>0</v>
      </c>
      <c r="C163" t="s">
        <v>61</v>
      </c>
    </row>
    <row r="164" spans="1:8" x14ac:dyDescent="0.25">
      <c r="A164" t="str" cm="1">
        <f t="array" aca="1" ref="A164" ca="1">"aK_PREC_3_" &amp; INDIRECT("F" &amp; ROW(C164) - 12) &amp; "_p"</f>
        <v>aK_PREC_3_2_1_p</v>
      </c>
      <c r="B164">
        <v>2</v>
      </c>
      <c r="C164" t="s">
        <v>62</v>
      </c>
    </row>
    <row r="165" spans="1:8" x14ac:dyDescent="0.25">
      <c r="A165" s="53" t="s">
        <v>65</v>
      </c>
      <c r="F165" s="56"/>
      <c r="G165" s="56"/>
      <c r="H165" s="56"/>
    </row>
    <row r="166" spans="1:8" x14ac:dyDescent="0.25">
      <c r="A166" t="str" cm="1">
        <f t="array" aca="1" ref="A166" ca="1">"aK_SL_1_" &amp; INDIRECT("F" &amp; ROW(C166) - 14) &amp; "_p"</f>
        <v>aK_SL_1_2_1_p</v>
      </c>
      <c r="B166">
        <v>0</v>
      </c>
      <c r="C166" t="s">
        <v>60</v>
      </c>
    </row>
    <row r="167" spans="1:8" x14ac:dyDescent="0.25">
      <c r="A167" t="str" cm="1">
        <f t="array" aca="1" ref="A167" ca="1">"aK_SL_2_" &amp; INDIRECT("F" &amp; ROW(C167) - 15) &amp; "_p"</f>
        <v>aK_SL_2_2_1_p</v>
      </c>
      <c r="B167">
        <v>0</v>
      </c>
      <c r="C167" t="s">
        <v>61</v>
      </c>
    </row>
    <row r="168" spans="1:8" x14ac:dyDescent="0.25">
      <c r="A168" t="str" cm="1">
        <f t="array" aca="1" ref="A168" ca="1">"aK_SL_3_" &amp; INDIRECT("F" &amp; ROW(C168) - 16) &amp; "_p"</f>
        <v>aK_SL_3_2_1_p</v>
      </c>
      <c r="B168">
        <v>2</v>
      </c>
      <c r="C168" t="s">
        <v>62</v>
      </c>
    </row>
    <row r="169" spans="1:8" x14ac:dyDescent="0.25">
      <c r="A169" s="53" t="s">
        <v>470</v>
      </c>
    </row>
    <row r="170" spans="1:8" x14ac:dyDescent="0.25">
      <c r="A170" t="str" cm="1">
        <f t="array" aca="1" ref="A170" ca="1">"aK_DRO_1_" &amp; INDIRECT("F" &amp; ROW(C170) - 18) &amp; "_p"</f>
        <v>aK_DRO_1_2_1_p</v>
      </c>
      <c r="B170">
        <v>0</v>
      </c>
      <c r="C170" t="s">
        <v>60</v>
      </c>
    </row>
    <row r="171" spans="1:8" x14ac:dyDescent="0.25">
      <c r="A171" t="str" cm="1">
        <f t="array" aca="1" ref="A171" ca="1">"aK_DRO_2_" &amp; INDIRECT("F" &amp; ROW(C171) - 19) &amp; "_p"</f>
        <v>aK_DRO_2_2_1_p</v>
      </c>
      <c r="B171">
        <v>0</v>
      </c>
      <c r="C171" t="s">
        <v>61</v>
      </c>
    </row>
    <row r="172" spans="1:8" x14ac:dyDescent="0.25">
      <c r="A172" t="str" cm="1">
        <f t="array" aca="1" ref="A172" ca="1">"aK_DRO_3_" &amp; INDIRECT("F" &amp; ROW(C172) - 20) &amp; "_p"</f>
        <v>aK_DRO_3_2_1_p</v>
      </c>
      <c r="B172">
        <v>2</v>
      </c>
      <c r="C172" t="s">
        <v>62</v>
      </c>
    </row>
    <row r="173" spans="1:8" x14ac:dyDescent="0.25">
      <c r="A173" s="53" t="s">
        <v>471</v>
      </c>
    </row>
    <row r="174" spans="1:8" x14ac:dyDescent="0.25">
      <c r="A174" t="str" cm="1">
        <f t="array" aca="1" ref="A174" ca="1">"aK_CYC_1_" &amp; INDIRECT("F" &amp; ROW(C174) - 22) &amp; "_p"</f>
        <v>aK_CYC_1_2_1_p</v>
      </c>
      <c r="B174">
        <v>0.1</v>
      </c>
      <c r="C174" t="s">
        <v>60</v>
      </c>
    </row>
    <row r="175" spans="1:8" x14ac:dyDescent="0.25">
      <c r="A175" t="str" cm="1">
        <f t="array" aca="1" ref="A175" ca="1">"aK_CYC_2_" &amp; INDIRECT("F" &amp; ROW(C175) - 23) &amp; "_p"</f>
        <v>aK_CYC_2_2_1_p</v>
      </c>
      <c r="B175">
        <v>0</v>
      </c>
      <c r="C175" t="s">
        <v>61</v>
      </c>
    </row>
    <row r="176" spans="1:8" x14ac:dyDescent="0.25">
      <c r="A176" t="str" cm="1">
        <f t="array" aca="1" ref="A176" ca="1">"aK_CYC_3_" &amp; INDIRECT("F" &amp; ROW(C176) - 24) &amp; "_p"</f>
        <v>aK_CYC_3_2_1_p</v>
      </c>
      <c r="B176">
        <v>2</v>
      </c>
      <c r="C176" t="s">
        <v>62</v>
      </c>
    </row>
    <row r="177" spans="1:8" x14ac:dyDescent="0.25">
      <c r="A177" s="58" t="str">
        <f>"sector " &amp; D177 &amp; " and region " &amp;E177</f>
        <v>sector 2 and region 2</v>
      </c>
      <c r="B177" s="58"/>
      <c r="C177" s="58"/>
      <c r="D177" s="43">
        <v>2</v>
      </c>
      <c r="E177" s="43">
        <v>2</v>
      </c>
      <c r="F177" s="43" t="str">
        <f>D177 &amp; "_" &amp; E177</f>
        <v>2_2</v>
      </c>
    </row>
    <row r="178" spans="1:8" x14ac:dyDescent="0.25">
      <c r="A178" s="53" t="s">
        <v>59</v>
      </c>
    </row>
    <row r="179" spans="1:8" x14ac:dyDescent="0.25">
      <c r="A179" t="str" cm="1">
        <f t="array" aca="1" ref="A179" ca="1">"aK_T_1_" &amp; INDIRECT("F" &amp; ROW(C179)-2) &amp; "_p"</f>
        <v>aK_T_1_2_2_p</v>
      </c>
      <c r="B179">
        <v>0</v>
      </c>
      <c r="C179" t="s">
        <v>60</v>
      </c>
    </row>
    <row r="180" spans="1:8" x14ac:dyDescent="0.25">
      <c r="A180" t="str" cm="1">
        <f t="array" aca="1" ref="A180" ca="1">"aK_T_2_" &amp; INDIRECT("F" &amp; ROW(C180)-3) &amp; "_p"</f>
        <v>aK_T_2_2_2_p</v>
      </c>
      <c r="B180">
        <v>0</v>
      </c>
      <c r="C180" t="s">
        <v>61</v>
      </c>
    </row>
    <row r="181" spans="1:8" x14ac:dyDescent="0.25">
      <c r="A181" t="str" cm="1">
        <f t="array" aca="1" ref="A181" ca="1">"aK_T_3_" &amp; INDIRECT("F" &amp; ROW(C181)-4) &amp; "_p"</f>
        <v>aK_T_3_2_2_p</v>
      </c>
      <c r="B181">
        <v>2</v>
      </c>
      <c r="C181" t="s">
        <v>62</v>
      </c>
    </row>
    <row r="182" spans="1:8" x14ac:dyDescent="0.25">
      <c r="A182" s="53" t="s">
        <v>64</v>
      </c>
    </row>
    <row r="183" spans="1:8" x14ac:dyDescent="0.25">
      <c r="A183" t="str" cm="1">
        <f t="array" aca="1" ref="A183" ca="1">"aK_WS_1_" &amp; INDIRECT("F" &amp; ROW(C183)-6) &amp; "_p"</f>
        <v>aK_WS_1_2_2_p</v>
      </c>
      <c r="B183">
        <v>0</v>
      </c>
      <c r="C183" t="s">
        <v>60</v>
      </c>
    </row>
    <row r="184" spans="1:8" x14ac:dyDescent="0.25">
      <c r="A184" t="str" cm="1">
        <f t="array" aca="1" ref="A184" ca="1">"aK_WS_2_" &amp; INDIRECT("F" &amp; ROW(C184)-7) &amp; "_p"</f>
        <v>aK_WS_2_2_2_p</v>
      </c>
      <c r="B184">
        <v>0</v>
      </c>
      <c r="C184" t="s">
        <v>61</v>
      </c>
    </row>
    <row r="185" spans="1:8" x14ac:dyDescent="0.25">
      <c r="A185" t="str" cm="1">
        <f t="array" aca="1" ref="A185" ca="1">"aK_WS_3_" &amp; INDIRECT("F" &amp; ROW(C185)-8) &amp; "_p"</f>
        <v>aK_WS_3_2_2_p</v>
      </c>
      <c r="B185">
        <v>2</v>
      </c>
      <c r="C185" t="s">
        <v>62</v>
      </c>
    </row>
    <row r="186" spans="1:8" x14ac:dyDescent="0.25">
      <c r="A186" s="53" t="s">
        <v>63</v>
      </c>
      <c r="F186" s="56"/>
      <c r="G186" s="56"/>
      <c r="H186" s="56"/>
    </row>
    <row r="187" spans="1:8" x14ac:dyDescent="0.25">
      <c r="A187" t="str" cm="1">
        <f t="array" aca="1" ref="A187" ca="1">"aK_PREC_1_" &amp; INDIRECT("F" &amp; ROW(C187) - 10) &amp; "_p"</f>
        <v>aK_PREC_1_2_2_p</v>
      </c>
      <c r="B187">
        <v>0</v>
      </c>
      <c r="C187" t="s">
        <v>60</v>
      </c>
    </row>
    <row r="188" spans="1:8" x14ac:dyDescent="0.25">
      <c r="A188" t="str" cm="1">
        <f t="array" aca="1" ref="A188" ca="1">"aK_PREC_2_" &amp; INDIRECT("F" &amp; ROW(C188) - 11) &amp; "_p"</f>
        <v>aK_PREC_2_2_2_p</v>
      </c>
      <c r="B188">
        <v>0</v>
      </c>
      <c r="C188" t="s">
        <v>61</v>
      </c>
    </row>
    <row r="189" spans="1:8" x14ac:dyDescent="0.25">
      <c r="A189" t="str" cm="1">
        <f t="array" aca="1" ref="A189" ca="1">"aK_PREC_3_" &amp; INDIRECT("F" &amp; ROW(C189) - 12) &amp; "_p"</f>
        <v>aK_PREC_3_2_2_p</v>
      </c>
      <c r="B189">
        <v>2</v>
      </c>
      <c r="C189" t="s">
        <v>62</v>
      </c>
    </row>
    <row r="190" spans="1:8" x14ac:dyDescent="0.25">
      <c r="A190" s="53" t="s">
        <v>65</v>
      </c>
      <c r="F190" s="56"/>
      <c r="G190" s="56"/>
      <c r="H190" s="56"/>
    </row>
    <row r="191" spans="1:8" x14ac:dyDescent="0.25">
      <c r="A191" t="str" cm="1">
        <f t="array" aca="1" ref="A191" ca="1">"aK_SL_1_" &amp; INDIRECT("F" &amp; ROW(C191) - 14) &amp; "_p"</f>
        <v>aK_SL_1_2_2_p</v>
      </c>
      <c r="B191">
        <v>0</v>
      </c>
      <c r="C191" t="s">
        <v>60</v>
      </c>
    </row>
    <row r="192" spans="1:8" x14ac:dyDescent="0.25">
      <c r="A192" t="str" cm="1">
        <f t="array" aca="1" ref="A192" ca="1">"aK_SL_2_" &amp; INDIRECT("F" &amp; ROW(C192) - 15) &amp; "_p"</f>
        <v>aK_SL_2_2_2_p</v>
      </c>
      <c r="B192">
        <v>0</v>
      </c>
      <c r="C192" t="s">
        <v>61</v>
      </c>
    </row>
    <row r="193" spans="1:6" x14ac:dyDescent="0.25">
      <c r="A193" t="str" cm="1">
        <f t="array" aca="1" ref="A193" ca="1">"aK_SL_3_" &amp; INDIRECT("F" &amp; ROW(C193) - 16) &amp; "_p"</f>
        <v>aK_SL_3_2_2_p</v>
      </c>
      <c r="B193">
        <v>2</v>
      </c>
      <c r="C193" t="s">
        <v>62</v>
      </c>
    </row>
    <row r="194" spans="1:6" x14ac:dyDescent="0.25">
      <c r="A194" s="53" t="s">
        <v>470</v>
      </c>
    </row>
    <row r="195" spans="1:6" x14ac:dyDescent="0.25">
      <c r="A195" t="str" cm="1">
        <f t="array" aca="1" ref="A195" ca="1">"aK_DRO_1_" &amp; INDIRECT("F" &amp; ROW(C195) - 18) &amp; "_p"</f>
        <v>aK_DRO_1_2_2_p</v>
      </c>
      <c r="B195">
        <v>0</v>
      </c>
      <c r="C195" t="s">
        <v>60</v>
      </c>
    </row>
    <row r="196" spans="1:6" x14ac:dyDescent="0.25">
      <c r="A196" t="str" cm="1">
        <f t="array" aca="1" ref="A196" ca="1">"aK_DRO_2_" &amp; INDIRECT("F" &amp; ROW(C196) - 19) &amp; "_p"</f>
        <v>aK_DRO_2_2_2_p</v>
      </c>
      <c r="B196">
        <v>0</v>
      </c>
      <c r="C196" t="s">
        <v>61</v>
      </c>
    </row>
    <row r="197" spans="1:6" x14ac:dyDescent="0.25">
      <c r="A197" t="str" cm="1">
        <f t="array" aca="1" ref="A197" ca="1">"aK_DRO_3_" &amp; INDIRECT("F" &amp; ROW(C197) - 20) &amp; "_p"</f>
        <v>aK_DRO_3_2_2_p</v>
      </c>
      <c r="B197">
        <v>2</v>
      </c>
      <c r="C197" t="s">
        <v>62</v>
      </c>
    </row>
    <row r="198" spans="1:6" x14ac:dyDescent="0.25">
      <c r="A198" s="53" t="s">
        <v>471</v>
      </c>
    </row>
    <row r="199" spans="1:6" x14ac:dyDescent="0.25">
      <c r="A199" t="str" cm="1">
        <f t="array" aca="1" ref="A199" ca="1">"aK_CYC_1_" &amp; INDIRECT("F" &amp; ROW(C199) - 22) &amp; "_p"</f>
        <v>aK_CYC_1_2_2_p</v>
      </c>
      <c r="B199">
        <v>0.1</v>
      </c>
      <c r="C199" t="s">
        <v>60</v>
      </c>
    </row>
    <row r="200" spans="1:6" x14ac:dyDescent="0.25">
      <c r="A200" t="str" cm="1">
        <f t="array" aca="1" ref="A200" ca="1">"aK_CYC_2_" &amp; INDIRECT("F" &amp; ROW(C200) - 23) &amp; "_p"</f>
        <v>aK_CYC_2_2_2_p</v>
      </c>
      <c r="B200">
        <v>0</v>
      </c>
      <c r="C200" t="s">
        <v>61</v>
      </c>
    </row>
    <row r="201" spans="1:6" x14ac:dyDescent="0.25">
      <c r="A201" t="str" cm="1">
        <f t="array" aca="1" ref="A201" ca="1">"aK_CYC_3_" &amp; INDIRECT("F" &amp; ROW(C201) - 24) &amp; "_p"</f>
        <v>aK_CYC_3_2_2_p</v>
      </c>
      <c r="B201">
        <v>2</v>
      </c>
      <c r="C201" t="s">
        <v>62</v>
      </c>
    </row>
    <row r="202" spans="1:6" x14ac:dyDescent="0.25">
      <c r="A202" s="58" t="str">
        <f>"sector " &amp; D202 &amp; " and region " &amp;E202</f>
        <v>sector 2 and region 3</v>
      </c>
      <c r="B202" s="58"/>
      <c r="C202" s="58"/>
      <c r="D202" s="43">
        <v>2</v>
      </c>
      <c r="E202" s="43">
        <v>3</v>
      </c>
      <c r="F202" s="43" t="str">
        <f>D202 &amp; "_" &amp; E202</f>
        <v>2_3</v>
      </c>
    </row>
    <row r="203" spans="1:6" x14ac:dyDescent="0.25">
      <c r="A203" s="53" t="s">
        <v>59</v>
      </c>
    </row>
    <row r="204" spans="1:6" x14ac:dyDescent="0.25">
      <c r="A204" t="str" cm="1">
        <f t="array" aca="1" ref="A204" ca="1">"aK_T_1_" &amp; INDIRECT("F" &amp; ROW(C204)-2) &amp; "_p"</f>
        <v>aK_T_1_2_3_p</v>
      </c>
      <c r="B204">
        <v>0</v>
      </c>
      <c r="C204" t="s">
        <v>60</v>
      </c>
    </row>
    <row r="205" spans="1:6" x14ac:dyDescent="0.25">
      <c r="A205" t="str" cm="1">
        <f t="array" aca="1" ref="A205" ca="1">"aK_T_2_" &amp; INDIRECT("F" &amp; ROW(C205)-3) &amp; "_p"</f>
        <v>aK_T_2_2_3_p</v>
      </c>
      <c r="B205">
        <v>0</v>
      </c>
      <c r="C205" t="s">
        <v>61</v>
      </c>
    </row>
    <row r="206" spans="1:6" x14ac:dyDescent="0.25">
      <c r="A206" t="str" cm="1">
        <f t="array" aca="1" ref="A206" ca="1">"aK_T_3_" &amp; INDIRECT("F" &amp; ROW(C206)-4) &amp; "_p"</f>
        <v>aK_T_3_2_3_p</v>
      </c>
      <c r="B206">
        <v>2</v>
      </c>
      <c r="C206" t="s">
        <v>62</v>
      </c>
    </row>
    <row r="207" spans="1:6" x14ac:dyDescent="0.25">
      <c r="A207" s="53" t="s">
        <v>64</v>
      </c>
    </row>
    <row r="208" spans="1:6" x14ac:dyDescent="0.25">
      <c r="A208" t="str" cm="1">
        <f t="array" aca="1" ref="A208" ca="1">"aK_WS_1_" &amp; INDIRECT("F" &amp; ROW(C208)-6) &amp; "_p"</f>
        <v>aK_WS_1_2_3_p</v>
      </c>
      <c r="B208">
        <v>0</v>
      </c>
      <c r="C208" t="s">
        <v>60</v>
      </c>
    </row>
    <row r="209" spans="1:8" x14ac:dyDescent="0.25">
      <c r="A209" t="str" cm="1">
        <f t="array" aca="1" ref="A209" ca="1">"aK_WS_2_" &amp; INDIRECT("F" &amp; ROW(C209)-7) &amp; "_p"</f>
        <v>aK_WS_2_2_3_p</v>
      </c>
      <c r="B209">
        <v>0</v>
      </c>
      <c r="C209" t="s">
        <v>61</v>
      </c>
    </row>
    <row r="210" spans="1:8" x14ac:dyDescent="0.25">
      <c r="A210" t="str" cm="1">
        <f t="array" aca="1" ref="A210" ca="1">"aK_WS_3_" &amp; INDIRECT("F" &amp; ROW(C210)-8) &amp; "_p"</f>
        <v>aK_WS_3_2_3_p</v>
      </c>
      <c r="B210">
        <v>2</v>
      </c>
      <c r="C210" t="s">
        <v>62</v>
      </c>
    </row>
    <row r="211" spans="1:8" x14ac:dyDescent="0.25">
      <c r="A211" s="53" t="s">
        <v>63</v>
      </c>
      <c r="F211" s="56"/>
      <c r="G211" s="56"/>
      <c r="H211" s="56"/>
    </row>
    <row r="212" spans="1:8" x14ac:dyDescent="0.25">
      <c r="A212" t="str" cm="1">
        <f t="array" aca="1" ref="A212" ca="1">"aK_PREC_1_" &amp; INDIRECT("F" &amp; ROW(C212) - 10) &amp; "_p"</f>
        <v>aK_PREC_1_2_3_p</v>
      </c>
      <c r="B212">
        <v>0</v>
      </c>
      <c r="C212" t="s">
        <v>60</v>
      </c>
    </row>
    <row r="213" spans="1:8" x14ac:dyDescent="0.25">
      <c r="A213" t="str" cm="1">
        <f t="array" aca="1" ref="A213" ca="1">"aK_PREC_2_" &amp; INDIRECT("F" &amp; ROW(C213) - 11) &amp; "_p"</f>
        <v>aK_PREC_2_2_3_p</v>
      </c>
      <c r="B213">
        <v>0</v>
      </c>
      <c r="C213" t="s">
        <v>61</v>
      </c>
    </row>
    <row r="214" spans="1:8" x14ac:dyDescent="0.25">
      <c r="A214" t="str" cm="1">
        <f t="array" aca="1" ref="A214" ca="1">"aK_PREC_3_" &amp; INDIRECT("F" &amp; ROW(C214) - 12) &amp; "_p"</f>
        <v>aK_PREC_3_2_3_p</v>
      </c>
      <c r="B214">
        <v>2</v>
      </c>
      <c r="C214" t="s">
        <v>62</v>
      </c>
    </row>
    <row r="215" spans="1:8" x14ac:dyDescent="0.25">
      <c r="A215" s="53" t="s">
        <v>65</v>
      </c>
      <c r="F215" s="56"/>
      <c r="G215" s="56"/>
      <c r="H215" s="56"/>
    </row>
    <row r="216" spans="1:8" x14ac:dyDescent="0.25">
      <c r="A216" t="str" cm="1">
        <f t="array" aca="1" ref="A216" ca="1">"aK_SL_1_" &amp; INDIRECT("F" &amp; ROW(C216) - 14) &amp; "_p"</f>
        <v>aK_SL_1_2_3_p</v>
      </c>
      <c r="B216">
        <v>0</v>
      </c>
      <c r="C216" t="s">
        <v>60</v>
      </c>
    </row>
    <row r="217" spans="1:8" x14ac:dyDescent="0.25">
      <c r="A217" t="str" cm="1">
        <f t="array" aca="1" ref="A217" ca="1">"aK_SL_2_" &amp; INDIRECT("F" &amp; ROW(C217) - 15) &amp; "_p"</f>
        <v>aK_SL_2_2_3_p</v>
      </c>
      <c r="B217">
        <v>0</v>
      </c>
      <c r="C217" t="s">
        <v>61</v>
      </c>
    </row>
    <row r="218" spans="1:8" x14ac:dyDescent="0.25">
      <c r="A218" t="str" cm="1">
        <f t="array" aca="1" ref="A218" ca="1">"aK_SL_3_" &amp; INDIRECT("F" &amp; ROW(C218) - 16) &amp; "_p"</f>
        <v>aK_SL_3_2_3_p</v>
      </c>
      <c r="B218">
        <v>2</v>
      </c>
      <c r="C218" t="s">
        <v>62</v>
      </c>
    </row>
    <row r="219" spans="1:8" x14ac:dyDescent="0.25">
      <c r="A219" s="53" t="s">
        <v>470</v>
      </c>
    </row>
    <row r="220" spans="1:8" x14ac:dyDescent="0.25">
      <c r="A220" t="str" cm="1">
        <f t="array" aca="1" ref="A220" ca="1">"aK_DRO_1_" &amp; INDIRECT("F" &amp; ROW(C220) - 18) &amp; "_p"</f>
        <v>aK_DRO_1_2_3_p</v>
      </c>
      <c r="B220">
        <v>0</v>
      </c>
      <c r="C220" t="s">
        <v>60</v>
      </c>
    </row>
    <row r="221" spans="1:8" x14ac:dyDescent="0.25">
      <c r="A221" t="str" cm="1">
        <f t="array" aca="1" ref="A221" ca="1">"aK_DRO_2_" &amp; INDIRECT("F" &amp; ROW(C221) - 19) &amp; "_p"</f>
        <v>aK_DRO_2_2_3_p</v>
      </c>
      <c r="B221">
        <v>0</v>
      </c>
      <c r="C221" t="s">
        <v>61</v>
      </c>
    </row>
    <row r="222" spans="1:8" x14ac:dyDescent="0.25">
      <c r="A222" t="str" cm="1">
        <f t="array" aca="1" ref="A222" ca="1">"aK_DRO_3_" &amp; INDIRECT("F" &amp; ROW(C222) - 20) &amp; "_p"</f>
        <v>aK_DRO_3_2_3_p</v>
      </c>
      <c r="B222">
        <v>2</v>
      </c>
      <c r="C222" t="s">
        <v>62</v>
      </c>
    </row>
    <row r="223" spans="1:8" x14ac:dyDescent="0.25">
      <c r="A223" s="53" t="s">
        <v>471</v>
      </c>
    </row>
    <row r="224" spans="1:8" x14ac:dyDescent="0.25">
      <c r="A224" t="str" cm="1">
        <f t="array" aca="1" ref="A224" ca="1">"aK_CYC_1_" &amp; INDIRECT("F" &amp; ROW(C224) - 22) &amp; "_p"</f>
        <v>aK_CYC_1_2_3_p</v>
      </c>
      <c r="B224">
        <v>0.1</v>
      </c>
      <c r="C224" t="s">
        <v>60</v>
      </c>
    </row>
    <row r="225" spans="1:8" x14ac:dyDescent="0.25">
      <c r="A225" t="str" cm="1">
        <f t="array" aca="1" ref="A225" ca="1">"aK_CYC_2_" &amp; INDIRECT("F" &amp; ROW(C225) - 23) &amp; "_p"</f>
        <v>aK_CYC_2_2_3_p</v>
      </c>
      <c r="B225">
        <v>0</v>
      </c>
      <c r="C225" t="s">
        <v>61</v>
      </c>
    </row>
    <row r="226" spans="1:8" x14ac:dyDescent="0.25">
      <c r="A226" t="str" cm="1">
        <f t="array" aca="1" ref="A226" ca="1">"aK_CYC_3_" &amp; INDIRECT("F" &amp; ROW(C226) - 24) &amp; "_p"</f>
        <v>aK_CYC_3_2_3_p</v>
      </c>
      <c r="B226">
        <v>2</v>
      </c>
      <c r="C226" t="s">
        <v>62</v>
      </c>
    </row>
    <row r="227" spans="1:8" x14ac:dyDescent="0.25">
      <c r="A227" s="58" t="str">
        <f>"sector " &amp; D227 &amp; " and region " &amp;E227</f>
        <v>sector 2 and region 4</v>
      </c>
      <c r="B227" s="58"/>
      <c r="C227" s="58"/>
      <c r="D227" s="43">
        <v>2</v>
      </c>
      <c r="E227" s="43">
        <v>4</v>
      </c>
      <c r="F227" s="43" t="str">
        <f>D227 &amp; "_" &amp; E227</f>
        <v>2_4</v>
      </c>
    </row>
    <row r="228" spans="1:8" x14ac:dyDescent="0.25">
      <c r="A228" s="53" t="s">
        <v>59</v>
      </c>
    </row>
    <row r="229" spans="1:8" x14ac:dyDescent="0.25">
      <c r="A229" t="str" cm="1">
        <f t="array" aca="1" ref="A229" ca="1">"aK_T_1_" &amp; INDIRECT("F" &amp; ROW(C229)-2) &amp; "_p"</f>
        <v>aK_T_1_2_4_p</v>
      </c>
      <c r="B229">
        <v>0</v>
      </c>
      <c r="C229" t="s">
        <v>60</v>
      </c>
    </row>
    <row r="230" spans="1:8" x14ac:dyDescent="0.25">
      <c r="A230" t="str" cm="1">
        <f t="array" aca="1" ref="A230" ca="1">"aK_T_2_" &amp; INDIRECT("F" &amp; ROW(C230)-3) &amp; "_p"</f>
        <v>aK_T_2_2_4_p</v>
      </c>
      <c r="B230">
        <v>0</v>
      </c>
      <c r="C230" t="s">
        <v>61</v>
      </c>
    </row>
    <row r="231" spans="1:8" x14ac:dyDescent="0.25">
      <c r="A231" t="str" cm="1">
        <f t="array" aca="1" ref="A231" ca="1">"aK_T_3_" &amp; INDIRECT("F" &amp; ROW(C231)-4) &amp; "_p"</f>
        <v>aK_T_3_2_4_p</v>
      </c>
      <c r="B231">
        <v>2</v>
      </c>
      <c r="C231" t="s">
        <v>62</v>
      </c>
    </row>
    <row r="232" spans="1:8" x14ac:dyDescent="0.25">
      <c r="A232" s="53" t="s">
        <v>64</v>
      </c>
    </row>
    <row r="233" spans="1:8" x14ac:dyDescent="0.25">
      <c r="A233" t="str" cm="1">
        <f t="array" aca="1" ref="A233" ca="1">"aK_WS_1_" &amp; INDIRECT("F" &amp; ROW(C233)-6) &amp; "_p"</f>
        <v>aK_WS_1_2_4_p</v>
      </c>
      <c r="B233">
        <v>0</v>
      </c>
      <c r="C233" t="s">
        <v>60</v>
      </c>
    </row>
    <row r="234" spans="1:8" x14ac:dyDescent="0.25">
      <c r="A234" t="str" cm="1">
        <f t="array" aca="1" ref="A234" ca="1">"aK_WS_2_" &amp; INDIRECT("F" &amp; ROW(C234)-7) &amp; "_p"</f>
        <v>aK_WS_2_2_4_p</v>
      </c>
      <c r="B234">
        <v>0</v>
      </c>
      <c r="C234" t="s">
        <v>61</v>
      </c>
    </row>
    <row r="235" spans="1:8" x14ac:dyDescent="0.25">
      <c r="A235" t="str" cm="1">
        <f t="array" aca="1" ref="A235" ca="1">"aK_WS_3_" &amp; INDIRECT("F" &amp; ROW(C235)-8) &amp; "_p"</f>
        <v>aK_WS_3_2_4_p</v>
      </c>
      <c r="B235">
        <v>2</v>
      </c>
      <c r="C235" t="s">
        <v>62</v>
      </c>
    </row>
    <row r="236" spans="1:8" x14ac:dyDescent="0.25">
      <c r="A236" s="53" t="s">
        <v>63</v>
      </c>
      <c r="F236" s="56"/>
      <c r="G236" s="56"/>
      <c r="H236" s="56"/>
    </row>
    <row r="237" spans="1:8" x14ac:dyDescent="0.25">
      <c r="A237" t="str" cm="1">
        <f t="array" aca="1" ref="A237" ca="1">"aK_PREC_1_" &amp; INDIRECT("F" &amp; ROW(C237) - 10) &amp; "_p"</f>
        <v>aK_PREC_1_2_4_p</v>
      </c>
      <c r="B237">
        <v>0</v>
      </c>
      <c r="C237" t="s">
        <v>60</v>
      </c>
    </row>
    <row r="238" spans="1:8" x14ac:dyDescent="0.25">
      <c r="A238" t="str" cm="1">
        <f t="array" aca="1" ref="A238" ca="1">"aK_PREC_2_" &amp; INDIRECT("F" &amp; ROW(C238) - 11) &amp; "_p"</f>
        <v>aK_PREC_2_2_4_p</v>
      </c>
      <c r="B238">
        <v>0</v>
      </c>
      <c r="C238" t="s">
        <v>61</v>
      </c>
    </row>
    <row r="239" spans="1:8" x14ac:dyDescent="0.25">
      <c r="A239" t="str" cm="1">
        <f t="array" aca="1" ref="A239" ca="1">"aK_PREC_3_" &amp; INDIRECT("F" &amp; ROW(C239) - 12) &amp; "_p"</f>
        <v>aK_PREC_3_2_4_p</v>
      </c>
      <c r="B239">
        <v>2</v>
      </c>
      <c r="C239" t="s">
        <v>62</v>
      </c>
    </row>
    <row r="240" spans="1:8" x14ac:dyDescent="0.25">
      <c r="A240" s="53" t="s">
        <v>65</v>
      </c>
      <c r="F240" s="56"/>
      <c r="G240" s="56"/>
      <c r="H240" s="56"/>
    </row>
    <row r="241" spans="1:6" x14ac:dyDescent="0.25">
      <c r="A241" t="str" cm="1">
        <f t="array" aca="1" ref="A241" ca="1">"aK_SL_1_" &amp; INDIRECT("F" &amp; ROW(C241) - 14) &amp; "_p"</f>
        <v>aK_SL_1_2_4_p</v>
      </c>
      <c r="B241">
        <v>0</v>
      </c>
      <c r="C241" t="s">
        <v>60</v>
      </c>
    </row>
    <row r="242" spans="1:6" x14ac:dyDescent="0.25">
      <c r="A242" t="str" cm="1">
        <f t="array" aca="1" ref="A242" ca="1">"aK_SL_2_" &amp; INDIRECT("F" &amp; ROW(C242) - 15) &amp; "_p"</f>
        <v>aK_SL_2_2_4_p</v>
      </c>
      <c r="B242">
        <v>0</v>
      </c>
      <c r="C242" t="s">
        <v>61</v>
      </c>
    </row>
    <row r="243" spans="1:6" x14ac:dyDescent="0.25">
      <c r="A243" t="str" cm="1">
        <f t="array" aca="1" ref="A243" ca="1">"aK_SL_3_" &amp; INDIRECT("F" &amp; ROW(C243) - 16) &amp; "_p"</f>
        <v>aK_SL_3_2_4_p</v>
      </c>
      <c r="B243">
        <v>2</v>
      </c>
      <c r="C243" t="s">
        <v>62</v>
      </c>
    </row>
    <row r="244" spans="1:6" x14ac:dyDescent="0.25">
      <c r="A244" s="53" t="s">
        <v>470</v>
      </c>
    </row>
    <row r="245" spans="1:6" x14ac:dyDescent="0.25">
      <c r="A245" t="str" cm="1">
        <f t="array" aca="1" ref="A245" ca="1">"aK_DRO_1_" &amp; INDIRECT("F" &amp; ROW(C245) - 18) &amp; "_p"</f>
        <v>aK_DRO_1_2_4_p</v>
      </c>
      <c r="B245">
        <v>0</v>
      </c>
      <c r="C245" t="s">
        <v>60</v>
      </c>
    </row>
    <row r="246" spans="1:6" x14ac:dyDescent="0.25">
      <c r="A246" t="str" cm="1">
        <f t="array" aca="1" ref="A246" ca="1">"aK_DRO_2_" &amp; INDIRECT("F" &amp; ROW(C246) - 19) &amp; "_p"</f>
        <v>aK_DRO_2_2_4_p</v>
      </c>
      <c r="B246">
        <v>0</v>
      </c>
      <c r="C246" t="s">
        <v>61</v>
      </c>
    </row>
    <row r="247" spans="1:6" x14ac:dyDescent="0.25">
      <c r="A247" t="str" cm="1">
        <f t="array" aca="1" ref="A247" ca="1">"aK_DRO_3_" &amp; INDIRECT("F" &amp; ROW(C247) - 20) &amp; "_p"</f>
        <v>aK_DRO_3_2_4_p</v>
      </c>
      <c r="B247">
        <v>2</v>
      </c>
      <c r="C247" t="s">
        <v>62</v>
      </c>
    </row>
    <row r="248" spans="1:6" x14ac:dyDescent="0.25">
      <c r="A248" s="53" t="s">
        <v>471</v>
      </c>
    </row>
    <row r="249" spans="1:6" x14ac:dyDescent="0.25">
      <c r="A249" t="str" cm="1">
        <f t="array" aca="1" ref="A249" ca="1">"aK_CYC_1_" &amp; INDIRECT("F" &amp; ROW(C249) - 22) &amp; "_p"</f>
        <v>aK_CYC_1_2_4_p</v>
      </c>
      <c r="B249">
        <v>0.1</v>
      </c>
      <c r="C249" t="s">
        <v>60</v>
      </c>
    </row>
    <row r="250" spans="1:6" x14ac:dyDescent="0.25">
      <c r="A250" t="str" cm="1">
        <f t="array" aca="1" ref="A250" ca="1">"aK_CYC_2_" &amp; INDIRECT("F" &amp; ROW(C250) - 23) &amp; "_p"</f>
        <v>aK_CYC_2_2_4_p</v>
      </c>
      <c r="B250">
        <v>0</v>
      </c>
      <c r="C250" t="s">
        <v>61</v>
      </c>
    </row>
    <row r="251" spans="1:6" x14ac:dyDescent="0.25">
      <c r="A251" t="str" cm="1">
        <f t="array" aca="1" ref="A251" ca="1">"aK_CYC_3_" &amp; INDIRECT("F" &amp; ROW(C251) - 24) &amp; "_p"</f>
        <v>aK_CYC_3_2_4_p</v>
      </c>
      <c r="B251">
        <v>2</v>
      </c>
      <c r="C251" t="s">
        <v>62</v>
      </c>
    </row>
    <row r="252" spans="1:6" x14ac:dyDescent="0.25">
      <c r="A252" s="58" t="str">
        <f>"sector " &amp; D252 &amp; " and region " &amp;E252</f>
        <v>sector 2 and region 5</v>
      </c>
      <c r="B252" s="58"/>
      <c r="C252" s="58"/>
      <c r="D252" s="43">
        <v>2</v>
      </c>
      <c r="E252" s="43">
        <v>5</v>
      </c>
      <c r="F252" s="43" t="str">
        <f>D252 &amp; "_" &amp; E252</f>
        <v>2_5</v>
      </c>
    </row>
    <row r="253" spans="1:6" x14ac:dyDescent="0.25">
      <c r="A253" s="53" t="s">
        <v>59</v>
      </c>
    </row>
    <row r="254" spans="1:6" x14ac:dyDescent="0.25">
      <c r="A254" t="str" cm="1">
        <f t="array" aca="1" ref="A254" ca="1">"aK_T_1_" &amp; INDIRECT("F" &amp; ROW(C254)-2) &amp; "_p"</f>
        <v>aK_T_1_2_5_p</v>
      </c>
      <c r="B254">
        <v>0</v>
      </c>
      <c r="C254" t="s">
        <v>60</v>
      </c>
    </row>
    <row r="255" spans="1:6" x14ac:dyDescent="0.25">
      <c r="A255" t="str" cm="1">
        <f t="array" aca="1" ref="A255" ca="1">"aK_T_2_" &amp; INDIRECT("F" &amp; ROW(C255)-3) &amp; "_p"</f>
        <v>aK_T_2_2_5_p</v>
      </c>
      <c r="B255">
        <v>0</v>
      </c>
      <c r="C255" t="s">
        <v>61</v>
      </c>
    </row>
    <row r="256" spans="1:6" x14ac:dyDescent="0.25">
      <c r="A256" t="str" cm="1">
        <f t="array" aca="1" ref="A256" ca="1">"aK_T_3_" &amp; INDIRECT("F" &amp; ROW(C256)-4) &amp; "_p"</f>
        <v>aK_T_3_2_5_p</v>
      </c>
      <c r="B256">
        <v>2</v>
      </c>
      <c r="C256" t="s">
        <v>62</v>
      </c>
    </row>
    <row r="257" spans="1:8" x14ac:dyDescent="0.25">
      <c r="A257" s="53" t="s">
        <v>64</v>
      </c>
    </row>
    <row r="258" spans="1:8" x14ac:dyDescent="0.25">
      <c r="A258" t="str" cm="1">
        <f t="array" aca="1" ref="A258" ca="1">"aK_WS_1_" &amp; INDIRECT("F" &amp; ROW(C258)-6) &amp; "_p"</f>
        <v>aK_WS_1_2_5_p</v>
      </c>
      <c r="B258">
        <v>0</v>
      </c>
      <c r="C258" t="s">
        <v>60</v>
      </c>
    </row>
    <row r="259" spans="1:8" x14ac:dyDescent="0.25">
      <c r="A259" t="str" cm="1">
        <f t="array" aca="1" ref="A259" ca="1">"aK_WS_2_" &amp; INDIRECT("F" &amp; ROW(C259)-7) &amp; "_p"</f>
        <v>aK_WS_2_2_5_p</v>
      </c>
      <c r="B259">
        <v>0</v>
      </c>
      <c r="C259" t="s">
        <v>61</v>
      </c>
    </row>
    <row r="260" spans="1:8" x14ac:dyDescent="0.25">
      <c r="A260" t="str" cm="1">
        <f t="array" aca="1" ref="A260" ca="1">"aK_WS_3_" &amp; INDIRECT("F" &amp; ROW(C260)-8) &amp; "_p"</f>
        <v>aK_WS_3_2_5_p</v>
      </c>
      <c r="B260">
        <v>2</v>
      </c>
      <c r="C260" t="s">
        <v>62</v>
      </c>
    </row>
    <row r="261" spans="1:8" x14ac:dyDescent="0.25">
      <c r="A261" s="53" t="s">
        <v>63</v>
      </c>
      <c r="F261" s="56"/>
      <c r="G261" s="56"/>
      <c r="H261" s="56"/>
    </row>
    <row r="262" spans="1:8" x14ac:dyDescent="0.25">
      <c r="A262" t="str" cm="1">
        <f t="array" aca="1" ref="A262" ca="1">"aK_PREC_1_" &amp; INDIRECT("F" &amp; ROW(C262) - 10) &amp; "_p"</f>
        <v>aK_PREC_1_2_5_p</v>
      </c>
      <c r="B262">
        <v>0</v>
      </c>
      <c r="C262" t="s">
        <v>60</v>
      </c>
    </row>
    <row r="263" spans="1:8" x14ac:dyDescent="0.25">
      <c r="A263" t="str" cm="1">
        <f t="array" aca="1" ref="A263" ca="1">"aK_PREC_2_" &amp; INDIRECT("F" &amp; ROW(C263) - 11) &amp; "_p"</f>
        <v>aK_PREC_2_2_5_p</v>
      </c>
      <c r="B263">
        <v>0</v>
      </c>
      <c r="C263" t="s">
        <v>61</v>
      </c>
    </row>
    <row r="264" spans="1:8" x14ac:dyDescent="0.25">
      <c r="A264" t="str" cm="1">
        <f t="array" aca="1" ref="A264" ca="1">"aK_PREC_3_" &amp; INDIRECT("F" &amp; ROW(C264) - 12) &amp; "_p"</f>
        <v>aK_PREC_3_2_5_p</v>
      </c>
      <c r="B264">
        <v>2</v>
      </c>
      <c r="C264" t="s">
        <v>62</v>
      </c>
    </row>
    <row r="265" spans="1:8" x14ac:dyDescent="0.25">
      <c r="A265" s="53" t="s">
        <v>65</v>
      </c>
      <c r="F265" s="56"/>
      <c r="G265" s="56"/>
      <c r="H265" s="56"/>
    </row>
    <row r="266" spans="1:8" x14ac:dyDescent="0.25">
      <c r="A266" t="str" cm="1">
        <f t="array" aca="1" ref="A266" ca="1">"aK_SL_1_" &amp; INDIRECT("F" &amp; ROW(C266) - 14) &amp; "_p"</f>
        <v>aK_SL_1_2_5_p</v>
      </c>
      <c r="B266">
        <v>0</v>
      </c>
      <c r="C266" t="s">
        <v>60</v>
      </c>
    </row>
    <row r="267" spans="1:8" x14ac:dyDescent="0.25">
      <c r="A267" t="str" cm="1">
        <f t="array" aca="1" ref="A267" ca="1">"aK_SL_2_" &amp; INDIRECT("F" &amp; ROW(C267) - 15) &amp; "_p"</f>
        <v>aK_SL_2_2_5_p</v>
      </c>
      <c r="B267">
        <v>0</v>
      </c>
      <c r="C267" t="s">
        <v>61</v>
      </c>
    </row>
    <row r="268" spans="1:8" x14ac:dyDescent="0.25">
      <c r="A268" t="str" cm="1">
        <f t="array" aca="1" ref="A268" ca="1">"aK_SL_3_" &amp; INDIRECT("F" &amp; ROW(C268) - 16) &amp; "_p"</f>
        <v>aK_SL_3_2_5_p</v>
      </c>
      <c r="B268">
        <v>2</v>
      </c>
      <c r="C268" t="s">
        <v>62</v>
      </c>
    </row>
    <row r="269" spans="1:8" x14ac:dyDescent="0.25">
      <c r="A269" s="53" t="s">
        <v>470</v>
      </c>
    </row>
    <row r="270" spans="1:8" x14ac:dyDescent="0.25">
      <c r="A270" t="str" cm="1">
        <f t="array" aca="1" ref="A270" ca="1">"aK_DRO_1_" &amp; INDIRECT("F" &amp; ROW(C270) - 18) &amp; "_p"</f>
        <v>aK_DRO_1_2_5_p</v>
      </c>
      <c r="B270">
        <v>0</v>
      </c>
      <c r="C270" t="s">
        <v>60</v>
      </c>
    </row>
    <row r="271" spans="1:8" x14ac:dyDescent="0.25">
      <c r="A271" t="str" cm="1">
        <f t="array" aca="1" ref="A271" ca="1">"aK_DRO_2_" &amp; INDIRECT("F" &amp; ROW(C271) - 19) &amp; "_p"</f>
        <v>aK_DRO_2_2_5_p</v>
      </c>
      <c r="B271">
        <v>0</v>
      </c>
      <c r="C271" t="s">
        <v>61</v>
      </c>
    </row>
    <row r="272" spans="1:8" x14ac:dyDescent="0.25">
      <c r="A272" t="str" cm="1">
        <f t="array" aca="1" ref="A272" ca="1">"aK_DRO_3_" &amp; INDIRECT("F" &amp; ROW(C272) - 20) &amp; "_p"</f>
        <v>aK_DRO_3_2_5_p</v>
      </c>
      <c r="B272">
        <v>2</v>
      </c>
      <c r="C272" t="s">
        <v>62</v>
      </c>
    </row>
    <row r="273" spans="1:8" x14ac:dyDescent="0.25">
      <c r="A273" s="53" t="s">
        <v>471</v>
      </c>
    </row>
    <row r="274" spans="1:8" x14ac:dyDescent="0.25">
      <c r="A274" t="str" cm="1">
        <f t="array" aca="1" ref="A274" ca="1">"aK_CYC_1_" &amp; INDIRECT("F" &amp; ROW(C274) - 22) &amp; "_p"</f>
        <v>aK_CYC_1_2_5_p</v>
      </c>
      <c r="B274">
        <v>0.1</v>
      </c>
      <c r="C274" t="s">
        <v>60</v>
      </c>
    </row>
    <row r="275" spans="1:8" x14ac:dyDescent="0.25">
      <c r="A275" t="str" cm="1">
        <f t="array" aca="1" ref="A275" ca="1">"aK_CYC_2_" &amp; INDIRECT("F" &amp; ROW(C275) - 23) &amp; "_p"</f>
        <v>aK_CYC_2_2_5_p</v>
      </c>
      <c r="B275">
        <v>0</v>
      </c>
      <c r="C275" t="s">
        <v>61</v>
      </c>
    </row>
    <row r="276" spans="1:8" x14ac:dyDescent="0.25">
      <c r="A276" t="str" cm="1">
        <f t="array" aca="1" ref="A276" ca="1">"aK_CYC_3_" &amp; INDIRECT("F" &amp; ROW(C276) - 24) &amp; "_p"</f>
        <v>aK_CYC_3_2_5_p</v>
      </c>
      <c r="B276">
        <v>2</v>
      </c>
      <c r="C276" t="s">
        <v>62</v>
      </c>
    </row>
    <row r="277" spans="1:8" x14ac:dyDescent="0.25">
      <c r="A277" s="58" t="str">
        <f>"sector " &amp; D277 &amp; " and region " &amp;E277</f>
        <v>sector 2 and region 6</v>
      </c>
      <c r="B277" s="58"/>
      <c r="C277" s="58"/>
      <c r="D277" s="43">
        <v>2</v>
      </c>
      <c r="E277" s="43">
        <v>6</v>
      </c>
      <c r="F277" s="43" t="str">
        <f>D277 &amp; "_" &amp; E277</f>
        <v>2_6</v>
      </c>
    </row>
    <row r="278" spans="1:8" x14ac:dyDescent="0.25">
      <c r="A278" s="53" t="s">
        <v>59</v>
      </c>
    </row>
    <row r="279" spans="1:8" x14ac:dyDescent="0.25">
      <c r="A279" t="str" cm="1">
        <f t="array" aca="1" ref="A279" ca="1">"aK_T_1_" &amp; INDIRECT("F" &amp; ROW(C279)-2) &amp; "_p"</f>
        <v>aK_T_1_2_6_p</v>
      </c>
      <c r="B279">
        <v>0</v>
      </c>
      <c r="C279" t="s">
        <v>60</v>
      </c>
    </row>
    <row r="280" spans="1:8" x14ac:dyDescent="0.25">
      <c r="A280" t="str" cm="1">
        <f t="array" aca="1" ref="A280" ca="1">"aK_T_2_" &amp; INDIRECT("F" &amp; ROW(C280)-3) &amp; "_p"</f>
        <v>aK_T_2_2_6_p</v>
      </c>
      <c r="B280">
        <v>0</v>
      </c>
      <c r="C280" t="s">
        <v>61</v>
      </c>
    </row>
    <row r="281" spans="1:8" x14ac:dyDescent="0.25">
      <c r="A281" t="str" cm="1">
        <f t="array" aca="1" ref="A281" ca="1">"aK_T_3_" &amp; INDIRECT("F" &amp; ROW(C281)-4) &amp; "_p"</f>
        <v>aK_T_3_2_6_p</v>
      </c>
      <c r="B281">
        <v>2</v>
      </c>
      <c r="C281" t="s">
        <v>62</v>
      </c>
    </row>
    <row r="282" spans="1:8" x14ac:dyDescent="0.25">
      <c r="A282" s="53" t="s">
        <v>64</v>
      </c>
    </row>
    <row r="283" spans="1:8" x14ac:dyDescent="0.25">
      <c r="A283" t="str" cm="1">
        <f t="array" aca="1" ref="A283" ca="1">"aK_WS_1_" &amp; INDIRECT("F" &amp; ROW(C283)-6) &amp; "_p"</f>
        <v>aK_WS_1_2_6_p</v>
      </c>
      <c r="B283">
        <v>0</v>
      </c>
      <c r="C283" t="s">
        <v>60</v>
      </c>
    </row>
    <row r="284" spans="1:8" x14ac:dyDescent="0.25">
      <c r="A284" t="str" cm="1">
        <f t="array" aca="1" ref="A284" ca="1">"aK_WS_2_" &amp; INDIRECT("F" &amp; ROW(C284)-7) &amp; "_p"</f>
        <v>aK_WS_2_2_6_p</v>
      </c>
      <c r="B284">
        <v>0</v>
      </c>
      <c r="C284" t="s">
        <v>61</v>
      </c>
    </row>
    <row r="285" spans="1:8" x14ac:dyDescent="0.25">
      <c r="A285" t="str" cm="1">
        <f t="array" aca="1" ref="A285" ca="1">"aK_WS_3_" &amp; INDIRECT("F" &amp; ROW(C285)-8) &amp; "_p"</f>
        <v>aK_WS_3_2_6_p</v>
      </c>
      <c r="B285">
        <v>2</v>
      </c>
      <c r="C285" t="s">
        <v>62</v>
      </c>
    </row>
    <row r="286" spans="1:8" x14ac:dyDescent="0.25">
      <c r="A286" s="53" t="s">
        <v>63</v>
      </c>
      <c r="F286" s="56"/>
      <c r="G286" s="56"/>
      <c r="H286" s="56"/>
    </row>
    <row r="287" spans="1:8" x14ac:dyDescent="0.25">
      <c r="A287" t="str" cm="1">
        <f t="array" aca="1" ref="A287" ca="1">"aK_PREC_1_" &amp; INDIRECT("F" &amp; ROW(C287) - 10) &amp; "_p"</f>
        <v>aK_PREC_1_2_6_p</v>
      </c>
      <c r="B287">
        <v>0</v>
      </c>
      <c r="C287" t="s">
        <v>60</v>
      </c>
    </row>
    <row r="288" spans="1:8" x14ac:dyDescent="0.25">
      <c r="A288" t="str" cm="1">
        <f t="array" aca="1" ref="A288" ca="1">"aK_PREC_2_" &amp; INDIRECT("F" &amp; ROW(C288) - 11) &amp; "_p"</f>
        <v>aK_PREC_2_2_6_p</v>
      </c>
      <c r="B288">
        <v>0</v>
      </c>
      <c r="C288" t="s">
        <v>61</v>
      </c>
    </row>
    <row r="289" spans="1:8" x14ac:dyDescent="0.25">
      <c r="A289" t="str" cm="1">
        <f t="array" aca="1" ref="A289" ca="1">"aK_PREC_3_" &amp; INDIRECT("F" &amp; ROW(C289) - 12) &amp; "_p"</f>
        <v>aK_PREC_3_2_6_p</v>
      </c>
      <c r="B289">
        <v>2</v>
      </c>
      <c r="C289" t="s">
        <v>62</v>
      </c>
    </row>
    <row r="290" spans="1:8" x14ac:dyDescent="0.25">
      <c r="A290" s="53" t="s">
        <v>65</v>
      </c>
      <c r="F290" s="56"/>
      <c r="G290" s="56"/>
      <c r="H290" s="56"/>
    </row>
    <row r="291" spans="1:8" x14ac:dyDescent="0.25">
      <c r="A291" t="str" cm="1">
        <f t="array" aca="1" ref="A291" ca="1">"aK_SL_1_" &amp; INDIRECT("F" &amp; ROW(C291) - 14) &amp; "_p"</f>
        <v>aK_SL_1_2_6_p</v>
      </c>
      <c r="B291">
        <v>0</v>
      </c>
      <c r="C291" t="s">
        <v>60</v>
      </c>
    </row>
    <row r="292" spans="1:8" x14ac:dyDescent="0.25">
      <c r="A292" t="str" cm="1">
        <f t="array" aca="1" ref="A292" ca="1">"aK_SL_2_" &amp; INDIRECT("F" &amp; ROW(C292) - 15) &amp; "_p"</f>
        <v>aK_SL_2_2_6_p</v>
      </c>
      <c r="B292">
        <v>0</v>
      </c>
      <c r="C292" t="s">
        <v>61</v>
      </c>
    </row>
    <row r="293" spans="1:8" x14ac:dyDescent="0.25">
      <c r="A293" t="str" cm="1">
        <f t="array" aca="1" ref="A293" ca="1">"aK_SL_3_" &amp; INDIRECT("F" &amp; ROW(C293) - 16) &amp; "_p"</f>
        <v>aK_SL_3_2_6_p</v>
      </c>
      <c r="B293">
        <v>2</v>
      </c>
      <c r="C293" t="s">
        <v>62</v>
      </c>
    </row>
    <row r="294" spans="1:8" x14ac:dyDescent="0.25">
      <c r="A294" s="53" t="s">
        <v>470</v>
      </c>
    </row>
    <row r="295" spans="1:8" x14ac:dyDescent="0.25">
      <c r="A295" t="str" cm="1">
        <f t="array" aca="1" ref="A295" ca="1">"aK_DRO_1_" &amp; INDIRECT("F" &amp; ROW(C295) - 18) &amp; "_p"</f>
        <v>aK_DRO_1_2_6_p</v>
      </c>
      <c r="B295">
        <v>0</v>
      </c>
      <c r="C295" t="s">
        <v>60</v>
      </c>
    </row>
    <row r="296" spans="1:8" x14ac:dyDescent="0.25">
      <c r="A296" t="str" cm="1">
        <f t="array" aca="1" ref="A296" ca="1">"aK_DRO_2_" &amp; INDIRECT("F" &amp; ROW(C296) - 19) &amp; "_p"</f>
        <v>aK_DRO_2_2_6_p</v>
      </c>
      <c r="B296">
        <v>0</v>
      </c>
      <c r="C296" t="s">
        <v>61</v>
      </c>
    </row>
    <row r="297" spans="1:8" x14ac:dyDescent="0.25">
      <c r="A297" t="str" cm="1">
        <f t="array" aca="1" ref="A297" ca="1">"aK_DRO_3_" &amp; INDIRECT("F" &amp; ROW(C297) - 20) &amp; "_p"</f>
        <v>aK_DRO_3_2_6_p</v>
      </c>
      <c r="B297">
        <v>2</v>
      </c>
      <c r="C297" t="s">
        <v>62</v>
      </c>
    </row>
    <row r="298" spans="1:8" x14ac:dyDescent="0.25">
      <c r="A298" s="53" t="s">
        <v>471</v>
      </c>
    </row>
    <row r="299" spans="1:8" x14ac:dyDescent="0.25">
      <c r="A299" t="str" cm="1">
        <f t="array" aca="1" ref="A299" ca="1">"aK_CYC_1_" &amp; INDIRECT("F" &amp; ROW(C299) - 22) &amp; "_p"</f>
        <v>aK_CYC_1_2_6_p</v>
      </c>
      <c r="B299">
        <v>0.1</v>
      </c>
      <c r="C299" t="s">
        <v>60</v>
      </c>
    </row>
    <row r="300" spans="1:8" x14ac:dyDescent="0.25">
      <c r="A300" t="str" cm="1">
        <f t="array" aca="1" ref="A300" ca="1">"aK_CYC_2_" &amp; INDIRECT("F" &amp; ROW(C300) - 23) &amp; "_p"</f>
        <v>aK_CYC_2_2_6_p</v>
      </c>
      <c r="B300">
        <v>0</v>
      </c>
      <c r="C300" t="s">
        <v>61</v>
      </c>
    </row>
    <row r="301" spans="1:8" x14ac:dyDescent="0.25">
      <c r="A301" t="str" cm="1">
        <f t="array" aca="1" ref="A301" ca="1">"aK_CYC_3_" &amp; INDIRECT("F" &amp; ROW(C301) - 24) &amp; "_p"</f>
        <v>aK_CYC_3_2_6_p</v>
      </c>
      <c r="B301">
        <v>2</v>
      </c>
      <c r="C301" t="s">
        <v>62</v>
      </c>
    </row>
    <row r="302" spans="1:8" x14ac:dyDescent="0.25">
      <c r="A302" s="58" t="str">
        <f>"sector " &amp; D302 &amp; " and region " &amp;E302</f>
        <v>sector 3 and region 1</v>
      </c>
      <c r="B302" s="58"/>
      <c r="C302" s="58"/>
      <c r="D302" s="43">
        <v>3</v>
      </c>
      <c r="E302" s="43">
        <v>1</v>
      </c>
      <c r="F302" s="43" t="str">
        <f>D302 &amp; "_" &amp; E302</f>
        <v>3_1</v>
      </c>
    </row>
    <row r="303" spans="1:8" x14ac:dyDescent="0.25">
      <c r="A303" s="53" t="s">
        <v>59</v>
      </c>
    </row>
    <row r="304" spans="1:8" x14ac:dyDescent="0.25">
      <c r="A304" t="str" cm="1">
        <f t="array" aca="1" ref="A304" ca="1">"aK_T_1_" &amp; INDIRECT("F" &amp; ROW(C304)-2) &amp; "_p"</f>
        <v>aK_T_1_3_1_p</v>
      </c>
      <c r="B304">
        <v>0</v>
      </c>
      <c r="C304" t="s">
        <v>60</v>
      </c>
    </row>
    <row r="305" spans="1:8" x14ac:dyDescent="0.25">
      <c r="A305" t="str" cm="1">
        <f t="array" aca="1" ref="A305" ca="1">"aK_T_2_" &amp; INDIRECT("F" &amp; ROW(C305)-3) &amp; "_p"</f>
        <v>aK_T_2_3_1_p</v>
      </c>
      <c r="B305">
        <v>0</v>
      </c>
      <c r="C305" t="s">
        <v>61</v>
      </c>
    </row>
    <row r="306" spans="1:8" x14ac:dyDescent="0.25">
      <c r="A306" t="str" cm="1">
        <f t="array" aca="1" ref="A306" ca="1">"aK_T_3_" &amp; INDIRECT("F" &amp; ROW(C306)-4) &amp; "_p"</f>
        <v>aK_T_3_3_1_p</v>
      </c>
      <c r="B306">
        <v>2</v>
      </c>
      <c r="C306" t="s">
        <v>62</v>
      </c>
    </row>
    <row r="307" spans="1:8" x14ac:dyDescent="0.25">
      <c r="A307" s="53" t="s">
        <v>64</v>
      </c>
    </row>
    <row r="308" spans="1:8" x14ac:dyDescent="0.25">
      <c r="A308" t="str" cm="1">
        <f t="array" aca="1" ref="A308" ca="1">"aK_WS_1_" &amp; INDIRECT("F" &amp; ROW(C308)-6) &amp; "_p"</f>
        <v>aK_WS_1_3_1_p</v>
      </c>
      <c r="B308">
        <v>0</v>
      </c>
      <c r="C308" t="s">
        <v>60</v>
      </c>
    </row>
    <row r="309" spans="1:8" x14ac:dyDescent="0.25">
      <c r="A309" t="str" cm="1">
        <f t="array" aca="1" ref="A309" ca="1">"aK_WS_2_" &amp; INDIRECT("F" &amp; ROW(C309)-7) &amp; "_p"</f>
        <v>aK_WS_2_3_1_p</v>
      </c>
      <c r="B309">
        <v>0</v>
      </c>
      <c r="C309" t="s">
        <v>61</v>
      </c>
    </row>
    <row r="310" spans="1:8" x14ac:dyDescent="0.25">
      <c r="A310" t="str" cm="1">
        <f t="array" aca="1" ref="A310" ca="1">"aK_WS_3_" &amp; INDIRECT("F" &amp; ROW(C310)-8) &amp; "_p"</f>
        <v>aK_WS_3_3_1_p</v>
      </c>
      <c r="B310">
        <v>2</v>
      </c>
      <c r="C310" t="s">
        <v>62</v>
      </c>
    </row>
    <row r="311" spans="1:8" x14ac:dyDescent="0.25">
      <c r="A311" s="53" t="s">
        <v>63</v>
      </c>
      <c r="F311" s="56"/>
      <c r="G311" s="56"/>
      <c r="H311" s="56"/>
    </row>
    <row r="312" spans="1:8" x14ac:dyDescent="0.25">
      <c r="A312" t="str" cm="1">
        <f t="array" aca="1" ref="A312" ca="1">"aK_PREC_1_" &amp; INDIRECT("F" &amp; ROW(C312) - 10) &amp; "_p"</f>
        <v>aK_PREC_1_3_1_p</v>
      </c>
      <c r="B312">
        <v>0</v>
      </c>
      <c r="C312" t="s">
        <v>60</v>
      </c>
    </row>
    <row r="313" spans="1:8" x14ac:dyDescent="0.25">
      <c r="A313" t="str" cm="1">
        <f t="array" aca="1" ref="A313" ca="1">"aK_PREC_2_" &amp; INDIRECT("F" &amp; ROW(C313) - 11) &amp; "_p"</f>
        <v>aK_PREC_2_3_1_p</v>
      </c>
      <c r="B313">
        <v>0</v>
      </c>
      <c r="C313" t="s">
        <v>61</v>
      </c>
    </row>
    <row r="314" spans="1:8" x14ac:dyDescent="0.25">
      <c r="A314" t="str" cm="1">
        <f t="array" aca="1" ref="A314" ca="1">"aK_PREC_3_" &amp; INDIRECT("F" &amp; ROW(C314) - 12) &amp; "_p"</f>
        <v>aK_PREC_3_3_1_p</v>
      </c>
      <c r="B314">
        <v>2</v>
      </c>
      <c r="C314" t="s">
        <v>62</v>
      </c>
    </row>
    <row r="315" spans="1:8" x14ac:dyDescent="0.25">
      <c r="A315" s="53" t="s">
        <v>65</v>
      </c>
      <c r="F315" s="56"/>
      <c r="G315" s="56"/>
      <c r="H315" s="56"/>
    </row>
    <row r="316" spans="1:8" x14ac:dyDescent="0.25">
      <c r="A316" t="str" cm="1">
        <f t="array" aca="1" ref="A316" ca="1">"aK_SL_1_" &amp; INDIRECT("F" &amp; ROW(C316) - 14) &amp; "_p"</f>
        <v>aK_SL_1_3_1_p</v>
      </c>
      <c r="B316">
        <v>0</v>
      </c>
      <c r="C316" t="s">
        <v>60</v>
      </c>
    </row>
    <row r="317" spans="1:8" x14ac:dyDescent="0.25">
      <c r="A317" t="str" cm="1">
        <f t="array" aca="1" ref="A317" ca="1">"aK_SL_2_" &amp; INDIRECT("F" &amp; ROW(C317) - 15) &amp; "_p"</f>
        <v>aK_SL_2_3_1_p</v>
      </c>
      <c r="B317">
        <v>0</v>
      </c>
      <c r="C317" t="s">
        <v>61</v>
      </c>
    </row>
    <row r="318" spans="1:8" x14ac:dyDescent="0.25">
      <c r="A318" t="str" cm="1">
        <f t="array" aca="1" ref="A318" ca="1">"aK_SL_3_" &amp; INDIRECT("F" &amp; ROW(C318) - 16) &amp; "_p"</f>
        <v>aK_SL_3_3_1_p</v>
      </c>
      <c r="B318">
        <v>2</v>
      </c>
      <c r="C318" t="s">
        <v>62</v>
      </c>
    </row>
    <row r="319" spans="1:8" x14ac:dyDescent="0.25">
      <c r="A319" s="53" t="s">
        <v>470</v>
      </c>
    </row>
    <row r="320" spans="1:8" x14ac:dyDescent="0.25">
      <c r="A320" t="str" cm="1">
        <f t="array" aca="1" ref="A320" ca="1">"aK_DRO_1_" &amp; INDIRECT("F" &amp; ROW(C320) - 18) &amp; "_p"</f>
        <v>aK_DRO_1_3_1_p</v>
      </c>
      <c r="B320">
        <v>0</v>
      </c>
      <c r="C320" t="s">
        <v>60</v>
      </c>
    </row>
    <row r="321" spans="1:8" x14ac:dyDescent="0.25">
      <c r="A321" t="str" cm="1">
        <f t="array" aca="1" ref="A321" ca="1">"aK_DRO_2_" &amp; INDIRECT("F" &amp; ROW(C321) - 19) &amp; "_p"</f>
        <v>aK_DRO_2_3_1_p</v>
      </c>
      <c r="B321">
        <v>0</v>
      </c>
      <c r="C321" t="s">
        <v>61</v>
      </c>
    </row>
    <row r="322" spans="1:8" x14ac:dyDescent="0.25">
      <c r="A322" t="str" cm="1">
        <f t="array" aca="1" ref="A322" ca="1">"aK_DRO_3_" &amp; INDIRECT("F" &amp; ROW(C322) - 20) &amp; "_p"</f>
        <v>aK_DRO_3_3_1_p</v>
      </c>
      <c r="B322">
        <v>2</v>
      </c>
      <c r="C322" t="s">
        <v>62</v>
      </c>
    </row>
    <row r="323" spans="1:8" x14ac:dyDescent="0.25">
      <c r="A323" s="53" t="s">
        <v>471</v>
      </c>
    </row>
    <row r="324" spans="1:8" x14ac:dyDescent="0.25">
      <c r="A324" t="str" cm="1">
        <f t="array" aca="1" ref="A324" ca="1">"aK_CYC_1_" &amp; INDIRECT("F" &amp; ROW(C324) - 22) &amp; "_p"</f>
        <v>aK_CYC_1_3_1_p</v>
      </c>
      <c r="B324">
        <v>0.1</v>
      </c>
      <c r="C324" t="s">
        <v>60</v>
      </c>
    </row>
    <row r="325" spans="1:8" x14ac:dyDescent="0.25">
      <c r="A325" t="str" cm="1">
        <f t="array" aca="1" ref="A325" ca="1">"aK_CYC_2_" &amp; INDIRECT("F" &amp; ROW(C325) - 23) &amp; "_p"</f>
        <v>aK_CYC_2_3_1_p</v>
      </c>
      <c r="B325">
        <v>0</v>
      </c>
      <c r="C325" t="s">
        <v>61</v>
      </c>
    </row>
    <row r="326" spans="1:8" x14ac:dyDescent="0.25">
      <c r="A326" t="str" cm="1">
        <f t="array" aca="1" ref="A326" ca="1">"aK_CYC_3_" &amp; INDIRECT("F" &amp; ROW(C326) - 24) &amp; "_p"</f>
        <v>aK_CYC_3_3_1_p</v>
      </c>
      <c r="B326">
        <v>2</v>
      </c>
      <c r="C326" t="s">
        <v>62</v>
      </c>
    </row>
    <row r="327" spans="1:8" x14ac:dyDescent="0.25">
      <c r="A327" s="58" t="str">
        <f>"sector " &amp; D327 &amp; " and region " &amp;E327</f>
        <v>sector 3 and region 2</v>
      </c>
      <c r="B327" s="58"/>
      <c r="C327" s="58"/>
      <c r="D327" s="43">
        <v>3</v>
      </c>
      <c r="E327" s="43">
        <v>2</v>
      </c>
      <c r="F327" s="43" t="str">
        <f>D327 &amp; "_" &amp; E327</f>
        <v>3_2</v>
      </c>
    </row>
    <row r="328" spans="1:8" x14ac:dyDescent="0.25">
      <c r="A328" s="53" t="s">
        <v>59</v>
      </c>
    </row>
    <row r="329" spans="1:8" x14ac:dyDescent="0.25">
      <c r="A329" t="str" cm="1">
        <f t="array" aca="1" ref="A329" ca="1">"aK_T_1_" &amp; INDIRECT("F" &amp; ROW(C329)-2) &amp; "_p"</f>
        <v>aK_T_1_3_2_p</v>
      </c>
      <c r="B329">
        <v>0</v>
      </c>
      <c r="C329" t="s">
        <v>60</v>
      </c>
    </row>
    <row r="330" spans="1:8" x14ac:dyDescent="0.25">
      <c r="A330" t="str" cm="1">
        <f t="array" aca="1" ref="A330" ca="1">"aK_T_2_" &amp; INDIRECT("F" &amp; ROW(C330)-3) &amp; "_p"</f>
        <v>aK_T_2_3_2_p</v>
      </c>
      <c r="B330">
        <v>0</v>
      </c>
      <c r="C330" t="s">
        <v>61</v>
      </c>
    </row>
    <row r="331" spans="1:8" x14ac:dyDescent="0.25">
      <c r="A331" t="str" cm="1">
        <f t="array" aca="1" ref="A331" ca="1">"aK_T_3_" &amp; INDIRECT("F" &amp; ROW(C331)-4) &amp; "_p"</f>
        <v>aK_T_3_3_2_p</v>
      </c>
      <c r="B331">
        <v>2</v>
      </c>
      <c r="C331" t="s">
        <v>62</v>
      </c>
    </row>
    <row r="332" spans="1:8" x14ac:dyDescent="0.25">
      <c r="A332" s="53" t="s">
        <v>64</v>
      </c>
    </row>
    <row r="333" spans="1:8" x14ac:dyDescent="0.25">
      <c r="A333" t="str" cm="1">
        <f t="array" aca="1" ref="A333" ca="1">"aK_WS_1_" &amp; INDIRECT("F" &amp; ROW(C333)-6) &amp; "_p"</f>
        <v>aK_WS_1_3_2_p</v>
      </c>
      <c r="B333">
        <v>0</v>
      </c>
      <c r="C333" t="s">
        <v>60</v>
      </c>
    </row>
    <row r="334" spans="1:8" x14ac:dyDescent="0.25">
      <c r="A334" t="str" cm="1">
        <f t="array" aca="1" ref="A334" ca="1">"aK_WS_2_" &amp; INDIRECT("F" &amp; ROW(C334)-7) &amp; "_p"</f>
        <v>aK_WS_2_3_2_p</v>
      </c>
      <c r="B334">
        <v>0</v>
      </c>
      <c r="C334" t="s">
        <v>61</v>
      </c>
    </row>
    <row r="335" spans="1:8" x14ac:dyDescent="0.25">
      <c r="A335" t="str" cm="1">
        <f t="array" aca="1" ref="A335" ca="1">"aK_WS_3_" &amp; INDIRECT("F" &amp; ROW(C335)-8) &amp; "_p"</f>
        <v>aK_WS_3_3_2_p</v>
      </c>
      <c r="B335">
        <v>2</v>
      </c>
      <c r="C335" t="s">
        <v>62</v>
      </c>
    </row>
    <row r="336" spans="1:8" x14ac:dyDescent="0.25">
      <c r="A336" s="53" t="s">
        <v>63</v>
      </c>
      <c r="F336" s="56"/>
      <c r="G336" s="56"/>
      <c r="H336" s="56"/>
    </row>
    <row r="337" spans="1:8" x14ac:dyDescent="0.25">
      <c r="A337" t="str" cm="1">
        <f t="array" aca="1" ref="A337" ca="1">"aK_PREC_1_" &amp; INDIRECT("F" &amp; ROW(C337) - 10) &amp; "_p"</f>
        <v>aK_PREC_1_3_2_p</v>
      </c>
      <c r="B337">
        <v>0</v>
      </c>
      <c r="C337" t="s">
        <v>60</v>
      </c>
    </row>
    <row r="338" spans="1:8" x14ac:dyDescent="0.25">
      <c r="A338" t="str" cm="1">
        <f t="array" aca="1" ref="A338" ca="1">"aK_PREC_2_" &amp; INDIRECT("F" &amp; ROW(C338) - 11) &amp; "_p"</f>
        <v>aK_PREC_2_3_2_p</v>
      </c>
      <c r="B338">
        <v>0</v>
      </c>
      <c r="C338" t="s">
        <v>61</v>
      </c>
    </row>
    <row r="339" spans="1:8" x14ac:dyDescent="0.25">
      <c r="A339" t="str" cm="1">
        <f t="array" aca="1" ref="A339" ca="1">"aK_PREC_3_" &amp; INDIRECT("F" &amp; ROW(C339) - 12) &amp; "_p"</f>
        <v>aK_PREC_3_3_2_p</v>
      </c>
      <c r="B339">
        <v>2</v>
      </c>
      <c r="C339" t="s">
        <v>62</v>
      </c>
    </row>
    <row r="340" spans="1:8" x14ac:dyDescent="0.25">
      <c r="A340" s="53" t="s">
        <v>65</v>
      </c>
      <c r="F340" s="56"/>
      <c r="G340" s="56"/>
      <c r="H340" s="56"/>
    </row>
    <row r="341" spans="1:8" x14ac:dyDescent="0.25">
      <c r="A341" t="str" cm="1">
        <f t="array" aca="1" ref="A341" ca="1">"aK_SL_1_" &amp; INDIRECT("F" &amp; ROW(C341) - 14) &amp; "_p"</f>
        <v>aK_SL_1_3_2_p</v>
      </c>
      <c r="B341">
        <v>0</v>
      </c>
      <c r="C341" t="s">
        <v>60</v>
      </c>
    </row>
    <row r="342" spans="1:8" x14ac:dyDescent="0.25">
      <c r="A342" t="str" cm="1">
        <f t="array" aca="1" ref="A342" ca="1">"aK_SL_2_" &amp; INDIRECT("F" &amp; ROW(C342) - 15) &amp; "_p"</f>
        <v>aK_SL_2_3_2_p</v>
      </c>
      <c r="B342">
        <v>0</v>
      </c>
      <c r="C342" t="s">
        <v>61</v>
      </c>
    </row>
    <row r="343" spans="1:8" x14ac:dyDescent="0.25">
      <c r="A343" t="str" cm="1">
        <f t="array" aca="1" ref="A343" ca="1">"aK_SL_3_" &amp; INDIRECT("F" &amp; ROW(C343) - 16) &amp; "_p"</f>
        <v>aK_SL_3_3_2_p</v>
      </c>
      <c r="B343">
        <v>2</v>
      </c>
      <c r="C343" t="s">
        <v>62</v>
      </c>
    </row>
    <row r="344" spans="1:8" x14ac:dyDescent="0.25">
      <c r="A344" s="53" t="s">
        <v>470</v>
      </c>
    </row>
    <row r="345" spans="1:8" x14ac:dyDescent="0.25">
      <c r="A345" t="str" cm="1">
        <f t="array" aca="1" ref="A345" ca="1">"aK_DRO_1_" &amp; INDIRECT("F" &amp; ROW(C345) - 18) &amp; "_p"</f>
        <v>aK_DRO_1_3_2_p</v>
      </c>
      <c r="B345">
        <v>0</v>
      </c>
      <c r="C345" t="s">
        <v>60</v>
      </c>
    </row>
    <row r="346" spans="1:8" x14ac:dyDescent="0.25">
      <c r="A346" t="str" cm="1">
        <f t="array" aca="1" ref="A346" ca="1">"aK_DRO_2_" &amp; INDIRECT("F" &amp; ROW(C346) - 19) &amp; "_p"</f>
        <v>aK_DRO_2_3_2_p</v>
      </c>
      <c r="B346">
        <v>0</v>
      </c>
      <c r="C346" t="s">
        <v>61</v>
      </c>
    </row>
    <row r="347" spans="1:8" x14ac:dyDescent="0.25">
      <c r="A347" t="str" cm="1">
        <f t="array" aca="1" ref="A347" ca="1">"aK_DRO_3_" &amp; INDIRECT("F" &amp; ROW(C347) - 20) &amp; "_p"</f>
        <v>aK_DRO_3_3_2_p</v>
      </c>
      <c r="B347">
        <v>2</v>
      </c>
      <c r="C347" t="s">
        <v>62</v>
      </c>
    </row>
    <row r="348" spans="1:8" x14ac:dyDescent="0.25">
      <c r="A348" s="53" t="s">
        <v>471</v>
      </c>
    </row>
    <row r="349" spans="1:8" x14ac:dyDescent="0.25">
      <c r="A349" t="str" cm="1">
        <f t="array" aca="1" ref="A349" ca="1">"aK_CYC_1_" &amp; INDIRECT("F" &amp; ROW(C349) - 22) &amp; "_p"</f>
        <v>aK_CYC_1_3_2_p</v>
      </c>
      <c r="B349">
        <v>0.1</v>
      </c>
      <c r="C349" t="s">
        <v>60</v>
      </c>
    </row>
    <row r="350" spans="1:8" x14ac:dyDescent="0.25">
      <c r="A350" t="str" cm="1">
        <f t="array" aca="1" ref="A350" ca="1">"aK_CYC_2_" &amp; INDIRECT("F" &amp; ROW(C350) - 23) &amp; "_p"</f>
        <v>aK_CYC_2_3_2_p</v>
      </c>
      <c r="B350">
        <v>0</v>
      </c>
      <c r="C350" t="s">
        <v>61</v>
      </c>
    </row>
    <row r="351" spans="1:8" x14ac:dyDescent="0.25">
      <c r="A351" t="str" cm="1">
        <f t="array" aca="1" ref="A351" ca="1">"aK_CYC_3_" &amp; INDIRECT("F" &amp; ROW(C351) - 24) &amp; "_p"</f>
        <v>aK_CYC_3_3_2_p</v>
      </c>
      <c r="B351">
        <v>2</v>
      </c>
      <c r="C351" t="s">
        <v>62</v>
      </c>
    </row>
    <row r="352" spans="1:8" x14ac:dyDescent="0.25">
      <c r="A352" s="58" t="s">
        <v>517</v>
      </c>
      <c r="B352" s="58"/>
      <c r="C352" s="58"/>
      <c r="D352" s="43">
        <v>3</v>
      </c>
      <c r="E352" s="43">
        <v>3</v>
      </c>
      <c r="F352" s="43" t="str">
        <f>D352 &amp; "_" &amp; E352</f>
        <v>3_3</v>
      </c>
    </row>
    <row r="353" spans="1:8" x14ac:dyDescent="0.25">
      <c r="A353" s="53" t="s">
        <v>59</v>
      </c>
      <c r="B353" s="45"/>
      <c r="C353" s="45"/>
      <c r="D353" s="41"/>
      <c r="E353" s="41"/>
      <c r="F353" s="41"/>
    </row>
    <row r="354" spans="1:8" x14ac:dyDescent="0.25">
      <c r="A354" t="str" cm="1">
        <f t="array" aca="1" ref="A354" ca="1">"aK_T_1_" &amp; INDIRECT("F" &amp; ROW(C354)-2) &amp; "_p"</f>
        <v>aK_T_1_3_3_p</v>
      </c>
      <c r="B354">
        <v>0</v>
      </c>
      <c r="C354" t="s">
        <v>60</v>
      </c>
    </row>
    <row r="355" spans="1:8" x14ac:dyDescent="0.25">
      <c r="A355" t="str" cm="1">
        <f t="array" aca="1" ref="A355" ca="1">"aK_T_2_" &amp; INDIRECT("F" &amp; ROW(C355)-3) &amp; "_p"</f>
        <v>aK_T_2_3_3_p</v>
      </c>
      <c r="B355">
        <v>0</v>
      </c>
      <c r="C355" t="s">
        <v>61</v>
      </c>
    </row>
    <row r="356" spans="1:8" x14ac:dyDescent="0.25">
      <c r="A356" t="str" cm="1">
        <f t="array" aca="1" ref="A356" ca="1">"aK_T_3_" &amp; INDIRECT("F" &amp; ROW(C356)-4) &amp; "_p"</f>
        <v>aK_T_3_3_3_p</v>
      </c>
      <c r="B356">
        <v>2</v>
      </c>
      <c r="C356" t="s">
        <v>62</v>
      </c>
    </row>
    <row r="357" spans="1:8" x14ac:dyDescent="0.25">
      <c r="A357" s="53" t="s">
        <v>64</v>
      </c>
    </row>
    <row r="358" spans="1:8" x14ac:dyDescent="0.25">
      <c r="A358" t="str" cm="1">
        <f t="array" aca="1" ref="A358" ca="1">"aK_WS_1_" &amp; INDIRECT("F" &amp; ROW(C358)-6) &amp; "_p"</f>
        <v>aK_WS_1_3_3_p</v>
      </c>
      <c r="B358">
        <v>0</v>
      </c>
      <c r="C358" t="s">
        <v>60</v>
      </c>
    </row>
    <row r="359" spans="1:8" x14ac:dyDescent="0.25">
      <c r="A359" t="str" cm="1">
        <f t="array" aca="1" ref="A359" ca="1">"aK_WS_2_" &amp; INDIRECT("F" &amp; ROW(C359)-7) &amp; "_p"</f>
        <v>aK_WS_2_3_3_p</v>
      </c>
      <c r="B359">
        <v>0</v>
      </c>
      <c r="C359" t="s">
        <v>61</v>
      </c>
    </row>
    <row r="360" spans="1:8" x14ac:dyDescent="0.25">
      <c r="A360" t="str" cm="1">
        <f t="array" aca="1" ref="A360" ca="1">"aK_WS_3_" &amp; INDIRECT("F" &amp; ROW(C360)-8) &amp; "_p"</f>
        <v>aK_WS_3_3_3_p</v>
      </c>
      <c r="B360">
        <v>2</v>
      </c>
      <c r="C360" t="s">
        <v>62</v>
      </c>
    </row>
    <row r="361" spans="1:8" x14ac:dyDescent="0.25">
      <c r="A361" s="53" t="s">
        <v>63</v>
      </c>
    </row>
    <row r="362" spans="1:8" x14ac:dyDescent="0.25">
      <c r="A362" t="str" cm="1">
        <f t="array" aca="1" ref="A362" ca="1">"aK_PREC_1_" &amp; INDIRECT("F" &amp; ROW(C362) - 10) &amp; "_p"</f>
        <v>aK_PREC_1_3_3_p</v>
      </c>
      <c r="B362">
        <v>0</v>
      </c>
      <c r="C362" t="s">
        <v>60</v>
      </c>
      <c r="F362" s="56"/>
      <c r="G362" s="56"/>
      <c r="H362" s="56"/>
    </row>
    <row r="363" spans="1:8" x14ac:dyDescent="0.25">
      <c r="A363" t="str" cm="1">
        <f t="array" aca="1" ref="A363" ca="1">"aK_PREC_2_" &amp; INDIRECT("F" &amp; ROW(C363) - 11) &amp; "_p"</f>
        <v>aK_PREC_2_3_3_p</v>
      </c>
      <c r="B363">
        <v>0</v>
      </c>
      <c r="C363" t="s">
        <v>61</v>
      </c>
    </row>
    <row r="364" spans="1:8" x14ac:dyDescent="0.25">
      <c r="A364" t="str" cm="1">
        <f t="array" aca="1" ref="A364" ca="1">"aK_PREC_3_" &amp; INDIRECT("F" &amp; ROW(C364) - 12) &amp; "_p"</f>
        <v>aK_PREC_3_3_3_p</v>
      </c>
      <c r="B364">
        <v>2</v>
      </c>
      <c r="C364" t="s">
        <v>62</v>
      </c>
    </row>
    <row r="365" spans="1:8" x14ac:dyDescent="0.25">
      <c r="A365" s="53" t="s">
        <v>65</v>
      </c>
    </row>
    <row r="366" spans="1:8" x14ac:dyDescent="0.25">
      <c r="A366" t="str" cm="1">
        <f t="array" aca="1" ref="A366" ca="1">"aK_SL_1_" &amp; INDIRECT("F" &amp; ROW(C366) - 14) &amp; "_p"</f>
        <v>aK_SL_1_3_3_p</v>
      </c>
      <c r="B366">
        <v>0</v>
      </c>
      <c r="C366" t="s">
        <v>60</v>
      </c>
      <c r="F366" s="56"/>
      <c r="G366" s="56"/>
      <c r="H366" s="56"/>
    </row>
    <row r="367" spans="1:8" x14ac:dyDescent="0.25">
      <c r="A367" t="str" cm="1">
        <f t="array" aca="1" ref="A367" ca="1">"aK_SL_2_" &amp; INDIRECT("F" &amp; ROW(C367) - 15) &amp; "_p"</f>
        <v>aK_SL_2_3_3_p</v>
      </c>
      <c r="B367">
        <v>0</v>
      </c>
      <c r="C367" t="s">
        <v>61</v>
      </c>
    </row>
    <row r="368" spans="1:8" x14ac:dyDescent="0.25">
      <c r="A368" t="str" cm="1">
        <f t="array" aca="1" ref="A368" ca="1">"aK_SL_3_" &amp; INDIRECT("F" &amp; ROW(C368) - 16) &amp; "_p"</f>
        <v>aK_SL_3_3_3_p</v>
      </c>
      <c r="B368">
        <v>2</v>
      </c>
      <c r="C368" t="s">
        <v>62</v>
      </c>
    </row>
    <row r="369" spans="1:6" x14ac:dyDescent="0.25">
      <c r="A369" s="53" t="s">
        <v>470</v>
      </c>
    </row>
    <row r="370" spans="1:6" x14ac:dyDescent="0.25">
      <c r="A370" t="str" cm="1">
        <f t="array" aca="1" ref="A370" ca="1">"aK_DRO_1_" &amp; INDIRECT("F" &amp; ROW(C370) - 18) &amp; "_p"</f>
        <v>aK_DRO_1_3_3_p</v>
      </c>
      <c r="B370">
        <v>0</v>
      </c>
      <c r="C370" t="s">
        <v>60</v>
      </c>
    </row>
    <row r="371" spans="1:6" x14ac:dyDescent="0.25">
      <c r="A371" t="str" cm="1">
        <f t="array" aca="1" ref="A371" ca="1">"aK_DRO_2_" &amp; INDIRECT("F" &amp; ROW(C371) - 19) &amp; "_p"</f>
        <v>aK_DRO_2_3_3_p</v>
      </c>
      <c r="B371">
        <v>0</v>
      </c>
      <c r="C371" t="s">
        <v>61</v>
      </c>
    </row>
    <row r="372" spans="1:6" x14ac:dyDescent="0.25">
      <c r="A372" t="str" cm="1">
        <f t="array" aca="1" ref="A372" ca="1">"aK_DRO_3_" &amp; INDIRECT("F" &amp; ROW(C372) - 20) &amp; "_p"</f>
        <v>aK_DRO_3_3_3_p</v>
      </c>
      <c r="B372">
        <v>2</v>
      </c>
      <c r="C372" t="s">
        <v>62</v>
      </c>
    </row>
    <row r="373" spans="1:6" x14ac:dyDescent="0.25">
      <c r="A373" s="53" t="s">
        <v>471</v>
      </c>
    </row>
    <row r="374" spans="1:6" x14ac:dyDescent="0.25">
      <c r="A374" t="str" cm="1">
        <f t="array" aca="1" ref="A374" ca="1">"aK_CYC_1_" &amp; INDIRECT("F" &amp; ROW(C374) - 22) &amp; "_p"</f>
        <v>aK_CYC_1_3_3_p</v>
      </c>
      <c r="B374">
        <v>0.1</v>
      </c>
      <c r="C374" t="s">
        <v>60</v>
      </c>
    </row>
    <row r="375" spans="1:6" x14ac:dyDescent="0.25">
      <c r="A375" t="str" cm="1">
        <f t="array" aca="1" ref="A375" ca="1">"aK_CYC_2_" &amp; INDIRECT("F" &amp; ROW(C375) - 23) &amp; "_p"</f>
        <v>aK_CYC_2_3_3_p</v>
      </c>
      <c r="B375">
        <v>0</v>
      </c>
      <c r="C375" t="s">
        <v>61</v>
      </c>
    </row>
    <row r="376" spans="1:6" x14ac:dyDescent="0.25">
      <c r="A376" t="str" cm="1">
        <f t="array" aca="1" ref="A376" ca="1">"aK_CYC_3_" &amp; INDIRECT("F" &amp; ROW(C376) - 24) &amp; "_p"</f>
        <v>aK_CYC_3_3_3_p</v>
      </c>
      <c r="B376">
        <v>2</v>
      </c>
      <c r="C376" t="s">
        <v>62</v>
      </c>
    </row>
    <row r="377" spans="1:6" x14ac:dyDescent="0.25">
      <c r="A377" s="58" t="s">
        <v>518</v>
      </c>
      <c r="B377" s="58"/>
      <c r="C377" s="58"/>
      <c r="D377" s="43">
        <v>3</v>
      </c>
      <c r="E377" s="43">
        <v>4</v>
      </c>
      <c r="F377" s="43" t="str">
        <f>D377 &amp; "_" &amp; E377</f>
        <v>3_4</v>
      </c>
    </row>
    <row r="378" spans="1:6" x14ac:dyDescent="0.25">
      <c r="A378" s="53" t="s">
        <v>59</v>
      </c>
    </row>
    <row r="379" spans="1:6" x14ac:dyDescent="0.25">
      <c r="A379" t="str" cm="1">
        <f t="array" aca="1" ref="A379" ca="1">"aK_T_1_" &amp; INDIRECT("F" &amp; ROW(C379)-2) &amp; "_p"</f>
        <v>aK_T_1_3_4_p</v>
      </c>
      <c r="B379">
        <v>0</v>
      </c>
      <c r="C379" t="s">
        <v>60</v>
      </c>
    </row>
    <row r="380" spans="1:6" x14ac:dyDescent="0.25">
      <c r="A380" t="str" cm="1">
        <f t="array" aca="1" ref="A380" ca="1">"aK_T_2_" &amp; INDIRECT("F" &amp; ROW(C380)-3) &amp; "_p"</f>
        <v>aK_T_2_3_4_p</v>
      </c>
      <c r="B380">
        <v>0</v>
      </c>
      <c r="C380" t="s">
        <v>61</v>
      </c>
    </row>
    <row r="381" spans="1:6" x14ac:dyDescent="0.25">
      <c r="A381" t="str" cm="1">
        <f t="array" aca="1" ref="A381" ca="1">"aK_T_3_" &amp; INDIRECT("F" &amp; ROW(C381)-4) &amp; "_p"</f>
        <v>aK_T_3_3_4_p</v>
      </c>
      <c r="B381">
        <v>2</v>
      </c>
      <c r="C381" t="s">
        <v>62</v>
      </c>
    </row>
    <row r="382" spans="1:6" x14ac:dyDescent="0.25">
      <c r="A382" s="53" t="s">
        <v>64</v>
      </c>
    </row>
    <row r="383" spans="1:6" x14ac:dyDescent="0.25">
      <c r="A383" t="str" cm="1">
        <f t="array" aca="1" ref="A383" ca="1">"aK_WS_1_" &amp; INDIRECT("F" &amp; ROW(C383)-6) &amp; "_p"</f>
        <v>aK_WS_1_3_4_p</v>
      </c>
      <c r="B383">
        <v>0</v>
      </c>
      <c r="C383" t="s">
        <v>60</v>
      </c>
    </row>
    <row r="384" spans="1:6" x14ac:dyDescent="0.25">
      <c r="A384" t="str" cm="1">
        <f t="array" aca="1" ref="A384" ca="1">"aK_WS_2_" &amp; INDIRECT("F" &amp; ROW(C384)-7) &amp; "_p"</f>
        <v>aK_WS_2_3_4_p</v>
      </c>
      <c r="B384">
        <v>0</v>
      </c>
      <c r="C384" t="s">
        <v>61</v>
      </c>
    </row>
    <row r="385" spans="1:8" x14ac:dyDescent="0.25">
      <c r="A385" t="str" cm="1">
        <f t="array" aca="1" ref="A385" ca="1">"aK_WS_3_" &amp; INDIRECT("F" &amp; ROW(C385)-8) &amp; "_p"</f>
        <v>aK_WS_3_3_4_p</v>
      </c>
      <c r="B385">
        <v>2</v>
      </c>
      <c r="C385" t="s">
        <v>62</v>
      </c>
    </row>
    <row r="386" spans="1:8" x14ac:dyDescent="0.25">
      <c r="A386" s="53" t="s">
        <v>63</v>
      </c>
      <c r="G386" s="44"/>
      <c r="H386" s="44"/>
    </row>
    <row r="387" spans="1:8" x14ac:dyDescent="0.25">
      <c r="A387" t="str" cm="1">
        <f t="array" aca="1" ref="A387" ca="1">"aK_PREC_1_" &amp; INDIRECT("F" &amp; ROW(C387) - 10) &amp; "_p"</f>
        <v>aK_PREC_1_3_4_p</v>
      </c>
      <c r="B387">
        <v>0</v>
      </c>
      <c r="C387" t="s">
        <v>60</v>
      </c>
      <c r="F387" s="44"/>
    </row>
    <row r="388" spans="1:8" x14ac:dyDescent="0.25">
      <c r="A388" t="str" cm="1">
        <f t="array" aca="1" ref="A388" ca="1">"aK_PREC_2_" &amp; INDIRECT("F" &amp; ROW(C388) - 11) &amp; "_p"</f>
        <v>aK_PREC_2_3_4_p</v>
      </c>
      <c r="B388">
        <v>0</v>
      </c>
      <c r="C388" t="s">
        <v>61</v>
      </c>
    </row>
    <row r="389" spans="1:8" x14ac:dyDescent="0.25">
      <c r="A389" t="str" cm="1">
        <f t="array" aca="1" ref="A389" ca="1">"aK_PREC_3_" &amp; INDIRECT("F" &amp; ROW(C389) - 12) &amp; "_p"</f>
        <v>aK_PREC_3_3_4_p</v>
      </c>
      <c r="B389">
        <v>2</v>
      </c>
      <c r="C389" t="s">
        <v>62</v>
      </c>
    </row>
    <row r="390" spans="1:8" x14ac:dyDescent="0.25">
      <c r="A390" s="53" t="s">
        <v>65</v>
      </c>
      <c r="G390" s="44"/>
      <c r="H390" s="44"/>
    </row>
    <row r="391" spans="1:8" x14ac:dyDescent="0.25">
      <c r="A391" t="str" cm="1">
        <f t="array" aca="1" ref="A391" ca="1">"aK_SL_1_" &amp; INDIRECT("F" &amp; ROW(C391) - 14) &amp; "_p"</f>
        <v>aK_SL_1_3_4_p</v>
      </c>
      <c r="B391">
        <v>0</v>
      </c>
      <c r="C391" t="s">
        <v>60</v>
      </c>
      <c r="F391" s="44"/>
    </row>
    <row r="392" spans="1:8" x14ac:dyDescent="0.25">
      <c r="A392" t="str" cm="1">
        <f t="array" aca="1" ref="A392" ca="1">"aK_SL_2_" &amp; INDIRECT("F" &amp; ROW(C392) - 15) &amp; "_p"</f>
        <v>aK_SL_2_3_4_p</v>
      </c>
      <c r="B392">
        <v>0</v>
      </c>
      <c r="C392" t="s">
        <v>61</v>
      </c>
    </row>
    <row r="393" spans="1:8" x14ac:dyDescent="0.25">
      <c r="A393" t="str" cm="1">
        <f t="array" aca="1" ref="A393" ca="1">"aK_SL_3_" &amp; INDIRECT("F" &amp; ROW(C393) - 16) &amp; "_p"</f>
        <v>aK_SL_3_3_4_p</v>
      </c>
      <c r="B393">
        <v>2</v>
      </c>
      <c r="C393" t="s">
        <v>62</v>
      </c>
    </row>
    <row r="394" spans="1:8" x14ac:dyDescent="0.25">
      <c r="A394" s="53" t="s">
        <v>470</v>
      </c>
    </row>
    <row r="395" spans="1:8" x14ac:dyDescent="0.25">
      <c r="A395" t="str" cm="1">
        <f t="array" aca="1" ref="A395" ca="1">"aK_DRO_1_" &amp; INDIRECT("F" &amp; ROW(C395) - 18) &amp; "_p"</f>
        <v>aK_DRO_1_3_4_p</v>
      </c>
      <c r="B395">
        <v>0</v>
      </c>
      <c r="C395" t="s">
        <v>60</v>
      </c>
    </row>
    <row r="396" spans="1:8" x14ac:dyDescent="0.25">
      <c r="A396" t="str" cm="1">
        <f t="array" aca="1" ref="A396" ca="1">"aK_DRO_2_" &amp; INDIRECT("F" &amp; ROW(C396) - 19) &amp; "_p"</f>
        <v>aK_DRO_2_3_4_p</v>
      </c>
      <c r="B396">
        <v>0</v>
      </c>
      <c r="C396" t="s">
        <v>61</v>
      </c>
    </row>
    <row r="397" spans="1:8" x14ac:dyDescent="0.25">
      <c r="A397" t="str" cm="1">
        <f t="array" aca="1" ref="A397" ca="1">"aK_DRO_3_" &amp; INDIRECT("F" &amp; ROW(C397) - 20) &amp; "_p"</f>
        <v>aK_DRO_3_3_4_p</v>
      </c>
      <c r="B397">
        <v>2</v>
      </c>
      <c r="C397" t="s">
        <v>62</v>
      </c>
    </row>
    <row r="398" spans="1:8" x14ac:dyDescent="0.25">
      <c r="A398" s="53" t="s">
        <v>471</v>
      </c>
    </row>
    <row r="399" spans="1:8" x14ac:dyDescent="0.25">
      <c r="A399" t="str" cm="1">
        <f t="array" aca="1" ref="A399" ca="1">"aK_CYC_1_" &amp; INDIRECT("F" &amp; ROW(C399) - 22) &amp; "_p"</f>
        <v>aK_CYC_1_3_4_p</v>
      </c>
      <c r="B399">
        <v>0.1</v>
      </c>
      <c r="C399" t="s">
        <v>60</v>
      </c>
    </row>
    <row r="400" spans="1:8" x14ac:dyDescent="0.25">
      <c r="A400" t="str" cm="1">
        <f t="array" aca="1" ref="A400" ca="1">"aK_CYC_2_" &amp; INDIRECT("F" &amp; ROW(C400) - 23) &amp; "_p"</f>
        <v>aK_CYC_2_3_4_p</v>
      </c>
      <c r="B400">
        <v>0</v>
      </c>
      <c r="C400" t="s">
        <v>61</v>
      </c>
    </row>
    <row r="401" spans="1:8" x14ac:dyDescent="0.25">
      <c r="A401" t="str" cm="1">
        <f t="array" aca="1" ref="A401" ca="1">"aK_CYC_3_" &amp; INDIRECT("F" &amp; ROW(C401) - 24) &amp; "_p"</f>
        <v>aK_CYC_3_3_4_p</v>
      </c>
      <c r="B401">
        <v>2</v>
      </c>
      <c r="C401" t="s">
        <v>62</v>
      </c>
    </row>
    <row r="402" spans="1:8" x14ac:dyDescent="0.25">
      <c r="A402" s="58" t="s">
        <v>519</v>
      </c>
      <c r="B402" s="58"/>
      <c r="C402" s="58"/>
      <c r="D402" s="43">
        <v>3</v>
      </c>
      <c r="E402" s="43">
        <v>5</v>
      </c>
      <c r="F402" s="43" t="str">
        <f>D402 &amp; "_" &amp; E402</f>
        <v>3_5</v>
      </c>
    </row>
    <row r="403" spans="1:8" x14ac:dyDescent="0.25">
      <c r="A403" s="53" t="s">
        <v>59</v>
      </c>
    </row>
    <row r="404" spans="1:8" x14ac:dyDescent="0.25">
      <c r="A404" t="str" cm="1">
        <f t="array" aca="1" ref="A404" ca="1">"aK_T_1_" &amp; INDIRECT("F" &amp; ROW(C404)-2) &amp; "_p"</f>
        <v>aK_T_1_3_5_p</v>
      </c>
      <c r="B404">
        <v>0</v>
      </c>
      <c r="C404" t="s">
        <v>60</v>
      </c>
    </row>
    <row r="405" spans="1:8" x14ac:dyDescent="0.25">
      <c r="A405" t="str" cm="1">
        <f t="array" aca="1" ref="A405" ca="1">"aK_T_2_" &amp; INDIRECT("F" &amp; ROW(C405)-3) &amp; "_p"</f>
        <v>aK_T_2_3_5_p</v>
      </c>
      <c r="B405">
        <v>0</v>
      </c>
      <c r="C405" t="s">
        <v>61</v>
      </c>
    </row>
    <row r="406" spans="1:8" x14ac:dyDescent="0.25">
      <c r="A406" t="str" cm="1">
        <f t="array" aca="1" ref="A406" ca="1">"aK_T_3_" &amp; INDIRECT("F" &amp; ROW(C406)-4) &amp; "_p"</f>
        <v>aK_T_3_3_5_p</v>
      </c>
      <c r="B406">
        <v>2</v>
      </c>
      <c r="C406" t="s">
        <v>62</v>
      </c>
    </row>
    <row r="407" spans="1:8" x14ac:dyDescent="0.25">
      <c r="A407" s="53" t="s">
        <v>64</v>
      </c>
    </row>
    <row r="408" spans="1:8" x14ac:dyDescent="0.25">
      <c r="A408" t="str" cm="1">
        <f t="array" aca="1" ref="A408" ca="1">"aK_WS_1_" &amp; INDIRECT("F" &amp; ROW(C408)-6) &amp; "_p"</f>
        <v>aK_WS_1_3_5_p</v>
      </c>
      <c r="B408">
        <v>0</v>
      </c>
      <c r="C408" t="s">
        <v>60</v>
      </c>
    </row>
    <row r="409" spans="1:8" x14ac:dyDescent="0.25">
      <c r="A409" t="str" cm="1">
        <f t="array" aca="1" ref="A409" ca="1">"aK_WS_2_" &amp; INDIRECT("F" &amp; ROW(C409)-7) &amp; "_p"</f>
        <v>aK_WS_2_3_5_p</v>
      </c>
      <c r="B409">
        <v>0</v>
      </c>
      <c r="C409" t="s">
        <v>61</v>
      </c>
    </row>
    <row r="410" spans="1:8" x14ac:dyDescent="0.25">
      <c r="A410" t="str" cm="1">
        <f t="array" aca="1" ref="A410" ca="1">"aK_WS_3_" &amp; INDIRECT("F" &amp; ROW(C410)-8) &amp; "_p"</f>
        <v>aK_WS_3_3_5_p</v>
      </c>
      <c r="B410">
        <v>2</v>
      </c>
      <c r="C410" t="s">
        <v>62</v>
      </c>
    </row>
    <row r="411" spans="1:8" x14ac:dyDescent="0.25">
      <c r="A411" s="53" t="s">
        <v>63</v>
      </c>
      <c r="G411" s="44"/>
      <c r="H411" s="44"/>
    </row>
    <row r="412" spans="1:8" x14ac:dyDescent="0.25">
      <c r="A412" t="str" cm="1">
        <f t="array" aca="1" ref="A412" ca="1">"aK_PREC_1_" &amp; INDIRECT("F" &amp; ROW(C412) - 10) &amp; "_p"</f>
        <v>aK_PREC_1_3_5_p</v>
      </c>
      <c r="B412">
        <v>0</v>
      </c>
      <c r="C412" t="s">
        <v>60</v>
      </c>
      <c r="F412" s="44"/>
    </row>
    <row r="413" spans="1:8" x14ac:dyDescent="0.25">
      <c r="A413" t="str" cm="1">
        <f t="array" aca="1" ref="A413" ca="1">"aK_PREC_2_" &amp; INDIRECT("F" &amp; ROW(C413) - 11) &amp; "_p"</f>
        <v>aK_PREC_2_3_5_p</v>
      </c>
      <c r="B413">
        <v>0</v>
      </c>
      <c r="C413" t="s">
        <v>61</v>
      </c>
    </row>
    <row r="414" spans="1:8" x14ac:dyDescent="0.25">
      <c r="A414" t="str" cm="1">
        <f t="array" aca="1" ref="A414" ca="1">"aK_PREC_3_" &amp; INDIRECT("F" &amp; ROW(C414) - 12) &amp; "_p"</f>
        <v>aK_PREC_3_3_5_p</v>
      </c>
      <c r="B414">
        <v>2</v>
      </c>
      <c r="C414" t="s">
        <v>62</v>
      </c>
    </row>
    <row r="415" spans="1:8" x14ac:dyDescent="0.25">
      <c r="A415" s="53" t="s">
        <v>65</v>
      </c>
      <c r="G415" s="44"/>
      <c r="H415" s="44"/>
    </row>
    <row r="416" spans="1:8" x14ac:dyDescent="0.25">
      <c r="A416" t="str" cm="1">
        <f t="array" aca="1" ref="A416" ca="1">"aK_SL_1_" &amp; INDIRECT("F" &amp; ROW(C416) - 14) &amp; "_p"</f>
        <v>aK_SL_1_3_5_p</v>
      </c>
      <c r="B416">
        <v>0</v>
      </c>
      <c r="C416" t="s">
        <v>60</v>
      </c>
      <c r="F416" s="44"/>
    </row>
    <row r="417" spans="1:6" x14ac:dyDescent="0.25">
      <c r="A417" t="str" cm="1">
        <f t="array" aca="1" ref="A417" ca="1">"aK_SL_2_" &amp; INDIRECT("F" &amp; ROW(C417) - 15) &amp; "_p"</f>
        <v>aK_SL_2_3_5_p</v>
      </c>
      <c r="B417">
        <v>0</v>
      </c>
      <c r="C417" t="s">
        <v>61</v>
      </c>
    </row>
    <row r="418" spans="1:6" x14ac:dyDescent="0.25">
      <c r="A418" t="str" cm="1">
        <f t="array" aca="1" ref="A418" ca="1">"aK_SL_3_" &amp; INDIRECT("F" &amp; ROW(C418) - 16) &amp; "_p"</f>
        <v>aK_SL_3_3_5_p</v>
      </c>
      <c r="B418">
        <v>2</v>
      </c>
      <c r="C418" t="s">
        <v>62</v>
      </c>
    </row>
    <row r="419" spans="1:6" x14ac:dyDescent="0.25">
      <c r="A419" s="53" t="s">
        <v>470</v>
      </c>
    </row>
    <row r="420" spans="1:6" x14ac:dyDescent="0.25">
      <c r="A420" t="str" cm="1">
        <f t="array" aca="1" ref="A420" ca="1">"aK_DRO_1_" &amp; INDIRECT("F" &amp; ROW(C420) - 18) &amp; "_p"</f>
        <v>aK_DRO_1_3_5_p</v>
      </c>
      <c r="B420">
        <v>0</v>
      </c>
      <c r="C420" t="s">
        <v>60</v>
      </c>
    </row>
    <row r="421" spans="1:6" x14ac:dyDescent="0.25">
      <c r="A421" t="str" cm="1">
        <f t="array" aca="1" ref="A421" ca="1">"aK_DRO_2_" &amp; INDIRECT("F" &amp; ROW(C421) - 19) &amp; "_p"</f>
        <v>aK_DRO_2_3_5_p</v>
      </c>
      <c r="B421">
        <v>0</v>
      </c>
      <c r="C421" t="s">
        <v>61</v>
      </c>
    </row>
    <row r="422" spans="1:6" x14ac:dyDescent="0.25">
      <c r="A422" t="str" cm="1">
        <f t="array" aca="1" ref="A422" ca="1">"aK_DRO_3_" &amp; INDIRECT("F" &amp; ROW(C422) - 20) &amp; "_p"</f>
        <v>aK_DRO_3_3_5_p</v>
      </c>
      <c r="B422">
        <v>2</v>
      </c>
      <c r="C422" t="s">
        <v>62</v>
      </c>
    </row>
    <row r="423" spans="1:6" x14ac:dyDescent="0.25">
      <c r="A423" s="53" t="s">
        <v>471</v>
      </c>
    </row>
    <row r="424" spans="1:6" x14ac:dyDescent="0.25">
      <c r="A424" t="str" cm="1">
        <f t="array" aca="1" ref="A424" ca="1">"aK_CYC_1_" &amp; INDIRECT("F" &amp; ROW(C424) - 22) &amp; "_p"</f>
        <v>aK_CYC_1_3_5_p</v>
      </c>
      <c r="B424">
        <v>0.1</v>
      </c>
      <c r="C424" t="s">
        <v>60</v>
      </c>
    </row>
    <row r="425" spans="1:6" x14ac:dyDescent="0.25">
      <c r="A425" t="str" cm="1">
        <f t="array" aca="1" ref="A425" ca="1">"aK_CYC_2_" &amp; INDIRECT("F" &amp; ROW(C425) - 23) &amp; "_p"</f>
        <v>aK_CYC_2_3_5_p</v>
      </c>
      <c r="B425">
        <v>0</v>
      </c>
      <c r="C425" t="s">
        <v>61</v>
      </c>
    </row>
    <row r="426" spans="1:6" x14ac:dyDescent="0.25">
      <c r="A426" t="str" cm="1">
        <f t="array" aca="1" ref="A426" ca="1">"aK_CYC_3_" &amp; INDIRECT("F" &amp; ROW(C426) - 24) &amp; "_p"</f>
        <v>aK_CYC_3_3_5_p</v>
      </c>
      <c r="B426">
        <v>2</v>
      </c>
      <c r="C426" t="s">
        <v>62</v>
      </c>
    </row>
    <row r="427" spans="1:6" x14ac:dyDescent="0.25">
      <c r="A427" s="59" t="s">
        <v>520</v>
      </c>
      <c r="B427" s="59"/>
      <c r="C427" s="59"/>
      <c r="D427" s="46">
        <v>3</v>
      </c>
      <c r="E427" s="46">
        <v>6</v>
      </c>
      <c r="F427" s="46" t="s">
        <v>593</v>
      </c>
    </row>
    <row r="428" spans="1:6" x14ac:dyDescent="0.25">
      <c r="A428" s="53" t="s">
        <v>59</v>
      </c>
    </row>
    <row r="429" spans="1:6" x14ac:dyDescent="0.25">
      <c r="A429" t="str" cm="1">
        <f t="array" aca="1" ref="A429" ca="1">"aK_T_1_" &amp; INDIRECT("F" &amp; ROW(C429)-2) &amp; "_p"</f>
        <v>aK_T_1_3_6_p</v>
      </c>
      <c r="B429">
        <v>0</v>
      </c>
      <c r="C429" t="s">
        <v>60</v>
      </c>
    </row>
    <row r="430" spans="1:6" x14ac:dyDescent="0.25">
      <c r="A430" t="str" cm="1">
        <f t="array" aca="1" ref="A430" ca="1">"aK_T_2_" &amp; INDIRECT("F" &amp; ROW(C430)-3) &amp; "_p"</f>
        <v>aK_T_2_3_6_p</v>
      </c>
      <c r="B430">
        <v>0</v>
      </c>
      <c r="C430" t="s">
        <v>61</v>
      </c>
    </row>
    <row r="431" spans="1:6" x14ac:dyDescent="0.25">
      <c r="A431" t="str" cm="1">
        <f t="array" aca="1" ref="A431" ca="1">"aK_T_3_" &amp; INDIRECT("F" &amp; ROW(C431)-4) &amp; "_p"</f>
        <v>aK_T_3_3_6_p</v>
      </c>
      <c r="B431">
        <v>2</v>
      </c>
      <c r="C431" t="s">
        <v>62</v>
      </c>
    </row>
    <row r="432" spans="1:6" x14ac:dyDescent="0.25">
      <c r="A432" s="53" t="s">
        <v>64</v>
      </c>
    </row>
    <row r="433" spans="1:8" x14ac:dyDescent="0.25">
      <c r="A433" t="str" cm="1">
        <f t="array" aca="1" ref="A433" ca="1">"aK_WS_1_" &amp; INDIRECT("F" &amp; ROW(C433)-6) &amp; "_p"</f>
        <v>aK_WS_1_3_6_p</v>
      </c>
      <c r="B433">
        <v>0</v>
      </c>
      <c r="C433" t="s">
        <v>60</v>
      </c>
    </row>
    <row r="434" spans="1:8" x14ac:dyDescent="0.25">
      <c r="A434" t="str" cm="1">
        <f t="array" aca="1" ref="A434" ca="1">"aK_WS_2_" &amp; INDIRECT("F" &amp; ROW(C434)-7) &amp; "_p"</f>
        <v>aK_WS_2_3_6_p</v>
      </c>
      <c r="B434">
        <v>0</v>
      </c>
      <c r="C434" t="s">
        <v>61</v>
      </c>
    </row>
    <row r="435" spans="1:8" x14ac:dyDescent="0.25">
      <c r="A435" t="str" cm="1">
        <f t="array" aca="1" ref="A435" ca="1">"aK_WS_3_" &amp; INDIRECT("F" &amp; ROW(C435)-8) &amp; "_p"</f>
        <v>aK_WS_3_3_6_p</v>
      </c>
      <c r="B435">
        <v>2</v>
      </c>
      <c r="C435" t="s">
        <v>62</v>
      </c>
    </row>
    <row r="436" spans="1:8" x14ac:dyDescent="0.25">
      <c r="A436" s="53" t="s">
        <v>63</v>
      </c>
      <c r="G436" s="44"/>
      <c r="H436" s="44"/>
    </row>
    <row r="437" spans="1:8" x14ac:dyDescent="0.25">
      <c r="A437" t="str" cm="1">
        <f t="array" aca="1" ref="A437" ca="1">"aK_PREC_1_" &amp; INDIRECT("F" &amp; ROW(C437) - 10) &amp; "_p"</f>
        <v>aK_PREC_1_3_6_p</v>
      </c>
      <c r="B437">
        <v>0</v>
      </c>
      <c r="C437" t="s">
        <v>60</v>
      </c>
      <c r="F437" s="44"/>
    </row>
    <row r="438" spans="1:8" x14ac:dyDescent="0.25">
      <c r="A438" t="str" cm="1">
        <f t="array" aca="1" ref="A438" ca="1">"aK_PREC_2_" &amp; INDIRECT("F" &amp; ROW(C438) - 11) &amp; "_p"</f>
        <v>aK_PREC_2_3_6_p</v>
      </c>
      <c r="B438">
        <v>0</v>
      </c>
      <c r="C438" t="s">
        <v>61</v>
      </c>
    </row>
    <row r="439" spans="1:8" x14ac:dyDescent="0.25">
      <c r="A439" t="str" cm="1">
        <f t="array" aca="1" ref="A439" ca="1">"aK_PREC_3_" &amp; INDIRECT("F" &amp; ROW(C439) - 12) &amp; "_p"</f>
        <v>aK_PREC_3_3_6_p</v>
      </c>
      <c r="B439">
        <v>2</v>
      </c>
      <c r="C439" t="s">
        <v>62</v>
      </c>
    </row>
    <row r="440" spans="1:8" x14ac:dyDescent="0.25">
      <c r="A440" s="53" t="s">
        <v>65</v>
      </c>
      <c r="G440" s="44"/>
      <c r="H440" s="44"/>
    </row>
    <row r="441" spans="1:8" x14ac:dyDescent="0.25">
      <c r="A441" t="str" cm="1">
        <f t="array" aca="1" ref="A441" ca="1">"aK_SL_1_" &amp; INDIRECT("F" &amp; ROW(C441) - 14) &amp; "_p"</f>
        <v>aK_SL_1_3_6_p</v>
      </c>
      <c r="B441">
        <v>0</v>
      </c>
      <c r="C441" t="s">
        <v>60</v>
      </c>
      <c r="F441" s="44"/>
    </row>
    <row r="442" spans="1:8" x14ac:dyDescent="0.25">
      <c r="A442" t="str" cm="1">
        <f t="array" aca="1" ref="A442" ca="1">"aK_SL_2_" &amp; INDIRECT("F" &amp; ROW(C442) - 15) &amp; "_p"</f>
        <v>aK_SL_2_3_6_p</v>
      </c>
      <c r="B442">
        <v>0</v>
      </c>
      <c r="C442" t="s">
        <v>61</v>
      </c>
    </row>
    <row r="443" spans="1:8" x14ac:dyDescent="0.25">
      <c r="A443" t="str" cm="1">
        <f t="array" aca="1" ref="A443" ca="1">"aK_SL_3_" &amp; INDIRECT("F" &amp; ROW(C443) - 16) &amp; "_p"</f>
        <v>aK_SL_3_3_6_p</v>
      </c>
      <c r="B443">
        <v>2</v>
      </c>
      <c r="C443" t="s">
        <v>62</v>
      </c>
    </row>
    <row r="444" spans="1:8" x14ac:dyDescent="0.25">
      <c r="A444" s="53" t="s">
        <v>470</v>
      </c>
    </row>
    <row r="445" spans="1:8" x14ac:dyDescent="0.25">
      <c r="A445" t="str" cm="1">
        <f t="array" aca="1" ref="A445" ca="1">"aK_DRO_1_" &amp; INDIRECT("F" &amp; ROW(C445) - 18) &amp; "_p"</f>
        <v>aK_DRO_1_3_6_p</v>
      </c>
      <c r="B445">
        <v>0</v>
      </c>
      <c r="C445" t="s">
        <v>60</v>
      </c>
    </row>
    <row r="446" spans="1:8" x14ac:dyDescent="0.25">
      <c r="A446" t="str" cm="1">
        <f t="array" aca="1" ref="A446" ca="1">"aK_DRO_2_" &amp; INDIRECT("F" &amp; ROW(C446) - 19) &amp; "_p"</f>
        <v>aK_DRO_2_3_6_p</v>
      </c>
      <c r="B446">
        <v>0</v>
      </c>
      <c r="C446" t="s">
        <v>61</v>
      </c>
    </row>
    <row r="447" spans="1:8" x14ac:dyDescent="0.25">
      <c r="A447" t="str" cm="1">
        <f t="array" aca="1" ref="A447" ca="1">"aK_DRO_3_" &amp; INDIRECT("F" &amp; ROW(C447) - 20) &amp; "_p"</f>
        <v>aK_DRO_3_3_6_p</v>
      </c>
      <c r="B447">
        <v>2</v>
      </c>
      <c r="C447" t="s">
        <v>62</v>
      </c>
    </row>
    <row r="448" spans="1:8" x14ac:dyDescent="0.25">
      <c r="A448" s="53" t="s">
        <v>471</v>
      </c>
    </row>
    <row r="449" spans="1:8" x14ac:dyDescent="0.25">
      <c r="A449" t="str" cm="1">
        <f t="array" aca="1" ref="A449" ca="1">"aK_CYC_1_" &amp; INDIRECT("F" &amp; ROW(C449) - 22) &amp; "_p"</f>
        <v>aK_CYC_1_3_6_p</v>
      </c>
      <c r="B449">
        <v>0.1</v>
      </c>
      <c r="C449" t="s">
        <v>60</v>
      </c>
    </row>
    <row r="450" spans="1:8" x14ac:dyDescent="0.25">
      <c r="A450" t="str" cm="1">
        <f t="array" aca="1" ref="A450" ca="1">"aK_CYC_2_" &amp; INDIRECT("F" &amp; ROW(C450) - 23) &amp; "_p"</f>
        <v>aK_CYC_2_3_6_p</v>
      </c>
      <c r="B450">
        <v>0</v>
      </c>
      <c r="C450" t="s">
        <v>61</v>
      </c>
    </row>
    <row r="451" spans="1:8" x14ac:dyDescent="0.25">
      <c r="A451" t="str" cm="1">
        <f t="array" aca="1" ref="A451" ca="1">"aK_CYC_3_" &amp; INDIRECT("F" &amp; ROW(C451) - 24) &amp; "_p"</f>
        <v>aK_CYC_3_3_6_p</v>
      </c>
      <c r="B451">
        <v>2</v>
      </c>
      <c r="C451" t="s">
        <v>62</v>
      </c>
    </row>
    <row r="452" spans="1:8" x14ac:dyDescent="0.25">
      <c r="A452" s="59" t="s">
        <v>521</v>
      </c>
      <c r="B452" s="59"/>
      <c r="C452" s="59"/>
      <c r="D452" s="46">
        <v>4</v>
      </c>
      <c r="E452" s="46">
        <v>1</v>
      </c>
      <c r="F452" s="46" t="s">
        <v>592</v>
      </c>
    </row>
    <row r="453" spans="1:8" x14ac:dyDescent="0.25">
      <c r="A453" s="53" t="s">
        <v>59</v>
      </c>
    </row>
    <row r="454" spans="1:8" x14ac:dyDescent="0.25">
      <c r="A454" t="str" cm="1">
        <f t="array" aca="1" ref="A454" ca="1">"aK_T_1_" &amp; INDIRECT("F" &amp; ROW(C454)-2) &amp; "_p"</f>
        <v>aK_T_1_4_1_p</v>
      </c>
      <c r="B454">
        <v>0</v>
      </c>
      <c r="C454" t="s">
        <v>60</v>
      </c>
    </row>
    <row r="455" spans="1:8" x14ac:dyDescent="0.25">
      <c r="A455" t="str" cm="1">
        <f t="array" aca="1" ref="A455" ca="1">"aK_T_2_" &amp; INDIRECT("F" &amp; ROW(C455)-3) &amp; "_p"</f>
        <v>aK_T_2_4_1_p</v>
      </c>
      <c r="B455">
        <v>0</v>
      </c>
      <c r="C455" t="s">
        <v>61</v>
      </c>
    </row>
    <row r="456" spans="1:8" x14ac:dyDescent="0.25">
      <c r="A456" t="str" cm="1">
        <f t="array" aca="1" ref="A456" ca="1">"aK_T_3_" &amp; INDIRECT("F" &amp; ROW(C456)-4) &amp; "_p"</f>
        <v>aK_T_3_4_1_p</v>
      </c>
      <c r="B456">
        <v>2</v>
      </c>
      <c r="C456" t="s">
        <v>62</v>
      </c>
    </row>
    <row r="457" spans="1:8" x14ac:dyDescent="0.25">
      <c r="A457" s="53" t="s">
        <v>64</v>
      </c>
    </row>
    <row r="458" spans="1:8" x14ac:dyDescent="0.25">
      <c r="A458" t="str" cm="1">
        <f t="array" aca="1" ref="A458" ca="1">"aK_WS_1_" &amp; INDIRECT("F" &amp; ROW(C458)-6) &amp; "_p"</f>
        <v>aK_WS_1_4_1_p</v>
      </c>
      <c r="B458">
        <v>0</v>
      </c>
      <c r="C458" t="s">
        <v>60</v>
      </c>
    </row>
    <row r="459" spans="1:8" x14ac:dyDescent="0.25">
      <c r="A459" t="str" cm="1">
        <f t="array" aca="1" ref="A459" ca="1">"aK_WS_2_" &amp; INDIRECT("F" &amp; ROW(C459)-7) &amp; "_p"</f>
        <v>aK_WS_2_4_1_p</v>
      </c>
      <c r="B459">
        <v>0</v>
      </c>
      <c r="C459" t="s">
        <v>61</v>
      </c>
    </row>
    <row r="460" spans="1:8" x14ac:dyDescent="0.25">
      <c r="A460" t="str" cm="1">
        <f t="array" aca="1" ref="A460" ca="1">"aK_WS_3_" &amp; INDIRECT("F" &amp; ROW(C460)-8) &amp; "_p"</f>
        <v>aK_WS_3_4_1_p</v>
      </c>
      <c r="B460">
        <v>2</v>
      </c>
      <c r="C460" t="s">
        <v>62</v>
      </c>
    </row>
    <row r="461" spans="1:8" x14ac:dyDescent="0.25">
      <c r="A461" s="53" t="s">
        <v>63</v>
      </c>
      <c r="G461" s="44"/>
      <c r="H461" s="44"/>
    </row>
    <row r="462" spans="1:8" x14ac:dyDescent="0.25">
      <c r="A462" t="str" cm="1">
        <f t="array" aca="1" ref="A462" ca="1">"aK_PREC_1_" &amp; INDIRECT("F" &amp; ROW(C462) - 10) &amp; "_p"</f>
        <v>aK_PREC_1_4_1_p</v>
      </c>
      <c r="B462">
        <v>0</v>
      </c>
      <c r="C462" t="s">
        <v>60</v>
      </c>
      <c r="F462" s="44"/>
    </row>
    <row r="463" spans="1:8" x14ac:dyDescent="0.25">
      <c r="A463" t="str" cm="1">
        <f t="array" aca="1" ref="A463" ca="1">"aK_PREC_2_" &amp; INDIRECT("F" &amp; ROW(C463) - 11) &amp; "_p"</f>
        <v>aK_PREC_2_4_1_p</v>
      </c>
      <c r="B463">
        <v>0</v>
      </c>
      <c r="C463" t="s">
        <v>61</v>
      </c>
    </row>
    <row r="464" spans="1:8" x14ac:dyDescent="0.25">
      <c r="A464" t="str" cm="1">
        <f t="array" aca="1" ref="A464" ca="1">"aK_PREC_3_" &amp; INDIRECT("F" &amp; ROW(C464) - 12) &amp; "_p"</f>
        <v>aK_PREC_3_4_1_p</v>
      </c>
      <c r="B464">
        <v>2</v>
      </c>
      <c r="C464" t="s">
        <v>62</v>
      </c>
    </row>
    <row r="465" spans="1:8" x14ac:dyDescent="0.25">
      <c r="A465" s="53" t="s">
        <v>65</v>
      </c>
      <c r="G465" s="44"/>
      <c r="H465" s="44"/>
    </row>
    <row r="466" spans="1:8" x14ac:dyDescent="0.25">
      <c r="A466" t="str" cm="1">
        <f t="array" aca="1" ref="A466" ca="1">"aK_SL_1_" &amp; INDIRECT("F" &amp; ROW(C466) - 14) &amp; "_p"</f>
        <v>aK_SL_1_4_1_p</v>
      </c>
      <c r="B466">
        <v>0</v>
      </c>
      <c r="C466" t="s">
        <v>60</v>
      </c>
      <c r="F466" s="44"/>
    </row>
    <row r="467" spans="1:8" x14ac:dyDescent="0.25">
      <c r="A467" t="str" cm="1">
        <f t="array" aca="1" ref="A467" ca="1">"aK_SL_2_" &amp; INDIRECT("F" &amp; ROW(C467) - 15) &amp; "_p"</f>
        <v>aK_SL_2_4_1_p</v>
      </c>
      <c r="B467">
        <v>0</v>
      </c>
      <c r="C467" t="s">
        <v>61</v>
      </c>
    </row>
    <row r="468" spans="1:8" x14ac:dyDescent="0.25">
      <c r="A468" t="str" cm="1">
        <f t="array" aca="1" ref="A468" ca="1">"aK_SL_3_" &amp; INDIRECT("F" &amp; ROW(C468) - 16) &amp; "_p"</f>
        <v>aK_SL_3_4_1_p</v>
      </c>
      <c r="B468">
        <v>2</v>
      </c>
      <c r="C468" t="s">
        <v>62</v>
      </c>
    </row>
    <row r="469" spans="1:8" x14ac:dyDescent="0.25">
      <c r="A469" s="53" t="s">
        <v>470</v>
      </c>
    </row>
    <row r="470" spans="1:8" x14ac:dyDescent="0.25">
      <c r="A470" t="str" cm="1">
        <f t="array" aca="1" ref="A470" ca="1">"aK_DRO_1_" &amp; INDIRECT("F" &amp; ROW(C470) - 18) &amp; "_p"</f>
        <v>aK_DRO_1_4_1_p</v>
      </c>
      <c r="B470">
        <v>0</v>
      </c>
      <c r="C470" t="s">
        <v>60</v>
      </c>
    </row>
    <row r="471" spans="1:8" x14ac:dyDescent="0.25">
      <c r="A471" t="str" cm="1">
        <f t="array" aca="1" ref="A471" ca="1">"aK_DRO_2_" &amp; INDIRECT("F" &amp; ROW(C471) - 19) &amp; "_p"</f>
        <v>aK_DRO_2_4_1_p</v>
      </c>
      <c r="B471">
        <v>0</v>
      </c>
      <c r="C471" t="s">
        <v>61</v>
      </c>
    </row>
    <row r="472" spans="1:8" x14ac:dyDescent="0.25">
      <c r="A472" t="str" cm="1">
        <f t="array" aca="1" ref="A472" ca="1">"aK_DRO_3_" &amp; INDIRECT("F" &amp; ROW(C472) - 20) &amp; "_p"</f>
        <v>aK_DRO_3_4_1_p</v>
      </c>
      <c r="B472">
        <v>2</v>
      </c>
      <c r="C472" t="s">
        <v>62</v>
      </c>
    </row>
    <row r="473" spans="1:8" x14ac:dyDescent="0.25">
      <c r="A473" s="53" t="s">
        <v>471</v>
      </c>
    </row>
    <row r="474" spans="1:8" x14ac:dyDescent="0.25">
      <c r="A474" t="str" cm="1">
        <f t="array" aca="1" ref="A474" ca="1">"aK_CYC_1_" &amp; INDIRECT("F" &amp; ROW(C474) - 22) &amp; "_p"</f>
        <v>aK_CYC_1_4_1_p</v>
      </c>
      <c r="B474">
        <v>0.1</v>
      </c>
      <c r="C474" t="s">
        <v>60</v>
      </c>
    </row>
    <row r="475" spans="1:8" x14ac:dyDescent="0.25">
      <c r="A475" t="str" cm="1">
        <f t="array" aca="1" ref="A475" ca="1">"aK_CYC_2_" &amp; INDIRECT("F" &amp; ROW(C475) - 23) &amp; "_p"</f>
        <v>aK_CYC_2_4_1_p</v>
      </c>
      <c r="B475">
        <v>0</v>
      </c>
      <c r="C475" t="s">
        <v>61</v>
      </c>
    </row>
    <row r="476" spans="1:8" x14ac:dyDescent="0.25">
      <c r="A476" t="str" cm="1">
        <f t="array" aca="1" ref="A476" ca="1">"aK_CYC_3_" &amp; INDIRECT("F" &amp; ROW(C476) - 24) &amp; "_p"</f>
        <v>aK_CYC_3_4_1_p</v>
      </c>
      <c r="B476">
        <v>2</v>
      </c>
      <c r="C476" t="s">
        <v>62</v>
      </c>
    </row>
    <row r="477" spans="1:8" x14ac:dyDescent="0.25">
      <c r="A477" s="59" t="s">
        <v>522</v>
      </c>
      <c r="B477" s="59"/>
      <c r="C477" s="59"/>
      <c r="D477" s="46">
        <v>4</v>
      </c>
      <c r="E477" s="46">
        <v>2</v>
      </c>
      <c r="F477" s="46" t="s">
        <v>591</v>
      </c>
    </row>
    <row r="478" spans="1:8" x14ac:dyDescent="0.25">
      <c r="A478" s="53" t="s">
        <v>59</v>
      </c>
    </row>
    <row r="479" spans="1:8" x14ac:dyDescent="0.25">
      <c r="A479" t="str" cm="1">
        <f t="array" aca="1" ref="A479" ca="1">"aK_T_1_" &amp; INDIRECT("F" &amp; ROW(C479)-2) &amp; "_p"</f>
        <v>aK_T_1_4_2_p</v>
      </c>
      <c r="B479">
        <v>0</v>
      </c>
      <c r="C479" t="s">
        <v>60</v>
      </c>
    </row>
    <row r="480" spans="1:8" x14ac:dyDescent="0.25">
      <c r="A480" t="str" cm="1">
        <f t="array" aca="1" ref="A480" ca="1">"aK_T_2_" &amp; INDIRECT("F" &amp; ROW(C480)-3) &amp; "_p"</f>
        <v>aK_T_2_4_2_p</v>
      </c>
      <c r="B480">
        <v>0</v>
      </c>
      <c r="C480" t="s">
        <v>61</v>
      </c>
    </row>
    <row r="481" spans="1:8" x14ac:dyDescent="0.25">
      <c r="A481" t="str" cm="1">
        <f t="array" aca="1" ref="A481" ca="1">"aK_T_3_" &amp; INDIRECT("F" &amp; ROW(C481)-4) &amp; "_p"</f>
        <v>aK_T_3_4_2_p</v>
      </c>
      <c r="B481">
        <v>2</v>
      </c>
      <c r="C481" t="s">
        <v>62</v>
      </c>
    </row>
    <row r="482" spans="1:8" x14ac:dyDescent="0.25">
      <c r="A482" s="53" t="s">
        <v>64</v>
      </c>
    </row>
    <row r="483" spans="1:8" x14ac:dyDescent="0.25">
      <c r="A483" t="str" cm="1">
        <f t="array" aca="1" ref="A483" ca="1">"aK_WS_1_" &amp; INDIRECT("F" &amp; ROW(C483)-6) &amp; "_p"</f>
        <v>aK_WS_1_4_2_p</v>
      </c>
      <c r="B483">
        <v>0</v>
      </c>
      <c r="C483" t="s">
        <v>60</v>
      </c>
    </row>
    <row r="484" spans="1:8" x14ac:dyDescent="0.25">
      <c r="A484" t="str" cm="1">
        <f t="array" aca="1" ref="A484" ca="1">"aK_WS_2_" &amp; INDIRECT("F" &amp; ROW(C484)-7) &amp; "_p"</f>
        <v>aK_WS_2_4_2_p</v>
      </c>
      <c r="B484">
        <v>0</v>
      </c>
      <c r="C484" t="s">
        <v>61</v>
      </c>
    </row>
    <row r="485" spans="1:8" x14ac:dyDescent="0.25">
      <c r="A485" t="str" cm="1">
        <f t="array" aca="1" ref="A485" ca="1">"aK_WS_3_" &amp; INDIRECT("F" &amp; ROW(C485)-8) &amp; "_p"</f>
        <v>aK_WS_3_4_2_p</v>
      </c>
      <c r="B485">
        <v>2</v>
      </c>
      <c r="C485" t="s">
        <v>62</v>
      </c>
    </row>
    <row r="486" spans="1:8" x14ac:dyDescent="0.25">
      <c r="A486" s="53" t="s">
        <v>63</v>
      </c>
      <c r="G486" s="44"/>
      <c r="H486" s="44"/>
    </row>
    <row r="487" spans="1:8" x14ac:dyDescent="0.25">
      <c r="A487" t="str" cm="1">
        <f t="array" aca="1" ref="A487" ca="1">"aK_PREC_1_" &amp; INDIRECT("F" &amp; ROW(C487) - 10) &amp; "_p"</f>
        <v>aK_PREC_1_4_2_p</v>
      </c>
      <c r="B487">
        <v>0</v>
      </c>
      <c r="C487" t="s">
        <v>60</v>
      </c>
      <c r="F487" s="44"/>
    </row>
    <row r="488" spans="1:8" x14ac:dyDescent="0.25">
      <c r="A488" t="str" cm="1">
        <f t="array" aca="1" ref="A488" ca="1">"aK_PREC_2_" &amp; INDIRECT("F" &amp; ROW(C488) - 11) &amp; "_p"</f>
        <v>aK_PREC_2_4_2_p</v>
      </c>
      <c r="B488">
        <v>0</v>
      </c>
      <c r="C488" t="s">
        <v>61</v>
      </c>
    </row>
    <row r="489" spans="1:8" x14ac:dyDescent="0.25">
      <c r="A489" t="str" cm="1">
        <f t="array" aca="1" ref="A489" ca="1">"aK_PREC_3_" &amp; INDIRECT("F" &amp; ROW(C489) - 12) &amp; "_p"</f>
        <v>aK_PREC_3_4_2_p</v>
      </c>
      <c r="B489">
        <v>2</v>
      </c>
      <c r="C489" t="s">
        <v>62</v>
      </c>
    </row>
    <row r="490" spans="1:8" x14ac:dyDescent="0.25">
      <c r="A490" s="53" t="s">
        <v>65</v>
      </c>
      <c r="G490" s="44"/>
      <c r="H490" s="44"/>
    </row>
    <row r="491" spans="1:8" x14ac:dyDescent="0.25">
      <c r="A491" t="str" cm="1">
        <f t="array" aca="1" ref="A491" ca="1">"aK_SL_1_" &amp; INDIRECT("F" &amp; ROW(C491) - 14) &amp; "_p"</f>
        <v>aK_SL_1_4_2_p</v>
      </c>
      <c r="B491">
        <v>0</v>
      </c>
      <c r="C491" t="s">
        <v>60</v>
      </c>
      <c r="F491" s="44"/>
    </row>
    <row r="492" spans="1:8" x14ac:dyDescent="0.25">
      <c r="A492" t="str" cm="1">
        <f t="array" aca="1" ref="A492" ca="1">"aK_SL_2_" &amp; INDIRECT("F" &amp; ROW(C492) - 15) &amp; "_p"</f>
        <v>aK_SL_2_4_2_p</v>
      </c>
      <c r="B492">
        <v>0</v>
      </c>
      <c r="C492" t="s">
        <v>61</v>
      </c>
    </row>
    <row r="493" spans="1:8" x14ac:dyDescent="0.25">
      <c r="A493" t="str" cm="1">
        <f t="array" aca="1" ref="A493" ca="1">"aK_SL_3_" &amp; INDIRECT("F" &amp; ROW(C493) - 16) &amp; "_p"</f>
        <v>aK_SL_3_4_2_p</v>
      </c>
      <c r="B493">
        <v>2</v>
      </c>
      <c r="C493" t="s">
        <v>62</v>
      </c>
    </row>
    <row r="494" spans="1:8" x14ac:dyDescent="0.25">
      <c r="A494" s="53" t="s">
        <v>470</v>
      </c>
    </row>
    <row r="495" spans="1:8" x14ac:dyDescent="0.25">
      <c r="A495" t="str" cm="1">
        <f t="array" aca="1" ref="A495" ca="1">"aK_DRO_1_" &amp; INDIRECT("F" &amp; ROW(C495) - 18) &amp; "_p"</f>
        <v>aK_DRO_1_4_2_p</v>
      </c>
      <c r="B495">
        <v>0</v>
      </c>
      <c r="C495" t="s">
        <v>60</v>
      </c>
    </row>
    <row r="496" spans="1:8" x14ac:dyDescent="0.25">
      <c r="A496" t="str" cm="1">
        <f t="array" aca="1" ref="A496" ca="1">"aK_DRO_2_" &amp; INDIRECT("F" &amp; ROW(C496) - 19) &amp; "_p"</f>
        <v>aK_DRO_2_4_2_p</v>
      </c>
      <c r="B496">
        <v>0</v>
      </c>
      <c r="C496" t="s">
        <v>61</v>
      </c>
    </row>
    <row r="497" spans="1:8" x14ac:dyDescent="0.25">
      <c r="A497" t="str" cm="1">
        <f t="array" aca="1" ref="A497" ca="1">"aK_DRO_3_" &amp; INDIRECT("F" &amp; ROW(C497) - 20) &amp; "_p"</f>
        <v>aK_DRO_3_4_2_p</v>
      </c>
      <c r="B497">
        <v>2</v>
      </c>
      <c r="C497" t="s">
        <v>62</v>
      </c>
    </row>
    <row r="498" spans="1:8" x14ac:dyDescent="0.25">
      <c r="A498" s="53" t="s">
        <v>471</v>
      </c>
    </row>
    <row r="499" spans="1:8" x14ac:dyDescent="0.25">
      <c r="A499" t="str" cm="1">
        <f t="array" aca="1" ref="A499" ca="1">"aK_CYC_1_" &amp; INDIRECT("F" &amp; ROW(C499) - 22) &amp; "_p"</f>
        <v>aK_CYC_1_4_2_p</v>
      </c>
      <c r="B499">
        <v>0.1</v>
      </c>
      <c r="C499" t="s">
        <v>60</v>
      </c>
    </row>
    <row r="500" spans="1:8" x14ac:dyDescent="0.25">
      <c r="A500" t="str" cm="1">
        <f t="array" aca="1" ref="A500" ca="1">"aK_CYC_2_" &amp; INDIRECT("F" &amp; ROW(C500) - 23) &amp; "_p"</f>
        <v>aK_CYC_2_4_2_p</v>
      </c>
      <c r="B500">
        <v>0</v>
      </c>
      <c r="C500" t="s">
        <v>61</v>
      </c>
    </row>
    <row r="501" spans="1:8" x14ac:dyDescent="0.25">
      <c r="A501" t="str" cm="1">
        <f t="array" aca="1" ref="A501" ca="1">"aK_CYC_3_" &amp; INDIRECT("F" &amp; ROW(C501) - 24) &amp; "_p"</f>
        <v>aK_CYC_3_4_2_p</v>
      </c>
      <c r="B501">
        <v>2</v>
      </c>
      <c r="C501" t="s">
        <v>62</v>
      </c>
    </row>
    <row r="502" spans="1:8" x14ac:dyDescent="0.25">
      <c r="A502" s="59" t="s">
        <v>523</v>
      </c>
      <c r="B502" s="59"/>
      <c r="C502" s="59"/>
      <c r="D502" s="46">
        <v>4</v>
      </c>
      <c r="E502" s="46">
        <v>3</v>
      </c>
      <c r="F502" s="46" t="s">
        <v>590</v>
      </c>
    </row>
    <row r="503" spans="1:8" x14ac:dyDescent="0.25">
      <c r="A503" s="53" t="s">
        <v>59</v>
      </c>
    </row>
    <row r="504" spans="1:8" x14ac:dyDescent="0.25">
      <c r="A504" t="str" cm="1">
        <f t="array" aca="1" ref="A504" ca="1">"aK_T_1_" &amp; INDIRECT("F" &amp; ROW(C504)-2) &amp; "_p"</f>
        <v>aK_T_1_4_3_p</v>
      </c>
      <c r="B504">
        <v>0</v>
      </c>
      <c r="C504" t="s">
        <v>60</v>
      </c>
    </row>
    <row r="505" spans="1:8" x14ac:dyDescent="0.25">
      <c r="A505" t="str" cm="1">
        <f t="array" aca="1" ref="A505" ca="1">"aK_T_2_" &amp; INDIRECT("F" &amp; ROW(C505)-3) &amp; "_p"</f>
        <v>aK_T_2_4_3_p</v>
      </c>
      <c r="B505">
        <v>0</v>
      </c>
      <c r="C505" t="s">
        <v>61</v>
      </c>
    </row>
    <row r="506" spans="1:8" x14ac:dyDescent="0.25">
      <c r="A506" t="str" cm="1">
        <f t="array" aca="1" ref="A506" ca="1">"aK_T_3_" &amp; INDIRECT("F" &amp; ROW(C506)-4) &amp; "_p"</f>
        <v>aK_T_3_4_3_p</v>
      </c>
      <c r="B506">
        <v>2</v>
      </c>
      <c r="C506" t="s">
        <v>62</v>
      </c>
    </row>
    <row r="507" spans="1:8" x14ac:dyDescent="0.25">
      <c r="A507" s="53" t="s">
        <v>64</v>
      </c>
    </row>
    <row r="508" spans="1:8" x14ac:dyDescent="0.25">
      <c r="A508" t="str" cm="1">
        <f t="array" aca="1" ref="A508" ca="1">"aK_WS_1_" &amp; INDIRECT("F" &amp; ROW(C508)-6) &amp; "_p"</f>
        <v>aK_WS_1_4_3_p</v>
      </c>
      <c r="B508">
        <v>0</v>
      </c>
      <c r="C508" t="s">
        <v>60</v>
      </c>
    </row>
    <row r="509" spans="1:8" x14ac:dyDescent="0.25">
      <c r="A509" t="str" cm="1">
        <f t="array" aca="1" ref="A509" ca="1">"aK_WS_2_" &amp; INDIRECT("F" &amp; ROW(C509)-7) &amp; "_p"</f>
        <v>aK_WS_2_4_3_p</v>
      </c>
      <c r="B509">
        <v>0</v>
      </c>
      <c r="C509" t="s">
        <v>61</v>
      </c>
    </row>
    <row r="510" spans="1:8" x14ac:dyDescent="0.25">
      <c r="A510" t="str" cm="1">
        <f t="array" aca="1" ref="A510" ca="1">"aK_WS_3_" &amp; INDIRECT("F" &amp; ROW(C510)-8) &amp; "_p"</f>
        <v>aK_WS_3_4_3_p</v>
      </c>
      <c r="B510">
        <v>2</v>
      </c>
      <c r="C510" t="s">
        <v>62</v>
      </c>
    </row>
    <row r="511" spans="1:8" x14ac:dyDescent="0.25">
      <c r="A511" s="53" t="s">
        <v>63</v>
      </c>
      <c r="G511" s="44"/>
      <c r="H511" s="44"/>
    </row>
    <row r="512" spans="1:8" x14ac:dyDescent="0.25">
      <c r="A512" t="str" cm="1">
        <f t="array" aca="1" ref="A512" ca="1">"aK_PREC_1_" &amp; INDIRECT("F" &amp; ROW(C512) - 10) &amp; "_p"</f>
        <v>aK_PREC_1_4_3_p</v>
      </c>
      <c r="B512">
        <v>0</v>
      </c>
      <c r="C512" t="s">
        <v>60</v>
      </c>
      <c r="F512" s="44"/>
    </row>
    <row r="513" spans="1:8" x14ac:dyDescent="0.25">
      <c r="A513" t="str" cm="1">
        <f t="array" aca="1" ref="A513" ca="1">"aK_PREC_2_" &amp; INDIRECT("F" &amp; ROW(C513) - 11) &amp; "_p"</f>
        <v>aK_PREC_2_4_3_p</v>
      </c>
      <c r="B513">
        <v>0</v>
      </c>
      <c r="C513" t="s">
        <v>61</v>
      </c>
    </row>
    <row r="514" spans="1:8" x14ac:dyDescent="0.25">
      <c r="A514" t="str" cm="1">
        <f t="array" aca="1" ref="A514" ca="1">"aK_PREC_3_" &amp; INDIRECT("F" &amp; ROW(C514) - 12) &amp; "_p"</f>
        <v>aK_PREC_3_4_3_p</v>
      </c>
      <c r="B514">
        <v>2</v>
      </c>
      <c r="C514" t="s">
        <v>62</v>
      </c>
    </row>
    <row r="515" spans="1:8" x14ac:dyDescent="0.25">
      <c r="A515" s="53" t="s">
        <v>65</v>
      </c>
      <c r="G515" s="44"/>
      <c r="H515" s="44"/>
    </row>
    <row r="516" spans="1:8" x14ac:dyDescent="0.25">
      <c r="A516" t="str" cm="1">
        <f t="array" aca="1" ref="A516" ca="1">"aK_SL_1_" &amp; INDIRECT("F" &amp; ROW(C516) - 14) &amp; "_p"</f>
        <v>aK_SL_1_4_3_p</v>
      </c>
      <c r="B516">
        <v>0</v>
      </c>
      <c r="C516" t="s">
        <v>60</v>
      </c>
      <c r="F516" s="44"/>
    </row>
    <row r="517" spans="1:8" x14ac:dyDescent="0.25">
      <c r="A517" t="str" cm="1">
        <f t="array" aca="1" ref="A517" ca="1">"aK_SL_2_" &amp; INDIRECT("F" &amp; ROW(C517) - 15) &amp; "_p"</f>
        <v>aK_SL_2_4_3_p</v>
      </c>
      <c r="B517">
        <v>0</v>
      </c>
      <c r="C517" t="s">
        <v>61</v>
      </c>
    </row>
    <row r="518" spans="1:8" x14ac:dyDescent="0.25">
      <c r="A518" t="str" cm="1">
        <f t="array" aca="1" ref="A518" ca="1">"aK_SL_3_" &amp; INDIRECT("F" &amp; ROW(C518) - 16) &amp; "_p"</f>
        <v>aK_SL_3_4_3_p</v>
      </c>
      <c r="B518">
        <v>2</v>
      </c>
      <c r="C518" t="s">
        <v>62</v>
      </c>
    </row>
    <row r="519" spans="1:8" x14ac:dyDescent="0.25">
      <c r="A519" s="53" t="s">
        <v>470</v>
      </c>
    </row>
    <row r="520" spans="1:8" x14ac:dyDescent="0.25">
      <c r="A520" t="str" cm="1">
        <f t="array" aca="1" ref="A520" ca="1">"aK_DRO_1_" &amp; INDIRECT("F" &amp; ROW(C520) - 18) &amp; "_p"</f>
        <v>aK_DRO_1_4_3_p</v>
      </c>
      <c r="B520">
        <v>0</v>
      </c>
      <c r="C520" t="s">
        <v>60</v>
      </c>
    </row>
    <row r="521" spans="1:8" x14ac:dyDescent="0.25">
      <c r="A521" t="str" cm="1">
        <f t="array" aca="1" ref="A521" ca="1">"aK_DRO_2_" &amp; INDIRECT("F" &amp; ROW(C521) - 19) &amp; "_p"</f>
        <v>aK_DRO_2_4_3_p</v>
      </c>
      <c r="B521">
        <v>0</v>
      </c>
      <c r="C521" t="s">
        <v>61</v>
      </c>
    </row>
    <row r="522" spans="1:8" x14ac:dyDescent="0.25">
      <c r="A522" t="str" cm="1">
        <f t="array" aca="1" ref="A522" ca="1">"aK_DRO_3_" &amp; INDIRECT("F" &amp; ROW(C522) - 20) &amp; "_p"</f>
        <v>aK_DRO_3_4_3_p</v>
      </c>
      <c r="B522">
        <v>2</v>
      </c>
      <c r="C522" t="s">
        <v>62</v>
      </c>
    </row>
    <row r="523" spans="1:8" x14ac:dyDescent="0.25">
      <c r="A523" s="53" t="s">
        <v>471</v>
      </c>
    </row>
    <row r="524" spans="1:8" x14ac:dyDescent="0.25">
      <c r="A524" t="str" cm="1">
        <f t="array" aca="1" ref="A524" ca="1">"aK_CYC_1_" &amp; INDIRECT("F" &amp; ROW(C524) - 22) &amp; "_p"</f>
        <v>aK_CYC_1_4_3_p</v>
      </c>
      <c r="B524">
        <v>0.1</v>
      </c>
      <c r="C524" t="s">
        <v>60</v>
      </c>
    </row>
    <row r="525" spans="1:8" x14ac:dyDescent="0.25">
      <c r="A525" t="str" cm="1">
        <f t="array" aca="1" ref="A525" ca="1">"aK_CYC_2_" &amp; INDIRECT("F" &amp; ROW(C525) - 23) &amp; "_p"</f>
        <v>aK_CYC_2_4_3_p</v>
      </c>
      <c r="B525">
        <v>0</v>
      </c>
      <c r="C525" t="s">
        <v>61</v>
      </c>
    </row>
    <row r="526" spans="1:8" x14ac:dyDescent="0.25">
      <c r="A526" t="str" cm="1">
        <f t="array" aca="1" ref="A526" ca="1">"aK_CYC_3_" &amp; INDIRECT("F" &amp; ROW(C526) - 24) &amp; "_p"</f>
        <v>aK_CYC_3_4_3_p</v>
      </c>
      <c r="B526">
        <v>2</v>
      </c>
      <c r="C526" t="s">
        <v>62</v>
      </c>
    </row>
    <row r="527" spans="1:8" x14ac:dyDescent="0.25">
      <c r="A527" s="59" t="s">
        <v>524</v>
      </c>
      <c r="B527" s="59"/>
      <c r="C527" s="59"/>
      <c r="D527" s="46">
        <v>4</v>
      </c>
      <c r="E527" s="46">
        <v>4</v>
      </c>
      <c r="F527" s="46" t="s">
        <v>589</v>
      </c>
    </row>
    <row r="528" spans="1:8" x14ac:dyDescent="0.25">
      <c r="A528" s="53" t="s">
        <v>59</v>
      </c>
    </row>
    <row r="529" spans="1:8" x14ac:dyDescent="0.25">
      <c r="A529" t="str" cm="1">
        <f t="array" aca="1" ref="A529" ca="1">"aK_T_1_" &amp; INDIRECT("F" &amp; ROW(C529)-2) &amp; "_p"</f>
        <v>aK_T_1_4_4_p</v>
      </c>
      <c r="B529">
        <v>0</v>
      </c>
      <c r="C529" t="s">
        <v>60</v>
      </c>
    </row>
    <row r="530" spans="1:8" x14ac:dyDescent="0.25">
      <c r="A530" t="str" cm="1">
        <f t="array" aca="1" ref="A530" ca="1">"aK_T_2_" &amp; INDIRECT("F" &amp; ROW(C530)-3) &amp; "_p"</f>
        <v>aK_T_2_4_4_p</v>
      </c>
      <c r="B530">
        <v>0</v>
      </c>
      <c r="C530" t="s">
        <v>61</v>
      </c>
    </row>
    <row r="531" spans="1:8" x14ac:dyDescent="0.25">
      <c r="A531" t="str" cm="1">
        <f t="array" aca="1" ref="A531" ca="1">"aK_T_3_" &amp; INDIRECT("F" &amp; ROW(C531)-4) &amp; "_p"</f>
        <v>aK_T_3_4_4_p</v>
      </c>
      <c r="B531">
        <v>2</v>
      </c>
      <c r="C531" t="s">
        <v>62</v>
      </c>
    </row>
    <row r="532" spans="1:8" x14ac:dyDescent="0.25">
      <c r="A532" s="53" t="s">
        <v>64</v>
      </c>
    </row>
    <row r="533" spans="1:8" x14ac:dyDescent="0.25">
      <c r="A533" t="str" cm="1">
        <f t="array" aca="1" ref="A533" ca="1">"aK_WS_1_" &amp; INDIRECT("F" &amp; ROW(C533)-6) &amp; "_p"</f>
        <v>aK_WS_1_4_4_p</v>
      </c>
      <c r="B533">
        <v>0</v>
      </c>
      <c r="C533" t="s">
        <v>60</v>
      </c>
    </row>
    <row r="534" spans="1:8" x14ac:dyDescent="0.25">
      <c r="A534" t="str" cm="1">
        <f t="array" aca="1" ref="A534" ca="1">"aK_WS_2_" &amp; INDIRECT("F" &amp; ROW(C534)-7) &amp; "_p"</f>
        <v>aK_WS_2_4_4_p</v>
      </c>
      <c r="B534">
        <v>0</v>
      </c>
      <c r="C534" t="s">
        <v>61</v>
      </c>
    </row>
    <row r="535" spans="1:8" x14ac:dyDescent="0.25">
      <c r="A535" t="str" cm="1">
        <f t="array" aca="1" ref="A535" ca="1">"aK_WS_3_" &amp; INDIRECT("F" &amp; ROW(C535)-8) &amp; "_p"</f>
        <v>aK_WS_3_4_4_p</v>
      </c>
      <c r="B535">
        <v>2</v>
      </c>
      <c r="C535" t="s">
        <v>62</v>
      </c>
    </row>
    <row r="536" spans="1:8" x14ac:dyDescent="0.25">
      <c r="A536" s="53" t="s">
        <v>63</v>
      </c>
      <c r="G536" s="44"/>
      <c r="H536" s="44"/>
    </row>
    <row r="537" spans="1:8" x14ac:dyDescent="0.25">
      <c r="A537" t="str" cm="1">
        <f t="array" aca="1" ref="A537" ca="1">"aK_PREC_1_" &amp; INDIRECT("F" &amp; ROW(C537) - 10) &amp; "_p"</f>
        <v>aK_PREC_1_4_4_p</v>
      </c>
      <c r="B537">
        <v>0</v>
      </c>
      <c r="C537" t="s">
        <v>60</v>
      </c>
      <c r="F537" s="44"/>
    </row>
    <row r="538" spans="1:8" x14ac:dyDescent="0.25">
      <c r="A538" t="str" cm="1">
        <f t="array" aca="1" ref="A538" ca="1">"aK_PREC_2_" &amp; INDIRECT("F" &amp; ROW(C538) - 11) &amp; "_p"</f>
        <v>aK_PREC_2_4_4_p</v>
      </c>
      <c r="B538">
        <v>0</v>
      </c>
      <c r="C538" t="s">
        <v>61</v>
      </c>
    </row>
    <row r="539" spans="1:8" x14ac:dyDescent="0.25">
      <c r="A539" t="str" cm="1">
        <f t="array" aca="1" ref="A539" ca="1">"aK_PREC_3_" &amp; INDIRECT("F" &amp; ROW(C539) - 12) &amp; "_p"</f>
        <v>aK_PREC_3_4_4_p</v>
      </c>
      <c r="B539">
        <v>2</v>
      </c>
      <c r="C539" t="s">
        <v>62</v>
      </c>
    </row>
    <row r="540" spans="1:8" x14ac:dyDescent="0.25">
      <c r="A540" s="53" t="s">
        <v>65</v>
      </c>
      <c r="G540" s="44"/>
      <c r="H540" s="44"/>
    </row>
    <row r="541" spans="1:8" x14ac:dyDescent="0.25">
      <c r="A541" t="str" cm="1">
        <f t="array" aca="1" ref="A541" ca="1">"aK_SL_1_" &amp; INDIRECT("F" &amp; ROW(C541) - 14) &amp; "_p"</f>
        <v>aK_SL_1_4_4_p</v>
      </c>
      <c r="B541">
        <v>0</v>
      </c>
      <c r="C541" t="s">
        <v>60</v>
      </c>
      <c r="F541" s="44"/>
    </row>
    <row r="542" spans="1:8" x14ac:dyDescent="0.25">
      <c r="A542" t="str" cm="1">
        <f t="array" aca="1" ref="A542" ca="1">"aK_SL_2_" &amp; INDIRECT("F" &amp; ROW(C542) - 15) &amp; "_p"</f>
        <v>aK_SL_2_4_4_p</v>
      </c>
      <c r="B542">
        <v>0</v>
      </c>
      <c r="C542" t="s">
        <v>61</v>
      </c>
    </row>
    <row r="543" spans="1:8" x14ac:dyDescent="0.25">
      <c r="A543" t="str" cm="1">
        <f t="array" aca="1" ref="A543" ca="1">"aK_SL_3_" &amp; INDIRECT("F" &amp; ROW(C543) - 16) &amp; "_p"</f>
        <v>aK_SL_3_4_4_p</v>
      </c>
      <c r="B543">
        <v>2</v>
      </c>
      <c r="C543" t="s">
        <v>62</v>
      </c>
    </row>
    <row r="544" spans="1:8" x14ac:dyDescent="0.25">
      <c r="A544" s="53" t="s">
        <v>470</v>
      </c>
    </row>
    <row r="545" spans="1:6" x14ac:dyDescent="0.25">
      <c r="A545" t="str" cm="1">
        <f t="array" aca="1" ref="A545" ca="1">"aK_DRO_1_" &amp; INDIRECT("F" &amp; ROW(C545) - 18) &amp; "_p"</f>
        <v>aK_DRO_1_4_4_p</v>
      </c>
      <c r="B545">
        <v>0</v>
      </c>
      <c r="C545" t="s">
        <v>60</v>
      </c>
    </row>
    <row r="546" spans="1:6" x14ac:dyDescent="0.25">
      <c r="A546" t="str" cm="1">
        <f t="array" aca="1" ref="A546" ca="1">"aK_DRO_2_" &amp; INDIRECT("F" &amp; ROW(C546) - 19) &amp; "_p"</f>
        <v>aK_DRO_2_4_4_p</v>
      </c>
      <c r="B546">
        <v>0</v>
      </c>
      <c r="C546" t="s">
        <v>61</v>
      </c>
    </row>
    <row r="547" spans="1:6" x14ac:dyDescent="0.25">
      <c r="A547" t="str" cm="1">
        <f t="array" aca="1" ref="A547" ca="1">"aK_DRO_3_" &amp; INDIRECT("F" &amp; ROW(C547) - 20) &amp; "_p"</f>
        <v>aK_DRO_3_4_4_p</v>
      </c>
      <c r="B547">
        <v>2</v>
      </c>
      <c r="C547" t="s">
        <v>62</v>
      </c>
    </row>
    <row r="548" spans="1:6" x14ac:dyDescent="0.25">
      <c r="A548" s="53" t="s">
        <v>471</v>
      </c>
    </row>
    <row r="549" spans="1:6" x14ac:dyDescent="0.25">
      <c r="A549" t="str" cm="1">
        <f t="array" aca="1" ref="A549" ca="1">"aK_CYC_1_" &amp; INDIRECT("F" &amp; ROW(C549) - 22) &amp; "_p"</f>
        <v>aK_CYC_1_4_4_p</v>
      </c>
      <c r="B549">
        <v>0.1</v>
      </c>
      <c r="C549" t="s">
        <v>60</v>
      </c>
    </row>
    <row r="550" spans="1:6" x14ac:dyDescent="0.25">
      <c r="A550" t="str" cm="1">
        <f t="array" aca="1" ref="A550" ca="1">"aK_CYC_2_" &amp; INDIRECT("F" &amp; ROW(C550) - 23) &amp; "_p"</f>
        <v>aK_CYC_2_4_4_p</v>
      </c>
      <c r="B550">
        <v>0</v>
      </c>
      <c r="C550" t="s">
        <v>61</v>
      </c>
    </row>
    <row r="551" spans="1:6" x14ac:dyDescent="0.25">
      <c r="A551" t="str" cm="1">
        <f t="array" aca="1" ref="A551" ca="1">"aK_CYC_3_" &amp; INDIRECT("F" &amp; ROW(C551) - 24) &amp; "_p"</f>
        <v>aK_CYC_3_4_4_p</v>
      </c>
      <c r="B551">
        <v>2</v>
      </c>
      <c r="C551" t="s">
        <v>62</v>
      </c>
    </row>
    <row r="552" spans="1:6" x14ac:dyDescent="0.25">
      <c r="A552" s="59" t="s">
        <v>525</v>
      </c>
      <c r="B552" s="59"/>
      <c r="C552" s="59"/>
      <c r="D552" s="46">
        <v>4</v>
      </c>
      <c r="E552" s="46">
        <v>5</v>
      </c>
      <c r="F552" s="46" t="s">
        <v>588</v>
      </c>
    </row>
    <row r="553" spans="1:6" x14ac:dyDescent="0.25">
      <c r="A553" s="53" t="s">
        <v>59</v>
      </c>
    </row>
    <row r="554" spans="1:6" x14ac:dyDescent="0.25">
      <c r="A554" t="str" cm="1">
        <f t="array" aca="1" ref="A554" ca="1">"aK_T_1_" &amp; INDIRECT("F" &amp; ROW(C554)-2) &amp; "_p"</f>
        <v>aK_T_1_4_5_p</v>
      </c>
      <c r="B554">
        <v>0</v>
      </c>
      <c r="C554" t="s">
        <v>60</v>
      </c>
    </row>
    <row r="555" spans="1:6" x14ac:dyDescent="0.25">
      <c r="A555" t="str" cm="1">
        <f t="array" aca="1" ref="A555" ca="1">"aK_T_2_" &amp; INDIRECT("F" &amp; ROW(C555)-3) &amp; "_p"</f>
        <v>aK_T_2_4_5_p</v>
      </c>
      <c r="B555">
        <v>0</v>
      </c>
      <c r="C555" t="s">
        <v>61</v>
      </c>
    </row>
    <row r="556" spans="1:6" x14ac:dyDescent="0.25">
      <c r="A556" t="str" cm="1">
        <f t="array" aca="1" ref="A556" ca="1">"aK_T_3_" &amp; INDIRECT("F" &amp; ROW(C556)-4) &amp; "_p"</f>
        <v>aK_T_3_4_5_p</v>
      </c>
      <c r="B556">
        <v>2</v>
      </c>
      <c r="C556" t="s">
        <v>62</v>
      </c>
    </row>
    <row r="557" spans="1:6" x14ac:dyDescent="0.25">
      <c r="A557" s="53" t="s">
        <v>64</v>
      </c>
    </row>
    <row r="558" spans="1:6" x14ac:dyDescent="0.25">
      <c r="A558" t="str" cm="1">
        <f t="array" aca="1" ref="A558" ca="1">"aK_WS_1_" &amp; INDIRECT("F" &amp; ROW(C558)-6) &amp; "_p"</f>
        <v>aK_WS_1_4_5_p</v>
      </c>
      <c r="B558">
        <v>0</v>
      </c>
      <c r="C558" t="s">
        <v>60</v>
      </c>
    </row>
    <row r="559" spans="1:6" x14ac:dyDescent="0.25">
      <c r="A559" t="str" cm="1">
        <f t="array" aca="1" ref="A559" ca="1">"aK_WS_2_" &amp; INDIRECT("F" &amp; ROW(C559)-7) &amp; "_p"</f>
        <v>aK_WS_2_4_5_p</v>
      </c>
      <c r="B559">
        <v>0</v>
      </c>
      <c r="C559" t="s">
        <v>61</v>
      </c>
    </row>
    <row r="560" spans="1:6" x14ac:dyDescent="0.25">
      <c r="A560" t="str" cm="1">
        <f t="array" aca="1" ref="A560" ca="1">"aK_WS_3_" &amp; INDIRECT("F" &amp; ROW(C560)-8) &amp; "_p"</f>
        <v>aK_WS_3_4_5_p</v>
      </c>
      <c r="B560">
        <v>2</v>
      </c>
      <c r="C560" t="s">
        <v>62</v>
      </c>
    </row>
    <row r="561" spans="1:8" x14ac:dyDescent="0.25">
      <c r="A561" s="53" t="s">
        <v>63</v>
      </c>
      <c r="G561" s="44"/>
      <c r="H561" s="44"/>
    </row>
    <row r="562" spans="1:8" x14ac:dyDescent="0.25">
      <c r="A562" t="str" cm="1">
        <f t="array" aca="1" ref="A562" ca="1">"aK_PREC_1_" &amp; INDIRECT("F" &amp; ROW(C562) - 10) &amp; "_p"</f>
        <v>aK_PREC_1_4_5_p</v>
      </c>
      <c r="B562">
        <v>0</v>
      </c>
      <c r="C562" t="s">
        <v>60</v>
      </c>
      <c r="F562" s="44"/>
    </row>
    <row r="563" spans="1:8" x14ac:dyDescent="0.25">
      <c r="A563" t="str" cm="1">
        <f t="array" aca="1" ref="A563" ca="1">"aK_PREC_2_" &amp; INDIRECT("F" &amp; ROW(C563) - 11) &amp; "_p"</f>
        <v>aK_PREC_2_4_5_p</v>
      </c>
      <c r="B563">
        <v>0</v>
      </c>
      <c r="C563" t="s">
        <v>61</v>
      </c>
    </row>
    <row r="564" spans="1:8" x14ac:dyDescent="0.25">
      <c r="A564" t="str" cm="1">
        <f t="array" aca="1" ref="A564" ca="1">"aK_PREC_3_" &amp; INDIRECT("F" &amp; ROW(C564) - 12) &amp; "_p"</f>
        <v>aK_PREC_3_4_5_p</v>
      </c>
      <c r="B564">
        <v>2</v>
      </c>
      <c r="C564" t="s">
        <v>62</v>
      </c>
    </row>
    <row r="565" spans="1:8" x14ac:dyDescent="0.25">
      <c r="A565" s="53" t="s">
        <v>65</v>
      </c>
      <c r="G565" s="44"/>
      <c r="H565" s="44"/>
    </row>
    <row r="566" spans="1:8" x14ac:dyDescent="0.25">
      <c r="A566" t="str" cm="1">
        <f t="array" aca="1" ref="A566" ca="1">"aK_SL_1_" &amp; INDIRECT("F" &amp; ROW(C566) - 14) &amp; "_p"</f>
        <v>aK_SL_1_4_5_p</v>
      </c>
      <c r="B566">
        <v>0</v>
      </c>
      <c r="C566" t="s">
        <v>60</v>
      </c>
      <c r="F566" s="44"/>
    </row>
    <row r="567" spans="1:8" x14ac:dyDescent="0.25">
      <c r="A567" t="str" cm="1">
        <f t="array" aca="1" ref="A567" ca="1">"aK_SL_2_" &amp; INDIRECT("F" &amp; ROW(C567) - 15) &amp; "_p"</f>
        <v>aK_SL_2_4_5_p</v>
      </c>
      <c r="B567">
        <v>0</v>
      </c>
      <c r="C567" t="s">
        <v>61</v>
      </c>
    </row>
    <row r="568" spans="1:8" x14ac:dyDescent="0.25">
      <c r="A568" t="str" cm="1">
        <f t="array" aca="1" ref="A568" ca="1">"aK_SL_3_" &amp; INDIRECT("F" &amp; ROW(C568) - 16) &amp; "_p"</f>
        <v>aK_SL_3_4_5_p</v>
      </c>
      <c r="B568">
        <v>2</v>
      </c>
      <c r="C568" t="s">
        <v>62</v>
      </c>
    </row>
    <row r="569" spans="1:8" x14ac:dyDescent="0.25">
      <c r="A569" s="53" t="s">
        <v>470</v>
      </c>
    </row>
    <row r="570" spans="1:8" x14ac:dyDescent="0.25">
      <c r="A570" t="str" cm="1">
        <f t="array" aca="1" ref="A570" ca="1">"aK_DRO_1_" &amp; INDIRECT("F" &amp; ROW(C570) - 18) &amp; "_p"</f>
        <v>aK_DRO_1_4_5_p</v>
      </c>
      <c r="B570">
        <v>0</v>
      </c>
      <c r="C570" t="s">
        <v>60</v>
      </c>
    </row>
    <row r="571" spans="1:8" x14ac:dyDescent="0.25">
      <c r="A571" t="str" cm="1">
        <f t="array" aca="1" ref="A571" ca="1">"aK_DRO_2_" &amp; INDIRECT("F" &amp; ROW(C571) - 19) &amp; "_p"</f>
        <v>aK_DRO_2_4_5_p</v>
      </c>
      <c r="B571">
        <v>0</v>
      </c>
      <c r="C571" t="s">
        <v>61</v>
      </c>
    </row>
    <row r="572" spans="1:8" x14ac:dyDescent="0.25">
      <c r="A572" t="str" cm="1">
        <f t="array" aca="1" ref="A572" ca="1">"aK_DRO_3_" &amp; INDIRECT("F" &amp; ROW(C572) - 20) &amp; "_p"</f>
        <v>aK_DRO_3_4_5_p</v>
      </c>
      <c r="B572">
        <v>2</v>
      </c>
      <c r="C572" t="s">
        <v>62</v>
      </c>
    </row>
    <row r="573" spans="1:8" x14ac:dyDescent="0.25">
      <c r="A573" s="53" t="s">
        <v>471</v>
      </c>
    </row>
    <row r="574" spans="1:8" x14ac:dyDescent="0.25">
      <c r="A574" t="str" cm="1">
        <f t="array" aca="1" ref="A574" ca="1">"aK_CYC_1_" &amp; INDIRECT("F" &amp; ROW(C574) - 22) &amp; "_p"</f>
        <v>aK_CYC_1_4_5_p</v>
      </c>
      <c r="B574">
        <v>0.1</v>
      </c>
      <c r="C574" t="s">
        <v>60</v>
      </c>
    </row>
    <row r="575" spans="1:8" x14ac:dyDescent="0.25">
      <c r="A575" t="str" cm="1">
        <f t="array" aca="1" ref="A575" ca="1">"aK_CYC_2_" &amp; INDIRECT("F" &amp; ROW(C575) - 23) &amp; "_p"</f>
        <v>aK_CYC_2_4_5_p</v>
      </c>
      <c r="B575">
        <v>0</v>
      </c>
      <c r="C575" t="s">
        <v>61</v>
      </c>
    </row>
    <row r="576" spans="1:8" x14ac:dyDescent="0.25">
      <c r="A576" t="str" cm="1">
        <f t="array" aca="1" ref="A576" ca="1">"aK_CYC_3_" &amp; INDIRECT("F" &amp; ROW(C576) - 24) &amp; "_p"</f>
        <v>aK_CYC_3_4_5_p</v>
      </c>
      <c r="B576">
        <v>2</v>
      </c>
      <c r="C576" t="s">
        <v>62</v>
      </c>
    </row>
    <row r="577" spans="1:8" x14ac:dyDescent="0.25">
      <c r="A577" s="59" t="s">
        <v>526</v>
      </c>
      <c r="B577" s="59"/>
      <c r="C577" s="59"/>
      <c r="D577" s="46">
        <v>4</v>
      </c>
      <c r="E577" s="46">
        <v>6</v>
      </c>
      <c r="F577" s="46" t="s">
        <v>587</v>
      </c>
    </row>
    <row r="578" spans="1:8" x14ac:dyDescent="0.25">
      <c r="A578" s="53" t="s">
        <v>59</v>
      </c>
    </row>
    <row r="579" spans="1:8" x14ac:dyDescent="0.25">
      <c r="A579" t="str" cm="1">
        <f t="array" aca="1" ref="A579" ca="1">"aK_T_1_" &amp; INDIRECT("F" &amp; ROW(C579)-2) &amp; "_p"</f>
        <v>aK_T_1_4_6_p</v>
      </c>
      <c r="B579">
        <v>0</v>
      </c>
      <c r="C579" t="s">
        <v>60</v>
      </c>
    </row>
    <row r="580" spans="1:8" x14ac:dyDescent="0.25">
      <c r="A580" t="str" cm="1">
        <f t="array" aca="1" ref="A580" ca="1">"aK_T_2_" &amp; INDIRECT("F" &amp; ROW(C580)-3) &amp; "_p"</f>
        <v>aK_T_2_4_6_p</v>
      </c>
      <c r="B580">
        <v>0</v>
      </c>
      <c r="C580" t="s">
        <v>61</v>
      </c>
    </row>
    <row r="581" spans="1:8" x14ac:dyDescent="0.25">
      <c r="A581" t="str" cm="1">
        <f t="array" aca="1" ref="A581" ca="1">"aK_T_3_" &amp; INDIRECT("F" &amp; ROW(C581)-4) &amp; "_p"</f>
        <v>aK_T_3_4_6_p</v>
      </c>
      <c r="B581">
        <v>2</v>
      </c>
      <c r="C581" t="s">
        <v>62</v>
      </c>
    </row>
    <row r="582" spans="1:8" x14ac:dyDescent="0.25">
      <c r="A582" s="53" t="s">
        <v>64</v>
      </c>
    </row>
    <row r="583" spans="1:8" x14ac:dyDescent="0.25">
      <c r="A583" t="str" cm="1">
        <f t="array" aca="1" ref="A583" ca="1">"aK_WS_1_" &amp; INDIRECT("F" &amp; ROW(C583)-6) &amp; "_p"</f>
        <v>aK_WS_1_4_6_p</v>
      </c>
      <c r="B583">
        <v>0</v>
      </c>
      <c r="C583" t="s">
        <v>60</v>
      </c>
    </row>
    <row r="584" spans="1:8" x14ac:dyDescent="0.25">
      <c r="A584" t="str" cm="1">
        <f t="array" aca="1" ref="A584" ca="1">"aK_WS_2_" &amp; INDIRECT("F" &amp; ROW(C584)-7) &amp; "_p"</f>
        <v>aK_WS_2_4_6_p</v>
      </c>
      <c r="B584">
        <v>0</v>
      </c>
      <c r="C584" t="s">
        <v>61</v>
      </c>
    </row>
    <row r="585" spans="1:8" x14ac:dyDescent="0.25">
      <c r="A585" t="str" cm="1">
        <f t="array" aca="1" ref="A585" ca="1">"aK_WS_3_" &amp; INDIRECT("F" &amp; ROW(C585)-8) &amp; "_p"</f>
        <v>aK_WS_3_4_6_p</v>
      </c>
      <c r="B585">
        <v>2</v>
      </c>
      <c r="C585" t="s">
        <v>62</v>
      </c>
    </row>
    <row r="586" spans="1:8" x14ac:dyDescent="0.25">
      <c r="A586" s="53" t="s">
        <v>63</v>
      </c>
      <c r="G586" s="44"/>
      <c r="H586" s="44"/>
    </row>
    <row r="587" spans="1:8" x14ac:dyDescent="0.25">
      <c r="A587" t="str" cm="1">
        <f t="array" aca="1" ref="A587" ca="1">"aK_PREC_1_" &amp; INDIRECT("F" &amp; ROW(C587) - 10) &amp; "_p"</f>
        <v>aK_PREC_1_4_6_p</v>
      </c>
      <c r="B587">
        <v>0</v>
      </c>
      <c r="C587" t="s">
        <v>60</v>
      </c>
      <c r="F587" s="44"/>
    </row>
    <row r="588" spans="1:8" x14ac:dyDescent="0.25">
      <c r="A588" t="str" cm="1">
        <f t="array" aca="1" ref="A588" ca="1">"aK_PREC_2_" &amp; INDIRECT("F" &amp; ROW(C588) - 11) &amp; "_p"</f>
        <v>aK_PREC_2_4_6_p</v>
      </c>
      <c r="B588">
        <v>0</v>
      </c>
      <c r="C588" t="s">
        <v>61</v>
      </c>
    </row>
    <row r="589" spans="1:8" x14ac:dyDescent="0.25">
      <c r="A589" t="str" cm="1">
        <f t="array" aca="1" ref="A589" ca="1">"aK_PREC_3_" &amp; INDIRECT("F" &amp; ROW(C589) - 12) &amp; "_p"</f>
        <v>aK_PREC_3_4_6_p</v>
      </c>
      <c r="B589">
        <v>2</v>
      </c>
      <c r="C589" t="s">
        <v>62</v>
      </c>
    </row>
    <row r="590" spans="1:8" x14ac:dyDescent="0.25">
      <c r="A590" s="53" t="s">
        <v>65</v>
      </c>
      <c r="G590" s="44"/>
      <c r="H590" s="44"/>
    </row>
    <row r="591" spans="1:8" x14ac:dyDescent="0.25">
      <c r="A591" t="str" cm="1">
        <f t="array" aca="1" ref="A591" ca="1">"aK_SL_1_" &amp; INDIRECT("F" &amp; ROW(C591) - 14) &amp; "_p"</f>
        <v>aK_SL_1_4_6_p</v>
      </c>
      <c r="B591">
        <v>0</v>
      </c>
      <c r="C591" t="s">
        <v>60</v>
      </c>
      <c r="F591" s="44"/>
    </row>
    <row r="592" spans="1:8" x14ac:dyDescent="0.25">
      <c r="A592" t="str" cm="1">
        <f t="array" aca="1" ref="A592" ca="1">"aK_SL_2_" &amp; INDIRECT("F" &amp; ROW(C592) - 15) &amp; "_p"</f>
        <v>aK_SL_2_4_6_p</v>
      </c>
      <c r="B592">
        <v>0</v>
      </c>
      <c r="C592" t="s">
        <v>61</v>
      </c>
    </row>
    <row r="593" spans="1:6" x14ac:dyDescent="0.25">
      <c r="A593" t="str" cm="1">
        <f t="array" aca="1" ref="A593" ca="1">"aK_SL_3_" &amp; INDIRECT("F" &amp; ROW(C593) - 16) &amp; "_p"</f>
        <v>aK_SL_3_4_6_p</v>
      </c>
      <c r="B593">
        <v>2</v>
      </c>
      <c r="C593" t="s">
        <v>62</v>
      </c>
    </row>
    <row r="594" spans="1:6" x14ac:dyDescent="0.25">
      <c r="A594" s="53" t="s">
        <v>470</v>
      </c>
    </row>
    <row r="595" spans="1:6" x14ac:dyDescent="0.25">
      <c r="A595" t="str" cm="1">
        <f t="array" aca="1" ref="A595" ca="1">"aK_DRO_1_" &amp; INDIRECT("F" &amp; ROW(C595) - 18) &amp; "_p"</f>
        <v>aK_DRO_1_4_6_p</v>
      </c>
      <c r="B595">
        <v>0</v>
      </c>
      <c r="C595" t="s">
        <v>60</v>
      </c>
    </row>
    <row r="596" spans="1:6" x14ac:dyDescent="0.25">
      <c r="A596" t="str" cm="1">
        <f t="array" aca="1" ref="A596" ca="1">"aK_DRO_2_" &amp; INDIRECT("F" &amp; ROW(C596) - 19) &amp; "_p"</f>
        <v>aK_DRO_2_4_6_p</v>
      </c>
      <c r="B596">
        <v>0</v>
      </c>
      <c r="C596" t="s">
        <v>61</v>
      </c>
    </row>
    <row r="597" spans="1:6" x14ac:dyDescent="0.25">
      <c r="A597" t="str" cm="1">
        <f t="array" aca="1" ref="A597" ca="1">"aK_DRO_3_" &amp; INDIRECT("F" &amp; ROW(C597) - 20) &amp; "_p"</f>
        <v>aK_DRO_3_4_6_p</v>
      </c>
      <c r="B597">
        <v>2</v>
      </c>
      <c r="C597" t="s">
        <v>62</v>
      </c>
    </row>
    <row r="598" spans="1:6" x14ac:dyDescent="0.25">
      <c r="A598" s="53" t="s">
        <v>471</v>
      </c>
    </row>
    <row r="599" spans="1:6" x14ac:dyDescent="0.25">
      <c r="A599" t="str" cm="1">
        <f t="array" aca="1" ref="A599" ca="1">"aK_CYC_1_" &amp; INDIRECT("F" &amp; ROW(C599) - 22) &amp; "_p"</f>
        <v>aK_CYC_1_4_6_p</v>
      </c>
      <c r="B599">
        <v>0.1</v>
      </c>
      <c r="C599" t="s">
        <v>60</v>
      </c>
    </row>
    <row r="600" spans="1:6" x14ac:dyDescent="0.25">
      <c r="A600" t="str" cm="1">
        <f t="array" aca="1" ref="A600" ca="1">"aK_CYC_2_" &amp; INDIRECT("F" &amp; ROW(C600) - 23) &amp; "_p"</f>
        <v>aK_CYC_2_4_6_p</v>
      </c>
      <c r="B600">
        <v>0</v>
      </c>
      <c r="C600" t="s">
        <v>61</v>
      </c>
    </row>
    <row r="601" spans="1:6" x14ac:dyDescent="0.25">
      <c r="A601" t="str" cm="1">
        <f t="array" aca="1" ref="A601" ca="1">"aK_CYC_3_" &amp; INDIRECT("F" &amp; ROW(C601) - 24) &amp; "_p"</f>
        <v>aK_CYC_3_4_6_p</v>
      </c>
      <c r="B601">
        <v>2</v>
      </c>
      <c r="C601" t="s">
        <v>62</v>
      </c>
    </row>
    <row r="602" spans="1:6" x14ac:dyDescent="0.25">
      <c r="A602" s="59" t="s">
        <v>527</v>
      </c>
      <c r="B602" s="59"/>
      <c r="C602" s="59"/>
      <c r="D602" s="46">
        <v>5</v>
      </c>
      <c r="E602" s="46">
        <v>1</v>
      </c>
      <c r="F602" s="46" t="s">
        <v>586</v>
      </c>
    </row>
    <row r="603" spans="1:6" x14ac:dyDescent="0.25">
      <c r="A603" s="53" t="s">
        <v>59</v>
      </c>
    </row>
    <row r="604" spans="1:6" x14ac:dyDescent="0.25">
      <c r="A604" t="str" cm="1">
        <f t="array" aca="1" ref="A604" ca="1">"aK_T_1_" &amp; INDIRECT("F" &amp; ROW(C604)-2) &amp; "_p"</f>
        <v>aK_T_1_5_1_p</v>
      </c>
      <c r="B604">
        <v>0</v>
      </c>
      <c r="C604" t="s">
        <v>60</v>
      </c>
    </row>
    <row r="605" spans="1:6" x14ac:dyDescent="0.25">
      <c r="A605" t="str" cm="1">
        <f t="array" aca="1" ref="A605" ca="1">"aK_T_2_" &amp; INDIRECT("F" &amp; ROW(C605)-3) &amp; "_p"</f>
        <v>aK_T_2_5_1_p</v>
      </c>
      <c r="B605">
        <v>0</v>
      </c>
      <c r="C605" t="s">
        <v>61</v>
      </c>
    </row>
    <row r="606" spans="1:6" x14ac:dyDescent="0.25">
      <c r="A606" t="str" cm="1">
        <f t="array" aca="1" ref="A606" ca="1">"aK_T_3_" &amp; INDIRECT("F" &amp; ROW(C606)-4) &amp; "_p"</f>
        <v>aK_T_3_5_1_p</v>
      </c>
      <c r="B606">
        <v>2</v>
      </c>
      <c r="C606" t="s">
        <v>62</v>
      </c>
    </row>
    <row r="607" spans="1:6" x14ac:dyDescent="0.25">
      <c r="A607" s="53" t="s">
        <v>64</v>
      </c>
    </row>
    <row r="608" spans="1:6" x14ac:dyDescent="0.25">
      <c r="A608" t="str" cm="1">
        <f t="array" aca="1" ref="A608" ca="1">"aK_WS_1_" &amp; INDIRECT("F" &amp; ROW(C608)-6) &amp; "_p"</f>
        <v>aK_WS_1_5_1_p</v>
      </c>
      <c r="B608">
        <v>0</v>
      </c>
      <c r="C608" t="s">
        <v>60</v>
      </c>
    </row>
    <row r="609" spans="1:8" x14ac:dyDescent="0.25">
      <c r="A609" t="str" cm="1">
        <f t="array" aca="1" ref="A609" ca="1">"aK_WS_2_" &amp; INDIRECT("F" &amp; ROW(C609)-7) &amp; "_p"</f>
        <v>aK_WS_2_5_1_p</v>
      </c>
      <c r="B609">
        <v>0</v>
      </c>
      <c r="C609" t="s">
        <v>61</v>
      </c>
    </row>
    <row r="610" spans="1:8" x14ac:dyDescent="0.25">
      <c r="A610" t="str" cm="1">
        <f t="array" aca="1" ref="A610" ca="1">"aK_WS_3_" &amp; INDIRECT("F" &amp; ROW(C610)-8) &amp; "_p"</f>
        <v>aK_WS_3_5_1_p</v>
      </c>
      <c r="B610">
        <v>2</v>
      </c>
      <c r="C610" t="s">
        <v>62</v>
      </c>
    </row>
    <row r="611" spans="1:8" x14ac:dyDescent="0.25">
      <c r="A611" s="53" t="s">
        <v>63</v>
      </c>
      <c r="G611" s="44"/>
      <c r="H611" s="44"/>
    </row>
    <row r="612" spans="1:8" x14ac:dyDescent="0.25">
      <c r="A612" t="str" cm="1">
        <f t="array" aca="1" ref="A612" ca="1">"aK_PREC_1_" &amp; INDIRECT("F" &amp; ROW(C612) - 10) &amp; "_p"</f>
        <v>aK_PREC_1_5_1_p</v>
      </c>
      <c r="B612">
        <v>0</v>
      </c>
      <c r="C612" t="s">
        <v>60</v>
      </c>
      <c r="F612" s="44"/>
    </row>
    <row r="613" spans="1:8" x14ac:dyDescent="0.25">
      <c r="A613" t="str" cm="1">
        <f t="array" aca="1" ref="A613" ca="1">"aK_PREC_2_" &amp; INDIRECT("F" &amp; ROW(C613) - 11) &amp; "_p"</f>
        <v>aK_PREC_2_5_1_p</v>
      </c>
      <c r="B613">
        <v>0</v>
      </c>
      <c r="C613" t="s">
        <v>61</v>
      </c>
    </row>
    <row r="614" spans="1:8" x14ac:dyDescent="0.25">
      <c r="A614" t="str" cm="1">
        <f t="array" aca="1" ref="A614" ca="1">"aK_PREC_3_" &amp; INDIRECT("F" &amp; ROW(C614) - 12) &amp; "_p"</f>
        <v>aK_PREC_3_5_1_p</v>
      </c>
      <c r="B614">
        <v>2</v>
      </c>
      <c r="C614" t="s">
        <v>62</v>
      </c>
    </row>
    <row r="615" spans="1:8" x14ac:dyDescent="0.25">
      <c r="A615" s="53" t="s">
        <v>65</v>
      </c>
      <c r="G615" s="44"/>
      <c r="H615" s="44"/>
    </row>
    <row r="616" spans="1:8" x14ac:dyDescent="0.25">
      <c r="A616" t="str" cm="1">
        <f t="array" aca="1" ref="A616" ca="1">"aK_SL_1_" &amp; INDIRECT("F" &amp; ROW(C616) - 14) &amp; "_p"</f>
        <v>aK_SL_1_5_1_p</v>
      </c>
      <c r="B616">
        <v>0</v>
      </c>
      <c r="C616" t="s">
        <v>60</v>
      </c>
      <c r="F616" s="44"/>
    </row>
    <row r="617" spans="1:8" x14ac:dyDescent="0.25">
      <c r="A617" t="str" cm="1">
        <f t="array" aca="1" ref="A617" ca="1">"aK_SL_2_" &amp; INDIRECT("F" &amp; ROW(C617) - 15) &amp; "_p"</f>
        <v>aK_SL_2_5_1_p</v>
      </c>
      <c r="B617">
        <v>0</v>
      </c>
      <c r="C617" t="s">
        <v>61</v>
      </c>
    </row>
    <row r="618" spans="1:8" x14ac:dyDescent="0.25">
      <c r="A618" t="str" cm="1">
        <f t="array" aca="1" ref="A618" ca="1">"aK_SL_3_" &amp; INDIRECT("F" &amp; ROW(C618) - 16) &amp; "_p"</f>
        <v>aK_SL_3_5_1_p</v>
      </c>
      <c r="B618">
        <v>2</v>
      </c>
      <c r="C618" t="s">
        <v>62</v>
      </c>
    </row>
    <row r="619" spans="1:8" x14ac:dyDescent="0.25">
      <c r="A619" s="53" t="s">
        <v>470</v>
      </c>
    </row>
    <row r="620" spans="1:8" x14ac:dyDescent="0.25">
      <c r="A620" t="str" cm="1">
        <f t="array" aca="1" ref="A620" ca="1">"aK_DRO_1_" &amp; INDIRECT("F" &amp; ROW(C620) - 18) &amp; "_p"</f>
        <v>aK_DRO_1_5_1_p</v>
      </c>
      <c r="B620">
        <v>0</v>
      </c>
      <c r="C620" t="s">
        <v>60</v>
      </c>
    </row>
    <row r="621" spans="1:8" x14ac:dyDescent="0.25">
      <c r="A621" t="str" cm="1">
        <f t="array" aca="1" ref="A621" ca="1">"aK_DRO_2_" &amp; INDIRECT("F" &amp; ROW(C621) - 19) &amp; "_p"</f>
        <v>aK_DRO_2_5_1_p</v>
      </c>
      <c r="B621">
        <v>0</v>
      </c>
      <c r="C621" t="s">
        <v>61</v>
      </c>
    </row>
    <row r="622" spans="1:8" x14ac:dyDescent="0.25">
      <c r="A622" t="str" cm="1">
        <f t="array" aca="1" ref="A622" ca="1">"aK_DRO_3_" &amp; INDIRECT("F" &amp; ROW(C622) - 20) &amp; "_p"</f>
        <v>aK_DRO_3_5_1_p</v>
      </c>
      <c r="B622">
        <v>2</v>
      </c>
      <c r="C622" t="s">
        <v>62</v>
      </c>
    </row>
    <row r="623" spans="1:8" x14ac:dyDescent="0.25">
      <c r="A623" s="53" t="s">
        <v>471</v>
      </c>
    </row>
    <row r="624" spans="1:8" x14ac:dyDescent="0.25">
      <c r="A624" t="str" cm="1">
        <f t="array" aca="1" ref="A624" ca="1">"aK_CYC_1_" &amp; INDIRECT("F" &amp; ROW(C624) - 22) &amp; "_p"</f>
        <v>aK_CYC_1_5_1_p</v>
      </c>
      <c r="B624">
        <v>0.1</v>
      </c>
      <c r="C624" t="s">
        <v>60</v>
      </c>
    </row>
    <row r="625" spans="1:8" x14ac:dyDescent="0.25">
      <c r="A625" t="str" cm="1">
        <f t="array" aca="1" ref="A625" ca="1">"aK_CYC_2_" &amp; INDIRECT("F" &amp; ROW(C625) - 23) &amp; "_p"</f>
        <v>aK_CYC_2_5_1_p</v>
      </c>
      <c r="B625">
        <v>0</v>
      </c>
      <c r="C625" t="s">
        <v>61</v>
      </c>
    </row>
    <row r="626" spans="1:8" x14ac:dyDescent="0.25">
      <c r="A626" t="str" cm="1">
        <f t="array" aca="1" ref="A626" ca="1">"aK_CYC_3_" &amp; INDIRECT("F" &amp; ROW(C626) - 24) &amp; "_p"</f>
        <v>aK_CYC_3_5_1_p</v>
      </c>
      <c r="B626">
        <v>2</v>
      </c>
      <c r="C626" t="s">
        <v>62</v>
      </c>
    </row>
    <row r="627" spans="1:8" x14ac:dyDescent="0.25">
      <c r="A627" s="59" t="s">
        <v>528</v>
      </c>
      <c r="B627" s="59"/>
      <c r="C627" s="59"/>
      <c r="D627" s="46">
        <v>5</v>
      </c>
      <c r="E627" s="46">
        <v>2</v>
      </c>
      <c r="F627" s="46" t="s">
        <v>585</v>
      </c>
    </row>
    <row r="628" spans="1:8" x14ac:dyDescent="0.25">
      <c r="A628" s="53" t="s">
        <v>59</v>
      </c>
    </row>
    <row r="629" spans="1:8" x14ac:dyDescent="0.25">
      <c r="A629" t="str" cm="1">
        <f t="array" aca="1" ref="A629" ca="1">"aK_T_1_" &amp; INDIRECT("F" &amp; ROW(C629)-2) &amp; "_p"</f>
        <v>aK_T_1_5_2_p</v>
      </c>
      <c r="B629">
        <v>0</v>
      </c>
      <c r="C629" t="s">
        <v>60</v>
      </c>
    </row>
    <row r="630" spans="1:8" x14ac:dyDescent="0.25">
      <c r="A630" t="str" cm="1">
        <f t="array" aca="1" ref="A630" ca="1">"aK_T_2_" &amp; INDIRECT("F" &amp; ROW(C630)-3) &amp; "_p"</f>
        <v>aK_T_2_5_2_p</v>
      </c>
      <c r="B630">
        <v>0</v>
      </c>
      <c r="C630" t="s">
        <v>61</v>
      </c>
    </row>
    <row r="631" spans="1:8" x14ac:dyDescent="0.25">
      <c r="A631" t="str" cm="1">
        <f t="array" aca="1" ref="A631" ca="1">"aK_T_3_" &amp; INDIRECT("F" &amp; ROW(C631)-4) &amp; "_p"</f>
        <v>aK_T_3_5_2_p</v>
      </c>
      <c r="B631">
        <v>2</v>
      </c>
      <c r="C631" t="s">
        <v>62</v>
      </c>
    </row>
    <row r="632" spans="1:8" x14ac:dyDescent="0.25">
      <c r="A632" s="53" t="s">
        <v>64</v>
      </c>
    </row>
    <row r="633" spans="1:8" x14ac:dyDescent="0.25">
      <c r="A633" t="str" cm="1">
        <f t="array" aca="1" ref="A633" ca="1">"aK_WS_1_" &amp; INDIRECT("F" &amp; ROW(C633)-6) &amp; "_p"</f>
        <v>aK_WS_1_5_2_p</v>
      </c>
      <c r="B633">
        <v>0</v>
      </c>
      <c r="C633" t="s">
        <v>60</v>
      </c>
    </row>
    <row r="634" spans="1:8" x14ac:dyDescent="0.25">
      <c r="A634" t="str" cm="1">
        <f t="array" aca="1" ref="A634" ca="1">"aK_WS_2_" &amp; INDIRECT("F" &amp; ROW(C634)-7) &amp; "_p"</f>
        <v>aK_WS_2_5_2_p</v>
      </c>
      <c r="B634">
        <v>0</v>
      </c>
      <c r="C634" t="s">
        <v>61</v>
      </c>
    </row>
    <row r="635" spans="1:8" x14ac:dyDescent="0.25">
      <c r="A635" t="str" cm="1">
        <f t="array" aca="1" ref="A635" ca="1">"aK_WS_3_" &amp; INDIRECT("F" &amp; ROW(C635)-8) &amp; "_p"</f>
        <v>aK_WS_3_5_2_p</v>
      </c>
      <c r="B635">
        <v>2</v>
      </c>
      <c r="C635" t="s">
        <v>62</v>
      </c>
    </row>
    <row r="636" spans="1:8" x14ac:dyDescent="0.25">
      <c r="A636" s="53" t="s">
        <v>63</v>
      </c>
      <c r="G636" s="44"/>
      <c r="H636" s="44"/>
    </row>
    <row r="637" spans="1:8" x14ac:dyDescent="0.25">
      <c r="A637" t="str" cm="1">
        <f t="array" aca="1" ref="A637" ca="1">"aK_PREC_1_" &amp; INDIRECT("F" &amp; ROW(C637) - 10) &amp; "_p"</f>
        <v>aK_PREC_1_5_2_p</v>
      </c>
      <c r="B637">
        <v>0</v>
      </c>
      <c r="C637" t="s">
        <v>60</v>
      </c>
      <c r="F637" s="44"/>
    </row>
    <row r="638" spans="1:8" x14ac:dyDescent="0.25">
      <c r="A638" t="str" cm="1">
        <f t="array" aca="1" ref="A638" ca="1">"aK_PREC_2_" &amp; INDIRECT("F" &amp; ROW(C638) - 11) &amp; "_p"</f>
        <v>aK_PREC_2_5_2_p</v>
      </c>
      <c r="B638">
        <v>0</v>
      </c>
      <c r="C638" t="s">
        <v>61</v>
      </c>
    </row>
    <row r="639" spans="1:8" x14ac:dyDescent="0.25">
      <c r="A639" t="str" cm="1">
        <f t="array" aca="1" ref="A639" ca="1">"aK_PREC_3_" &amp; INDIRECT("F" &amp; ROW(C639) - 12) &amp; "_p"</f>
        <v>aK_PREC_3_5_2_p</v>
      </c>
      <c r="B639">
        <v>2</v>
      </c>
      <c r="C639" t="s">
        <v>62</v>
      </c>
    </row>
    <row r="640" spans="1:8" x14ac:dyDescent="0.25">
      <c r="A640" s="53" t="s">
        <v>65</v>
      </c>
      <c r="G640" s="44"/>
      <c r="H640" s="44"/>
    </row>
    <row r="641" spans="1:6" x14ac:dyDescent="0.25">
      <c r="A641" t="str" cm="1">
        <f t="array" aca="1" ref="A641" ca="1">"aK_SL_1_" &amp; INDIRECT("F" &amp; ROW(C641) - 14) &amp; "_p"</f>
        <v>aK_SL_1_5_2_p</v>
      </c>
      <c r="B641">
        <v>0</v>
      </c>
      <c r="C641" t="s">
        <v>60</v>
      </c>
      <c r="F641" s="44"/>
    </row>
    <row r="642" spans="1:6" x14ac:dyDescent="0.25">
      <c r="A642" t="str" cm="1">
        <f t="array" aca="1" ref="A642" ca="1">"aK_SL_2_" &amp; INDIRECT("F" &amp; ROW(C642) - 15) &amp; "_p"</f>
        <v>aK_SL_2_5_2_p</v>
      </c>
      <c r="B642">
        <v>0</v>
      </c>
      <c r="C642" t="s">
        <v>61</v>
      </c>
    </row>
    <row r="643" spans="1:6" x14ac:dyDescent="0.25">
      <c r="A643" t="str" cm="1">
        <f t="array" aca="1" ref="A643" ca="1">"aK_SL_3_" &amp; INDIRECT("F" &amp; ROW(C643) - 16) &amp; "_p"</f>
        <v>aK_SL_3_5_2_p</v>
      </c>
      <c r="B643">
        <v>2</v>
      </c>
      <c r="C643" t="s">
        <v>62</v>
      </c>
    </row>
    <row r="644" spans="1:6" x14ac:dyDescent="0.25">
      <c r="A644" s="53" t="s">
        <v>470</v>
      </c>
    </row>
    <row r="645" spans="1:6" x14ac:dyDescent="0.25">
      <c r="A645" t="str" cm="1">
        <f t="array" aca="1" ref="A645" ca="1">"aK_DRO_1_" &amp; INDIRECT("F" &amp; ROW(C645) - 18) &amp; "_p"</f>
        <v>aK_DRO_1_5_2_p</v>
      </c>
      <c r="B645">
        <v>0</v>
      </c>
      <c r="C645" t="s">
        <v>60</v>
      </c>
    </row>
    <row r="646" spans="1:6" x14ac:dyDescent="0.25">
      <c r="A646" t="str" cm="1">
        <f t="array" aca="1" ref="A646" ca="1">"aK_DRO_2_" &amp; INDIRECT("F" &amp; ROW(C646) - 19) &amp; "_p"</f>
        <v>aK_DRO_2_5_2_p</v>
      </c>
      <c r="B646">
        <v>0</v>
      </c>
      <c r="C646" t="s">
        <v>61</v>
      </c>
    </row>
    <row r="647" spans="1:6" x14ac:dyDescent="0.25">
      <c r="A647" t="str" cm="1">
        <f t="array" aca="1" ref="A647" ca="1">"aK_DRO_3_" &amp; INDIRECT("F" &amp; ROW(C647) - 20) &amp; "_p"</f>
        <v>aK_DRO_3_5_2_p</v>
      </c>
      <c r="B647">
        <v>2</v>
      </c>
      <c r="C647" t="s">
        <v>62</v>
      </c>
    </row>
    <row r="648" spans="1:6" x14ac:dyDescent="0.25">
      <c r="A648" s="53" t="s">
        <v>471</v>
      </c>
    </row>
    <row r="649" spans="1:6" x14ac:dyDescent="0.25">
      <c r="A649" t="str" cm="1">
        <f t="array" aca="1" ref="A649" ca="1">"aK_CYC_1_" &amp; INDIRECT("F" &amp; ROW(C649) - 22) &amp; "_p"</f>
        <v>aK_CYC_1_5_2_p</v>
      </c>
      <c r="B649">
        <v>0.1</v>
      </c>
      <c r="C649" t="s">
        <v>60</v>
      </c>
    </row>
    <row r="650" spans="1:6" x14ac:dyDescent="0.25">
      <c r="A650" t="str" cm="1">
        <f t="array" aca="1" ref="A650" ca="1">"aK_CYC_2_" &amp; INDIRECT("F" &amp; ROW(C650) - 23) &amp; "_p"</f>
        <v>aK_CYC_2_5_2_p</v>
      </c>
      <c r="B650">
        <v>0</v>
      </c>
      <c r="C650" t="s">
        <v>61</v>
      </c>
    </row>
    <row r="651" spans="1:6" x14ac:dyDescent="0.25">
      <c r="A651" t="str" cm="1">
        <f t="array" aca="1" ref="A651" ca="1">"aK_CYC_3_" &amp; INDIRECT("F" &amp; ROW(C651) - 24) &amp; "_p"</f>
        <v>aK_CYC_3_5_2_p</v>
      </c>
      <c r="B651">
        <v>2</v>
      </c>
      <c r="C651" t="s">
        <v>62</v>
      </c>
    </row>
    <row r="652" spans="1:6" x14ac:dyDescent="0.25">
      <c r="A652" s="59" t="s">
        <v>529</v>
      </c>
      <c r="B652" s="59"/>
      <c r="C652" s="59"/>
      <c r="D652" s="46">
        <v>5</v>
      </c>
      <c r="E652" s="46">
        <v>3</v>
      </c>
      <c r="F652" s="46" t="s">
        <v>584</v>
      </c>
    </row>
    <row r="653" spans="1:6" x14ac:dyDescent="0.25">
      <c r="A653" s="53" t="s">
        <v>59</v>
      </c>
    </row>
    <row r="654" spans="1:6" x14ac:dyDescent="0.25">
      <c r="A654" t="str" cm="1">
        <f t="array" aca="1" ref="A654" ca="1">"aK_T_1_" &amp; INDIRECT("F" &amp; ROW(C654)-2) &amp; "_p"</f>
        <v>aK_T_1_5_3_p</v>
      </c>
      <c r="B654">
        <v>0</v>
      </c>
      <c r="C654" t="s">
        <v>60</v>
      </c>
    </row>
    <row r="655" spans="1:6" x14ac:dyDescent="0.25">
      <c r="A655" t="str" cm="1">
        <f t="array" aca="1" ref="A655" ca="1">"aK_T_2_" &amp; INDIRECT("F" &amp; ROW(C655)-3) &amp; "_p"</f>
        <v>aK_T_2_5_3_p</v>
      </c>
      <c r="B655">
        <v>0</v>
      </c>
      <c r="C655" t="s">
        <v>61</v>
      </c>
    </row>
    <row r="656" spans="1:6" x14ac:dyDescent="0.25">
      <c r="A656" t="str" cm="1">
        <f t="array" aca="1" ref="A656" ca="1">"aK_T_3_" &amp; INDIRECT("F" &amp; ROW(C656)-4) &amp; "_p"</f>
        <v>aK_T_3_5_3_p</v>
      </c>
      <c r="B656">
        <v>2</v>
      </c>
      <c r="C656" t="s">
        <v>62</v>
      </c>
    </row>
    <row r="657" spans="1:8" x14ac:dyDescent="0.25">
      <c r="A657" s="53" t="s">
        <v>64</v>
      </c>
    </row>
    <row r="658" spans="1:8" x14ac:dyDescent="0.25">
      <c r="A658" t="str" cm="1">
        <f t="array" aca="1" ref="A658" ca="1">"aK_WS_1_" &amp; INDIRECT("F" &amp; ROW(C658)-6) &amp; "_p"</f>
        <v>aK_WS_1_5_3_p</v>
      </c>
      <c r="B658">
        <v>0</v>
      </c>
      <c r="C658" t="s">
        <v>60</v>
      </c>
    </row>
    <row r="659" spans="1:8" x14ac:dyDescent="0.25">
      <c r="A659" t="str" cm="1">
        <f t="array" aca="1" ref="A659" ca="1">"aK_WS_2_" &amp; INDIRECT("F" &amp; ROW(C659)-7) &amp; "_p"</f>
        <v>aK_WS_2_5_3_p</v>
      </c>
      <c r="B659">
        <v>0</v>
      </c>
      <c r="C659" t="s">
        <v>61</v>
      </c>
    </row>
    <row r="660" spans="1:8" x14ac:dyDescent="0.25">
      <c r="A660" t="str" cm="1">
        <f t="array" aca="1" ref="A660" ca="1">"aK_WS_3_" &amp; INDIRECT("F" &amp; ROW(C660)-8) &amp; "_p"</f>
        <v>aK_WS_3_5_3_p</v>
      </c>
      <c r="B660">
        <v>2</v>
      </c>
      <c r="C660" t="s">
        <v>62</v>
      </c>
    </row>
    <row r="661" spans="1:8" x14ac:dyDescent="0.25">
      <c r="A661" s="53" t="s">
        <v>63</v>
      </c>
      <c r="G661" s="44"/>
      <c r="H661" s="44"/>
    </row>
    <row r="662" spans="1:8" x14ac:dyDescent="0.25">
      <c r="A662" t="str" cm="1">
        <f t="array" aca="1" ref="A662" ca="1">"aK_PREC_1_" &amp; INDIRECT("F" &amp; ROW(C662) - 10) &amp; "_p"</f>
        <v>aK_PREC_1_5_3_p</v>
      </c>
      <c r="B662">
        <v>0</v>
      </c>
      <c r="C662" t="s">
        <v>60</v>
      </c>
      <c r="F662" s="44"/>
    </row>
    <row r="663" spans="1:8" x14ac:dyDescent="0.25">
      <c r="A663" t="str" cm="1">
        <f t="array" aca="1" ref="A663" ca="1">"aK_PREC_2_" &amp; INDIRECT("F" &amp; ROW(C663) - 11) &amp; "_p"</f>
        <v>aK_PREC_2_5_3_p</v>
      </c>
      <c r="B663">
        <v>0</v>
      </c>
      <c r="C663" t="s">
        <v>61</v>
      </c>
    </row>
    <row r="664" spans="1:8" x14ac:dyDescent="0.25">
      <c r="A664" t="str" cm="1">
        <f t="array" aca="1" ref="A664" ca="1">"aK_PREC_3_" &amp; INDIRECT("F" &amp; ROW(C664) - 12) &amp; "_p"</f>
        <v>aK_PREC_3_5_3_p</v>
      </c>
      <c r="B664">
        <v>2</v>
      </c>
      <c r="C664" t="s">
        <v>62</v>
      </c>
    </row>
    <row r="665" spans="1:8" x14ac:dyDescent="0.25">
      <c r="A665" s="53" t="s">
        <v>65</v>
      </c>
      <c r="G665" s="44"/>
      <c r="H665" s="44"/>
    </row>
    <row r="666" spans="1:8" x14ac:dyDescent="0.25">
      <c r="A666" t="str" cm="1">
        <f t="array" aca="1" ref="A666" ca="1">"aK_SL_1_" &amp; INDIRECT("F" &amp; ROW(C666) - 14) &amp; "_p"</f>
        <v>aK_SL_1_5_3_p</v>
      </c>
      <c r="B666">
        <v>0</v>
      </c>
      <c r="C666" t="s">
        <v>60</v>
      </c>
      <c r="F666" s="44"/>
    </row>
    <row r="667" spans="1:8" x14ac:dyDescent="0.25">
      <c r="A667" t="str" cm="1">
        <f t="array" aca="1" ref="A667" ca="1">"aK_SL_2_" &amp; INDIRECT("F" &amp; ROW(C667) - 15) &amp; "_p"</f>
        <v>aK_SL_2_5_3_p</v>
      </c>
      <c r="B667">
        <v>0</v>
      </c>
      <c r="C667" t="s">
        <v>61</v>
      </c>
    </row>
    <row r="668" spans="1:8" x14ac:dyDescent="0.25">
      <c r="A668" t="str" cm="1">
        <f t="array" aca="1" ref="A668" ca="1">"aK_SL_3_" &amp; INDIRECT("F" &amp; ROW(C668) - 16) &amp; "_p"</f>
        <v>aK_SL_3_5_3_p</v>
      </c>
      <c r="B668">
        <v>2</v>
      </c>
      <c r="C668" t="s">
        <v>62</v>
      </c>
    </row>
    <row r="669" spans="1:8" x14ac:dyDescent="0.25">
      <c r="A669" s="53" t="s">
        <v>470</v>
      </c>
    </row>
    <row r="670" spans="1:8" x14ac:dyDescent="0.25">
      <c r="A670" t="str" cm="1">
        <f t="array" aca="1" ref="A670" ca="1">"aK_DRO_1_" &amp; INDIRECT("F" &amp; ROW(C670) - 18) &amp; "_p"</f>
        <v>aK_DRO_1_5_3_p</v>
      </c>
      <c r="B670">
        <v>0</v>
      </c>
      <c r="C670" t="s">
        <v>60</v>
      </c>
    </row>
    <row r="671" spans="1:8" x14ac:dyDescent="0.25">
      <c r="A671" t="str" cm="1">
        <f t="array" aca="1" ref="A671" ca="1">"aK_DRO_2_" &amp; INDIRECT("F" &amp; ROW(C671) - 19) &amp; "_p"</f>
        <v>aK_DRO_2_5_3_p</v>
      </c>
      <c r="B671">
        <v>0</v>
      </c>
      <c r="C671" t="s">
        <v>61</v>
      </c>
    </row>
    <row r="672" spans="1:8" x14ac:dyDescent="0.25">
      <c r="A672" t="str" cm="1">
        <f t="array" aca="1" ref="A672" ca="1">"aK_DRO_3_" &amp; INDIRECT("F" &amp; ROW(C672) - 20) &amp; "_p"</f>
        <v>aK_DRO_3_5_3_p</v>
      </c>
      <c r="B672">
        <v>2</v>
      </c>
      <c r="C672" t="s">
        <v>62</v>
      </c>
    </row>
    <row r="673" spans="1:8" x14ac:dyDescent="0.25">
      <c r="A673" s="53" t="s">
        <v>471</v>
      </c>
    </row>
    <row r="674" spans="1:8" x14ac:dyDescent="0.25">
      <c r="A674" t="str" cm="1">
        <f t="array" aca="1" ref="A674" ca="1">"aK_CYC_1_" &amp; INDIRECT("F" &amp; ROW(C674) - 22) &amp; "_p"</f>
        <v>aK_CYC_1_5_3_p</v>
      </c>
      <c r="B674">
        <v>0.1</v>
      </c>
      <c r="C674" t="s">
        <v>60</v>
      </c>
    </row>
    <row r="675" spans="1:8" x14ac:dyDescent="0.25">
      <c r="A675" t="str" cm="1">
        <f t="array" aca="1" ref="A675" ca="1">"aK_CYC_2_" &amp; INDIRECT("F" &amp; ROW(C675) - 23) &amp; "_p"</f>
        <v>aK_CYC_2_5_3_p</v>
      </c>
      <c r="B675">
        <v>0</v>
      </c>
      <c r="C675" t="s">
        <v>61</v>
      </c>
    </row>
    <row r="676" spans="1:8" x14ac:dyDescent="0.25">
      <c r="A676" t="str" cm="1">
        <f t="array" aca="1" ref="A676" ca="1">"aK_CYC_3_" &amp; INDIRECT("F" &amp; ROW(C676) - 24) &amp; "_p"</f>
        <v>aK_CYC_3_5_3_p</v>
      </c>
      <c r="B676">
        <v>2</v>
      </c>
      <c r="C676" t="s">
        <v>62</v>
      </c>
    </row>
    <row r="677" spans="1:8" x14ac:dyDescent="0.25">
      <c r="A677" s="59" t="s">
        <v>530</v>
      </c>
      <c r="B677" s="59"/>
      <c r="C677" s="59"/>
      <c r="D677" s="46">
        <v>5</v>
      </c>
      <c r="E677" s="46">
        <v>4</v>
      </c>
      <c r="F677" s="46" t="s">
        <v>583</v>
      </c>
    </row>
    <row r="678" spans="1:8" x14ac:dyDescent="0.25">
      <c r="A678" s="53" t="s">
        <v>59</v>
      </c>
    </row>
    <row r="679" spans="1:8" x14ac:dyDescent="0.25">
      <c r="A679" t="str" cm="1">
        <f t="array" aca="1" ref="A679" ca="1">"aK_T_1_" &amp; INDIRECT("F" &amp; ROW(C679)-2) &amp; "_p"</f>
        <v>aK_T_1_5_4_p</v>
      </c>
      <c r="B679">
        <v>0</v>
      </c>
      <c r="C679" t="s">
        <v>60</v>
      </c>
    </row>
    <row r="680" spans="1:8" x14ac:dyDescent="0.25">
      <c r="A680" t="str" cm="1">
        <f t="array" aca="1" ref="A680" ca="1">"aK_T_2_" &amp; INDIRECT("F" &amp; ROW(C680)-3) &amp; "_p"</f>
        <v>aK_T_2_5_4_p</v>
      </c>
      <c r="B680">
        <v>0</v>
      </c>
      <c r="C680" t="s">
        <v>61</v>
      </c>
    </row>
    <row r="681" spans="1:8" x14ac:dyDescent="0.25">
      <c r="A681" t="str" cm="1">
        <f t="array" aca="1" ref="A681" ca="1">"aK_T_3_" &amp; INDIRECT("F" &amp; ROW(C681)-4) &amp; "_p"</f>
        <v>aK_T_3_5_4_p</v>
      </c>
      <c r="B681">
        <v>2</v>
      </c>
      <c r="C681" t="s">
        <v>62</v>
      </c>
    </row>
    <row r="682" spans="1:8" x14ac:dyDescent="0.25">
      <c r="A682" s="53" t="s">
        <v>64</v>
      </c>
    </row>
    <row r="683" spans="1:8" x14ac:dyDescent="0.25">
      <c r="A683" t="str" cm="1">
        <f t="array" aca="1" ref="A683" ca="1">"aK_WS_1_" &amp; INDIRECT("F" &amp; ROW(C683)-6) &amp; "_p"</f>
        <v>aK_WS_1_5_4_p</v>
      </c>
      <c r="B683">
        <v>0</v>
      </c>
      <c r="C683" t="s">
        <v>60</v>
      </c>
    </row>
    <row r="684" spans="1:8" x14ac:dyDescent="0.25">
      <c r="A684" t="str" cm="1">
        <f t="array" aca="1" ref="A684" ca="1">"aK_WS_2_" &amp; INDIRECT("F" &amp; ROW(C684)-7) &amp; "_p"</f>
        <v>aK_WS_2_5_4_p</v>
      </c>
      <c r="B684">
        <v>0</v>
      </c>
      <c r="C684" t="s">
        <v>61</v>
      </c>
    </row>
    <row r="685" spans="1:8" x14ac:dyDescent="0.25">
      <c r="A685" t="str" cm="1">
        <f t="array" aca="1" ref="A685" ca="1">"aK_WS_3_" &amp; INDIRECT("F" &amp; ROW(C685)-8) &amp; "_p"</f>
        <v>aK_WS_3_5_4_p</v>
      </c>
      <c r="B685">
        <v>2</v>
      </c>
      <c r="C685" t="s">
        <v>62</v>
      </c>
    </row>
    <row r="686" spans="1:8" x14ac:dyDescent="0.25">
      <c r="A686" s="53" t="s">
        <v>63</v>
      </c>
      <c r="G686" s="44"/>
      <c r="H686" s="44"/>
    </row>
    <row r="687" spans="1:8" x14ac:dyDescent="0.25">
      <c r="A687" t="str" cm="1">
        <f t="array" aca="1" ref="A687" ca="1">"aK_PREC_1_" &amp; INDIRECT("F" &amp; ROW(C687) - 10) &amp; "_p"</f>
        <v>aK_PREC_1_5_4_p</v>
      </c>
      <c r="B687">
        <v>0</v>
      </c>
      <c r="C687" t="s">
        <v>60</v>
      </c>
      <c r="F687" s="44"/>
    </row>
    <row r="688" spans="1:8" x14ac:dyDescent="0.25">
      <c r="A688" t="str" cm="1">
        <f t="array" aca="1" ref="A688" ca="1">"aK_PREC_2_" &amp; INDIRECT("F" &amp; ROW(C688) - 11) &amp; "_p"</f>
        <v>aK_PREC_2_5_4_p</v>
      </c>
      <c r="B688">
        <v>0</v>
      </c>
      <c r="C688" t="s">
        <v>61</v>
      </c>
    </row>
    <row r="689" spans="1:8" x14ac:dyDescent="0.25">
      <c r="A689" t="str" cm="1">
        <f t="array" aca="1" ref="A689" ca="1">"aK_PREC_3_" &amp; INDIRECT("F" &amp; ROW(C689) - 12) &amp; "_p"</f>
        <v>aK_PREC_3_5_4_p</v>
      </c>
      <c r="B689">
        <v>2</v>
      </c>
      <c r="C689" t="s">
        <v>62</v>
      </c>
    </row>
    <row r="690" spans="1:8" x14ac:dyDescent="0.25">
      <c r="A690" s="53" t="s">
        <v>65</v>
      </c>
      <c r="G690" s="44"/>
      <c r="H690" s="44"/>
    </row>
    <row r="691" spans="1:8" x14ac:dyDescent="0.25">
      <c r="A691" t="str" cm="1">
        <f t="array" aca="1" ref="A691" ca="1">"aK_SL_1_" &amp; INDIRECT("F" &amp; ROW(C691) - 14) &amp; "_p"</f>
        <v>aK_SL_1_5_4_p</v>
      </c>
      <c r="B691">
        <v>0</v>
      </c>
      <c r="C691" t="s">
        <v>60</v>
      </c>
      <c r="F691" s="44"/>
    </row>
    <row r="692" spans="1:8" x14ac:dyDescent="0.25">
      <c r="A692" t="str" cm="1">
        <f t="array" aca="1" ref="A692" ca="1">"aK_SL_2_" &amp; INDIRECT("F" &amp; ROW(C692) - 15) &amp; "_p"</f>
        <v>aK_SL_2_5_4_p</v>
      </c>
      <c r="B692">
        <v>0</v>
      </c>
      <c r="C692" t="s">
        <v>61</v>
      </c>
    </row>
    <row r="693" spans="1:8" x14ac:dyDescent="0.25">
      <c r="A693" t="str" cm="1">
        <f t="array" aca="1" ref="A693" ca="1">"aK_SL_3_" &amp; INDIRECT("F" &amp; ROW(C693) - 16) &amp; "_p"</f>
        <v>aK_SL_3_5_4_p</v>
      </c>
      <c r="B693">
        <v>2</v>
      </c>
      <c r="C693" t="s">
        <v>62</v>
      </c>
    </row>
    <row r="694" spans="1:8" x14ac:dyDescent="0.25">
      <c r="A694" s="53" t="s">
        <v>470</v>
      </c>
    </row>
    <row r="695" spans="1:8" x14ac:dyDescent="0.25">
      <c r="A695" t="str" cm="1">
        <f t="array" aca="1" ref="A695" ca="1">"aK_DRO_1_" &amp; INDIRECT("F" &amp; ROW(C695) - 18) &amp; "_p"</f>
        <v>aK_DRO_1_5_4_p</v>
      </c>
      <c r="B695">
        <v>0</v>
      </c>
      <c r="C695" t="s">
        <v>60</v>
      </c>
    </row>
    <row r="696" spans="1:8" x14ac:dyDescent="0.25">
      <c r="A696" t="str" cm="1">
        <f t="array" aca="1" ref="A696" ca="1">"aK_DRO_2_" &amp; INDIRECT("F" &amp; ROW(C696) - 19) &amp; "_p"</f>
        <v>aK_DRO_2_5_4_p</v>
      </c>
      <c r="B696">
        <v>0</v>
      </c>
      <c r="C696" t="s">
        <v>61</v>
      </c>
    </row>
    <row r="697" spans="1:8" x14ac:dyDescent="0.25">
      <c r="A697" t="str" cm="1">
        <f t="array" aca="1" ref="A697" ca="1">"aK_DRO_3_" &amp; INDIRECT("F" &amp; ROW(C697) - 20) &amp; "_p"</f>
        <v>aK_DRO_3_5_4_p</v>
      </c>
      <c r="B697">
        <v>2</v>
      </c>
      <c r="C697" t="s">
        <v>62</v>
      </c>
    </row>
    <row r="698" spans="1:8" x14ac:dyDescent="0.25">
      <c r="A698" s="53" t="s">
        <v>471</v>
      </c>
    </row>
    <row r="699" spans="1:8" x14ac:dyDescent="0.25">
      <c r="A699" t="str" cm="1">
        <f t="array" aca="1" ref="A699" ca="1">"aK_CYC_1_" &amp; INDIRECT("F" &amp; ROW(C699) - 22) &amp; "_p"</f>
        <v>aK_CYC_1_5_4_p</v>
      </c>
      <c r="B699">
        <v>0.1</v>
      </c>
      <c r="C699" t="s">
        <v>60</v>
      </c>
    </row>
    <row r="700" spans="1:8" x14ac:dyDescent="0.25">
      <c r="A700" t="str" cm="1">
        <f t="array" aca="1" ref="A700" ca="1">"aK_CYC_2_" &amp; INDIRECT("F" &amp; ROW(C700) - 23) &amp; "_p"</f>
        <v>aK_CYC_2_5_4_p</v>
      </c>
      <c r="B700">
        <v>0</v>
      </c>
      <c r="C700" t="s">
        <v>61</v>
      </c>
    </row>
    <row r="701" spans="1:8" x14ac:dyDescent="0.25">
      <c r="A701" t="str" cm="1">
        <f t="array" aca="1" ref="A701" ca="1">"aK_CYC_3_" &amp; INDIRECT("F" &amp; ROW(C701) - 24) &amp; "_p"</f>
        <v>aK_CYC_3_5_4_p</v>
      </c>
      <c r="B701">
        <v>2</v>
      </c>
      <c r="C701" t="s">
        <v>62</v>
      </c>
    </row>
    <row r="702" spans="1:8" x14ac:dyDescent="0.25">
      <c r="A702" s="59" t="s">
        <v>531</v>
      </c>
      <c r="B702" s="59"/>
      <c r="C702" s="59"/>
      <c r="D702" s="46">
        <v>5</v>
      </c>
      <c r="E702" s="46">
        <v>5</v>
      </c>
      <c r="F702" s="46" t="s">
        <v>582</v>
      </c>
    </row>
    <row r="703" spans="1:8" x14ac:dyDescent="0.25">
      <c r="A703" s="53" t="s">
        <v>59</v>
      </c>
    </row>
    <row r="704" spans="1:8" x14ac:dyDescent="0.25">
      <c r="A704" t="str" cm="1">
        <f t="array" aca="1" ref="A704" ca="1">"aK_T_1_" &amp; INDIRECT("F" &amp; ROW(C704)-2) &amp; "_p"</f>
        <v>aK_T_1_5_5_p</v>
      </c>
      <c r="B704">
        <v>0</v>
      </c>
      <c r="C704" t="s">
        <v>60</v>
      </c>
    </row>
    <row r="705" spans="1:8" x14ac:dyDescent="0.25">
      <c r="A705" t="str" cm="1">
        <f t="array" aca="1" ref="A705" ca="1">"aK_T_2_" &amp; INDIRECT("F" &amp; ROW(C705)-3) &amp; "_p"</f>
        <v>aK_T_2_5_5_p</v>
      </c>
      <c r="B705">
        <v>0</v>
      </c>
      <c r="C705" t="s">
        <v>61</v>
      </c>
    </row>
    <row r="706" spans="1:8" x14ac:dyDescent="0.25">
      <c r="A706" t="str" cm="1">
        <f t="array" aca="1" ref="A706" ca="1">"aK_T_3_" &amp; INDIRECT("F" &amp; ROW(C706)-4) &amp; "_p"</f>
        <v>aK_T_3_5_5_p</v>
      </c>
      <c r="B706">
        <v>2</v>
      </c>
      <c r="C706" t="s">
        <v>62</v>
      </c>
    </row>
    <row r="707" spans="1:8" x14ac:dyDescent="0.25">
      <c r="A707" s="53" t="s">
        <v>64</v>
      </c>
    </row>
    <row r="708" spans="1:8" x14ac:dyDescent="0.25">
      <c r="A708" t="str" cm="1">
        <f t="array" aca="1" ref="A708" ca="1">"aK_WS_1_" &amp; INDIRECT("F" &amp; ROW(C708)-6) &amp; "_p"</f>
        <v>aK_WS_1_5_5_p</v>
      </c>
      <c r="B708">
        <v>0</v>
      </c>
      <c r="C708" t="s">
        <v>60</v>
      </c>
    </row>
    <row r="709" spans="1:8" x14ac:dyDescent="0.25">
      <c r="A709" t="str" cm="1">
        <f t="array" aca="1" ref="A709" ca="1">"aK_WS_2_" &amp; INDIRECT("F" &amp; ROW(C709)-7) &amp; "_p"</f>
        <v>aK_WS_2_5_5_p</v>
      </c>
      <c r="B709">
        <v>0</v>
      </c>
      <c r="C709" t="s">
        <v>61</v>
      </c>
    </row>
    <row r="710" spans="1:8" x14ac:dyDescent="0.25">
      <c r="A710" t="str" cm="1">
        <f t="array" aca="1" ref="A710" ca="1">"aK_WS_3_" &amp; INDIRECT("F" &amp; ROW(C710)-8) &amp; "_p"</f>
        <v>aK_WS_3_5_5_p</v>
      </c>
      <c r="B710">
        <v>2</v>
      </c>
      <c r="C710" t="s">
        <v>62</v>
      </c>
    </row>
    <row r="711" spans="1:8" x14ac:dyDescent="0.25">
      <c r="A711" s="53" t="s">
        <v>63</v>
      </c>
      <c r="G711" s="44"/>
      <c r="H711" s="44"/>
    </row>
    <row r="712" spans="1:8" x14ac:dyDescent="0.25">
      <c r="A712" t="str" cm="1">
        <f t="array" aca="1" ref="A712" ca="1">"aK_PREC_1_" &amp; INDIRECT("F" &amp; ROW(C712) - 10) &amp; "_p"</f>
        <v>aK_PREC_1_5_5_p</v>
      </c>
      <c r="B712">
        <v>0</v>
      </c>
      <c r="C712" t="s">
        <v>60</v>
      </c>
      <c r="F712" s="44"/>
    </row>
    <row r="713" spans="1:8" x14ac:dyDescent="0.25">
      <c r="A713" t="str" cm="1">
        <f t="array" aca="1" ref="A713" ca="1">"aK_PREC_2_" &amp; INDIRECT("F" &amp; ROW(C713) - 11) &amp; "_p"</f>
        <v>aK_PREC_2_5_5_p</v>
      </c>
      <c r="B713">
        <v>0</v>
      </c>
      <c r="C713" t="s">
        <v>61</v>
      </c>
    </row>
    <row r="714" spans="1:8" x14ac:dyDescent="0.25">
      <c r="A714" t="str" cm="1">
        <f t="array" aca="1" ref="A714" ca="1">"aK_PREC_3_" &amp; INDIRECT("F" &amp; ROW(C714) - 12) &amp; "_p"</f>
        <v>aK_PREC_3_5_5_p</v>
      </c>
      <c r="B714">
        <v>2</v>
      </c>
      <c r="C714" t="s">
        <v>62</v>
      </c>
    </row>
    <row r="715" spans="1:8" x14ac:dyDescent="0.25">
      <c r="A715" s="53" t="s">
        <v>65</v>
      </c>
      <c r="G715" s="44"/>
      <c r="H715" s="44"/>
    </row>
    <row r="716" spans="1:8" x14ac:dyDescent="0.25">
      <c r="A716" t="str" cm="1">
        <f t="array" aca="1" ref="A716" ca="1">"aK_SL_1_" &amp; INDIRECT("F" &amp; ROW(C716) - 14) &amp; "_p"</f>
        <v>aK_SL_1_5_5_p</v>
      </c>
      <c r="B716">
        <v>0</v>
      </c>
      <c r="C716" t="s">
        <v>60</v>
      </c>
      <c r="F716" s="44"/>
    </row>
    <row r="717" spans="1:8" x14ac:dyDescent="0.25">
      <c r="A717" t="str" cm="1">
        <f t="array" aca="1" ref="A717" ca="1">"aK_SL_2_" &amp; INDIRECT("F" &amp; ROW(C717) - 15) &amp; "_p"</f>
        <v>aK_SL_2_5_5_p</v>
      </c>
      <c r="B717">
        <v>0</v>
      </c>
      <c r="C717" t="s">
        <v>61</v>
      </c>
    </row>
    <row r="718" spans="1:8" x14ac:dyDescent="0.25">
      <c r="A718" t="str" cm="1">
        <f t="array" aca="1" ref="A718" ca="1">"aK_SL_3_" &amp; INDIRECT("F" &amp; ROW(C718) - 16) &amp; "_p"</f>
        <v>aK_SL_3_5_5_p</v>
      </c>
      <c r="B718">
        <v>2</v>
      </c>
      <c r="C718" t="s">
        <v>62</v>
      </c>
    </row>
    <row r="719" spans="1:8" x14ac:dyDescent="0.25">
      <c r="A719" s="53" t="s">
        <v>470</v>
      </c>
    </row>
    <row r="720" spans="1:8" x14ac:dyDescent="0.25">
      <c r="A720" t="str" cm="1">
        <f t="array" aca="1" ref="A720" ca="1">"aK_DRO_1_" &amp; INDIRECT("F" &amp; ROW(C720) - 18) &amp; "_p"</f>
        <v>aK_DRO_1_5_5_p</v>
      </c>
      <c r="B720">
        <v>0</v>
      </c>
      <c r="C720" t="s">
        <v>60</v>
      </c>
    </row>
    <row r="721" spans="1:8" x14ac:dyDescent="0.25">
      <c r="A721" t="str" cm="1">
        <f t="array" aca="1" ref="A721" ca="1">"aK_DRO_2_" &amp; INDIRECT("F" &amp; ROW(C721) - 19) &amp; "_p"</f>
        <v>aK_DRO_2_5_5_p</v>
      </c>
      <c r="B721">
        <v>0</v>
      </c>
      <c r="C721" t="s">
        <v>61</v>
      </c>
    </row>
    <row r="722" spans="1:8" x14ac:dyDescent="0.25">
      <c r="A722" t="str" cm="1">
        <f t="array" aca="1" ref="A722" ca="1">"aK_DRO_3_" &amp; INDIRECT("F" &amp; ROW(C722) - 20) &amp; "_p"</f>
        <v>aK_DRO_3_5_5_p</v>
      </c>
      <c r="B722">
        <v>2</v>
      </c>
      <c r="C722" t="s">
        <v>62</v>
      </c>
    </row>
    <row r="723" spans="1:8" x14ac:dyDescent="0.25">
      <c r="A723" s="53" t="s">
        <v>471</v>
      </c>
    </row>
    <row r="724" spans="1:8" x14ac:dyDescent="0.25">
      <c r="A724" t="str" cm="1">
        <f t="array" aca="1" ref="A724" ca="1">"aK_CYC_1_" &amp; INDIRECT("F" &amp; ROW(C724) - 22) &amp; "_p"</f>
        <v>aK_CYC_1_5_5_p</v>
      </c>
      <c r="B724">
        <v>0.1</v>
      </c>
      <c r="C724" t="s">
        <v>60</v>
      </c>
    </row>
    <row r="725" spans="1:8" x14ac:dyDescent="0.25">
      <c r="A725" t="str" cm="1">
        <f t="array" aca="1" ref="A725" ca="1">"aK_CYC_2_" &amp; INDIRECT("F" &amp; ROW(C725) - 23) &amp; "_p"</f>
        <v>aK_CYC_2_5_5_p</v>
      </c>
      <c r="B725">
        <v>0</v>
      </c>
      <c r="C725" t="s">
        <v>61</v>
      </c>
    </row>
    <row r="726" spans="1:8" x14ac:dyDescent="0.25">
      <c r="A726" t="str" cm="1">
        <f t="array" aca="1" ref="A726" ca="1">"aK_CYC_3_" &amp; INDIRECT("F" &amp; ROW(C726) - 24) &amp; "_p"</f>
        <v>aK_CYC_3_5_5_p</v>
      </c>
      <c r="B726">
        <v>2</v>
      </c>
      <c r="C726" t="s">
        <v>62</v>
      </c>
    </row>
    <row r="727" spans="1:8" x14ac:dyDescent="0.25">
      <c r="A727" s="59" t="s">
        <v>532</v>
      </c>
      <c r="B727" s="59"/>
      <c r="C727" s="59"/>
      <c r="D727" s="46">
        <v>5</v>
      </c>
      <c r="E727" s="46">
        <v>6</v>
      </c>
      <c r="F727" s="46" t="s">
        <v>581</v>
      </c>
    </row>
    <row r="728" spans="1:8" x14ac:dyDescent="0.25">
      <c r="A728" s="53" t="s">
        <v>59</v>
      </c>
    </row>
    <row r="729" spans="1:8" x14ac:dyDescent="0.25">
      <c r="A729" t="str" cm="1">
        <f t="array" aca="1" ref="A729" ca="1">"aK_T_1_" &amp; INDIRECT("F" &amp; ROW(C729)-2) &amp; "_p"</f>
        <v>aK_T_1_5_6_p</v>
      </c>
      <c r="B729">
        <v>0</v>
      </c>
      <c r="C729" t="s">
        <v>60</v>
      </c>
    </row>
    <row r="730" spans="1:8" x14ac:dyDescent="0.25">
      <c r="A730" t="str" cm="1">
        <f t="array" aca="1" ref="A730" ca="1">"aK_T_2_" &amp; INDIRECT("F" &amp; ROW(C730)-3) &amp; "_p"</f>
        <v>aK_T_2_5_6_p</v>
      </c>
      <c r="B730">
        <v>0</v>
      </c>
      <c r="C730" t="s">
        <v>61</v>
      </c>
    </row>
    <row r="731" spans="1:8" x14ac:dyDescent="0.25">
      <c r="A731" t="str" cm="1">
        <f t="array" aca="1" ref="A731" ca="1">"aK_T_3_" &amp; INDIRECT("F" &amp; ROW(C731)-4) &amp; "_p"</f>
        <v>aK_T_3_5_6_p</v>
      </c>
      <c r="B731">
        <v>2</v>
      </c>
      <c r="C731" t="s">
        <v>62</v>
      </c>
    </row>
    <row r="732" spans="1:8" x14ac:dyDescent="0.25">
      <c r="A732" s="53" t="s">
        <v>64</v>
      </c>
    </row>
    <row r="733" spans="1:8" x14ac:dyDescent="0.25">
      <c r="A733" t="str" cm="1">
        <f t="array" aca="1" ref="A733" ca="1">"aK_WS_1_" &amp; INDIRECT("F" &amp; ROW(C733)-6) &amp; "_p"</f>
        <v>aK_WS_1_5_6_p</v>
      </c>
      <c r="B733">
        <v>0</v>
      </c>
      <c r="C733" t="s">
        <v>60</v>
      </c>
    </row>
    <row r="734" spans="1:8" x14ac:dyDescent="0.25">
      <c r="A734" t="str" cm="1">
        <f t="array" aca="1" ref="A734" ca="1">"aK_WS_2_" &amp; INDIRECT("F" &amp; ROW(C734)-7) &amp; "_p"</f>
        <v>aK_WS_2_5_6_p</v>
      </c>
      <c r="B734">
        <v>0</v>
      </c>
      <c r="C734" t="s">
        <v>61</v>
      </c>
    </row>
    <row r="735" spans="1:8" x14ac:dyDescent="0.25">
      <c r="A735" t="str" cm="1">
        <f t="array" aca="1" ref="A735" ca="1">"aK_WS_3_" &amp; INDIRECT("F" &amp; ROW(C735)-8) &amp; "_p"</f>
        <v>aK_WS_3_5_6_p</v>
      </c>
      <c r="B735">
        <v>2</v>
      </c>
      <c r="C735" t="s">
        <v>62</v>
      </c>
    </row>
    <row r="736" spans="1:8" x14ac:dyDescent="0.25">
      <c r="A736" s="53" t="s">
        <v>63</v>
      </c>
      <c r="G736" s="44"/>
      <c r="H736" s="44"/>
    </row>
    <row r="737" spans="1:8" x14ac:dyDescent="0.25">
      <c r="A737" t="str" cm="1">
        <f t="array" aca="1" ref="A737" ca="1">"aK_PREC_1_" &amp; INDIRECT("F" &amp; ROW(C737) - 10) &amp; "_p"</f>
        <v>aK_PREC_1_5_6_p</v>
      </c>
      <c r="B737">
        <v>0</v>
      </c>
      <c r="C737" t="s">
        <v>60</v>
      </c>
      <c r="F737" s="44"/>
    </row>
    <row r="738" spans="1:8" x14ac:dyDescent="0.25">
      <c r="A738" t="str" cm="1">
        <f t="array" aca="1" ref="A738" ca="1">"aK_PREC_2_" &amp; INDIRECT("F" &amp; ROW(C738) - 11) &amp; "_p"</f>
        <v>aK_PREC_2_5_6_p</v>
      </c>
      <c r="B738">
        <v>0</v>
      </c>
      <c r="C738" t="s">
        <v>61</v>
      </c>
    </row>
    <row r="739" spans="1:8" x14ac:dyDescent="0.25">
      <c r="A739" t="str" cm="1">
        <f t="array" aca="1" ref="A739" ca="1">"aK_PREC_3_" &amp; INDIRECT("F" &amp; ROW(C739) - 12) &amp; "_p"</f>
        <v>aK_PREC_3_5_6_p</v>
      </c>
      <c r="B739">
        <v>2</v>
      </c>
      <c r="C739" t="s">
        <v>62</v>
      </c>
    </row>
    <row r="740" spans="1:8" x14ac:dyDescent="0.25">
      <c r="A740" s="53" t="s">
        <v>65</v>
      </c>
      <c r="G740" s="44"/>
      <c r="H740" s="44"/>
    </row>
    <row r="741" spans="1:8" x14ac:dyDescent="0.25">
      <c r="A741" t="str" cm="1">
        <f t="array" aca="1" ref="A741" ca="1">"aK_SL_1_" &amp; INDIRECT("F" &amp; ROW(C741) - 14) &amp; "_p"</f>
        <v>aK_SL_1_5_6_p</v>
      </c>
      <c r="B741">
        <v>0</v>
      </c>
      <c r="C741" t="s">
        <v>60</v>
      </c>
      <c r="F741" s="44"/>
    </row>
    <row r="742" spans="1:8" x14ac:dyDescent="0.25">
      <c r="A742" t="str" cm="1">
        <f t="array" aca="1" ref="A742" ca="1">"aK_SL_2_" &amp; INDIRECT("F" &amp; ROW(C742) - 15) &amp; "_p"</f>
        <v>aK_SL_2_5_6_p</v>
      </c>
      <c r="B742">
        <v>0</v>
      </c>
      <c r="C742" t="s">
        <v>61</v>
      </c>
    </row>
    <row r="743" spans="1:8" x14ac:dyDescent="0.25">
      <c r="A743" t="str" cm="1">
        <f t="array" aca="1" ref="A743" ca="1">"aK_SL_3_" &amp; INDIRECT("F" &amp; ROW(C743) - 16) &amp; "_p"</f>
        <v>aK_SL_3_5_6_p</v>
      </c>
      <c r="B743">
        <v>2</v>
      </c>
      <c r="C743" t="s">
        <v>62</v>
      </c>
    </row>
    <row r="744" spans="1:8" x14ac:dyDescent="0.25">
      <c r="A744" s="53" t="s">
        <v>470</v>
      </c>
    </row>
    <row r="745" spans="1:8" x14ac:dyDescent="0.25">
      <c r="A745" t="str" cm="1">
        <f t="array" aca="1" ref="A745" ca="1">"aK_DRO_1_" &amp; INDIRECT("F" &amp; ROW(C745) - 18) &amp; "_p"</f>
        <v>aK_DRO_1_5_6_p</v>
      </c>
      <c r="B745">
        <v>0</v>
      </c>
      <c r="C745" t="s">
        <v>60</v>
      </c>
    </row>
    <row r="746" spans="1:8" x14ac:dyDescent="0.25">
      <c r="A746" t="str" cm="1">
        <f t="array" aca="1" ref="A746" ca="1">"aK_DRO_2_" &amp; INDIRECT("F" &amp; ROW(C746) - 19) &amp; "_p"</f>
        <v>aK_DRO_2_5_6_p</v>
      </c>
      <c r="B746">
        <v>0</v>
      </c>
      <c r="C746" t="s">
        <v>61</v>
      </c>
    </row>
    <row r="747" spans="1:8" x14ac:dyDescent="0.25">
      <c r="A747" t="str" cm="1">
        <f t="array" aca="1" ref="A747" ca="1">"aK_DRO_3_" &amp; INDIRECT("F" &amp; ROW(C747) - 20) &amp; "_p"</f>
        <v>aK_DRO_3_5_6_p</v>
      </c>
      <c r="B747">
        <v>2</v>
      </c>
      <c r="C747" t="s">
        <v>62</v>
      </c>
    </row>
    <row r="748" spans="1:8" x14ac:dyDescent="0.25">
      <c r="A748" s="53" t="s">
        <v>471</v>
      </c>
    </row>
    <row r="749" spans="1:8" x14ac:dyDescent="0.25">
      <c r="A749" t="str" cm="1">
        <f t="array" aca="1" ref="A749" ca="1">"aK_CYC_1_" &amp; INDIRECT("F" &amp; ROW(C749) - 22) &amp; "_p"</f>
        <v>aK_CYC_1_5_6_p</v>
      </c>
      <c r="B749">
        <v>0.1</v>
      </c>
      <c r="C749" t="s">
        <v>60</v>
      </c>
    </row>
    <row r="750" spans="1:8" x14ac:dyDescent="0.25">
      <c r="A750" t="str" cm="1">
        <f t="array" aca="1" ref="A750" ca="1">"aK_CYC_2_" &amp; INDIRECT("F" &amp; ROW(C750) - 23) &amp; "_p"</f>
        <v>aK_CYC_2_5_6_p</v>
      </c>
      <c r="B750">
        <v>0</v>
      </c>
      <c r="C750" t="s">
        <v>61</v>
      </c>
    </row>
    <row r="751" spans="1:8" x14ac:dyDescent="0.25">
      <c r="A751" t="str" cm="1">
        <f t="array" aca="1" ref="A751" ca="1">"aK_CYC_3_" &amp; INDIRECT("F" &amp; ROW(C751) - 24) &amp; "_p"</f>
        <v>aK_CYC_3_5_6_p</v>
      </c>
      <c r="B751">
        <v>2</v>
      </c>
      <c r="C751" t="s">
        <v>62</v>
      </c>
    </row>
    <row r="752" spans="1:8" x14ac:dyDescent="0.25">
      <c r="A752" s="59" t="s">
        <v>533</v>
      </c>
      <c r="B752" s="59"/>
      <c r="C752" s="59"/>
      <c r="D752" s="46">
        <v>6</v>
      </c>
      <c r="E752" s="46">
        <v>1</v>
      </c>
      <c r="F752" s="46" t="s">
        <v>580</v>
      </c>
    </row>
    <row r="753" spans="1:8" x14ac:dyDescent="0.25">
      <c r="A753" s="53" t="s">
        <v>59</v>
      </c>
    </row>
    <row r="754" spans="1:8" x14ac:dyDescent="0.25">
      <c r="A754" t="str" cm="1">
        <f t="array" aca="1" ref="A754" ca="1">"aK_T_1_" &amp; INDIRECT("F" &amp; ROW(C754)-2) &amp; "_p"</f>
        <v>aK_T_1_6_1_p</v>
      </c>
      <c r="B754">
        <v>0</v>
      </c>
      <c r="C754" t="s">
        <v>60</v>
      </c>
    </row>
    <row r="755" spans="1:8" x14ac:dyDescent="0.25">
      <c r="A755" t="str" cm="1">
        <f t="array" aca="1" ref="A755" ca="1">"aK_T_2_" &amp; INDIRECT("F" &amp; ROW(C755)-3) &amp; "_p"</f>
        <v>aK_T_2_6_1_p</v>
      </c>
      <c r="B755">
        <v>0</v>
      </c>
      <c r="C755" t="s">
        <v>61</v>
      </c>
    </row>
    <row r="756" spans="1:8" x14ac:dyDescent="0.25">
      <c r="A756" t="str" cm="1">
        <f t="array" aca="1" ref="A756" ca="1">"aK_T_3_" &amp; INDIRECT("F" &amp; ROW(C756)-4) &amp; "_p"</f>
        <v>aK_T_3_6_1_p</v>
      </c>
      <c r="B756">
        <v>2</v>
      </c>
      <c r="C756" t="s">
        <v>62</v>
      </c>
    </row>
    <row r="757" spans="1:8" x14ac:dyDescent="0.25">
      <c r="A757" s="53" t="s">
        <v>64</v>
      </c>
    </row>
    <row r="758" spans="1:8" x14ac:dyDescent="0.25">
      <c r="A758" t="str" cm="1">
        <f t="array" aca="1" ref="A758" ca="1">"aK_WS_1_" &amp; INDIRECT("F" &amp; ROW(C758)-6) &amp; "_p"</f>
        <v>aK_WS_1_6_1_p</v>
      </c>
      <c r="B758">
        <v>0</v>
      </c>
      <c r="C758" t="s">
        <v>60</v>
      </c>
    </row>
    <row r="759" spans="1:8" x14ac:dyDescent="0.25">
      <c r="A759" t="str" cm="1">
        <f t="array" aca="1" ref="A759" ca="1">"aK_WS_2_" &amp; INDIRECT("F" &amp; ROW(C759)-7) &amp; "_p"</f>
        <v>aK_WS_2_6_1_p</v>
      </c>
      <c r="B759">
        <v>0</v>
      </c>
      <c r="C759" t="s">
        <v>61</v>
      </c>
    </row>
    <row r="760" spans="1:8" x14ac:dyDescent="0.25">
      <c r="A760" t="str" cm="1">
        <f t="array" aca="1" ref="A760" ca="1">"aK_WS_3_" &amp; INDIRECT("F" &amp; ROW(C760)-8) &amp; "_p"</f>
        <v>aK_WS_3_6_1_p</v>
      </c>
      <c r="B760">
        <v>2</v>
      </c>
      <c r="C760" t="s">
        <v>62</v>
      </c>
    </row>
    <row r="761" spans="1:8" x14ac:dyDescent="0.25">
      <c r="A761" s="53" t="s">
        <v>63</v>
      </c>
      <c r="G761" s="44"/>
      <c r="H761" s="44"/>
    </row>
    <row r="762" spans="1:8" x14ac:dyDescent="0.25">
      <c r="A762" t="str" cm="1">
        <f t="array" aca="1" ref="A762" ca="1">"aK_PREC_1_" &amp; INDIRECT("F" &amp; ROW(C762) - 10) &amp; "_p"</f>
        <v>aK_PREC_1_6_1_p</v>
      </c>
      <c r="B762">
        <v>0</v>
      </c>
      <c r="C762" t="s">
        <v>60</v>
      </c>
      <c r="F762" s="44"/>
    </row>
    <row r="763" spans="1:8" x14ac:dyDescent="0.25">
      <c r="A763" t="str" cm="1">
        <f t="array" aca="1" ref="A763" ca="1">"aK_PREC_2_" &amp; INDIRECT("F" &amp; ROW(C763) - 11) &amp; "_p"</f>
        <v>aK_PREC_2_6_1_p</v>
      </c>
      <c r="B763">
        <v>0</v>
      </c>
      <c r="C763" t="s">
        <v>61</v>
      </c>
    </row>
    <row r="764" spans="1:8" x14ac:dyDescent="0.25">
      <c r="A764" t="str" cm="1">
        <f t="array" aca="1" ref="A764" ca="1">"aK_PREC_3_" &amp; INDIRECT("F" &amp; ROW(C764) - 12) &amp; "_p"</f>
        <v>aK_PREC_3_6_1_p</v>
      </c>
      <c r="B764">
        <v>2</v>
      </c>
      <c r="C764" t="s">
        <v>62</v>
      </c>
    </row>
    <row r="765" spans="1:8" x14ac:dyDescent="0.25">
      <c r="A765" s="53" t="s">
        <v>65</v>
      </c>
      <c r="G765" s="44"/>
      <c r="H765" s="44"/>
    </row>
    <row r="766" spans="1:8" x14ac:dyDescent="0.25">
      <c r="A766" t="str" cm="1">
        <f t="array" aca="1" ref="A766" ca="1">"aK_SL_1_" &amp; INDIRECT("F" &amp; ROW(C766) - 14) &amp; "_p"</f>
        <v>aK_SL_1_6_1_p</v>
      </c>
      <c r="B766">
        <v>0</v>
      </c>
      <c r="C766" t="s">
        <v>60</v>
      </c>
      <c r="F766" s="44"/>
    </row>
    <row r="767" spans="1:8" x14ac:dyDescent="0.25">
      <c r="A767" t="str" cm="1">
        <f t="array" aca="1" ref="A767" ca="1">"aK_SL_2_" &amp; INDIRECT("F" &amp; ROW(C767) - 15) &amp; "_p"</f>
        <v>aK_SL_2_6_1_p</v>
      </c>
      <c r="B767">
        <v>0</v>
      </c>
      <c r="C767" t="s">
        <v>61</v>
      </c>
    </row>
    <row r="768" spans="1:8" x14ac:dyDescent="0.25">
      <c r="A768" t="str" cm="1">
        <f t="array" aca="1" ref="A768" ca="1">"aK_SL_3_" &amp; INDIRECT("F" &amp; ROW(C768) - 16) &amp; "_p"</f>
        <v>aK_SL_3_6_1_p</v>
      </c>
      <c r="B768">
        <v>2</v>
      </c>
      <c r="C768" t="s">
        <v>62</v>
      </c>
    </row>
    <row r="769" spans="1:6" x14ac:dyDescent="0.25">
      <c r="A769" s="53" t="s">
        <v>470</v>
      </c>
    </row>
    <row r="770" spans="1:6" x14ac:dyDescent="0.25">
      <c r="A770" t="str" cm="1">
        <f t="array" aca="1" ref="A770" ca="1">"aK_DRO_1_" &amp; INDIRECT("F" &amp; ROW(C770) - 18) &amp; "_p"</f>
        <v>aK_DRO_1_6_1_p</v>
      </c>
      <c r="B770">
        <v>0</v>
      </c>
      <c r="C770" t="s">
        <v>60</v>
      </c>
    </row>
    <row r="771" spans="1:6" x14ac:dyDescent="0.25">
      <c r="A771" t="str" cm="1">
        <f t="array" aca="1" ref="A771" ca="1">"aK_DRO_2_" &amp; INDIRECT("F" &amp; ROW(C771) - 19) &amp; "_p"</f>
        <v>aK_DRO_2_6_1_p</v>
      </c>
      <c r="B771">
        <v>0</v>
      </c>
      <c r="C771" t="s">
        <v>61</v>
      </c>
    </row>
    <row r="772" spans="1:6" x14ac:dyDescent="0.25">
      <c r="A772" t="str" cm="1">
        <f t="array" aca="1" ref="A772" ca="1">"aK_DRO_3_" &amp; INDIRECT("F" &amp; ROW(C772) - 20) &amp; "_p"</f>
        <v>aK_DRO_3_6_1_p</v>
      </c>
      <c r="B772">
        <v>2</v>
      </c>
      <c r="C772" t="s">
        <v>62</v>
      </c>
    </row>
    <row r="773" spans="1:6" x14ac:dyDescent="0.25">
      <c r="A773" s="53" t="s">
        <v>471</v>
      </c>
    </row>
    <row r="774" spans="1:6" x14ac:dyDescent="0.25">
      <c r="A774" t="str" cm="1">
        <f t="array" aca="1" ref="A774" ca="1">"aK_CYC_1_" &amp; INDIRECT("F" &amp; ROW(C774) - 22) &amp; "_p"</f>
        <v>aK_CYC_1_6_1_p</v>
      </c>
      <c r="B774">
        <v>0.1</v>
      </c>
      <c r="C774" t="s">
        <v>60</v>
      </c>
    </row>
    <row r="775" spans="1:6" x14ac:dyDescent="0.25">
      <c r="A775" t="str" cm="1">
        <f t="array" aca="1" ref="A775" ca="1">"aK_CYC_2_" &amp; INDIRECT("F" &amp; ROW(C775) - 23) &amp; "_p"</f>
        <v>aK_CYC_2_6_1_p</v>
      </c>
      <c r="B775">
        <v>0</v>
      </c>
      <c r="C775" t="s">
        <v>61</v>
      </c>
    </row>
    <row r="776" spans="1:6" x14ac:dyDescent="0.25">
      <c r="A776" t="str" cm="1">
        <f t="array" aca="1" ref="A776" ca="1">"aK_CYC_3_" &amp; INDIRECT("F" &amp; ROW(C776) - 24) &amp; "_p"</f>
        <v>aK_CYC_3_6_1_p</v>
      </c>
      <c r="B776">
        <v>2</v>
      </c>
      <c r="C776" t="s">
        <v>62</v>
      </c>
    </row>
    <row r="777" spans="1:6" x14ac:dyDescent="0.25">
      <c r="A777" s="59" t="s">
        <v>534</v>
      </c>
      <c r="B777" s="59"/>
      <c r="C777" s="59"/>
      <c r="D777" s="46">
        <v>6</v>
      </c>
      <c r="E777" s="46">
        <v>2</v>
      </c>
      <c r="F777" s="46" t="s">
        <v>579</v>
      </c>
    </row>
    <row r="778" spans="1:6" x14ac:dyDescent="0.25">
      <c r="A778" s="53" t="s">
        <v>59</v>
      </c>
    </row>
    <row r="779" spans="1:6" x14ac:dyDescent="0.25">
      <c r="A779" t="str" cm="1">
        <f t="array" aca="1" ref="A779" ca="1">"aK_T_1_" &amp; INDIRECT("F" &amp; ROW(C779)-2) &amp; "_p"</f>
        <v>aK_T_1_6_2_p</v>
      </c>
      <c r="B779">
        <v>0</v>
      </c>
      <c r="C779" t="s">
        <v>60</v>
      </c>
    </row>
    <row r="780" spans="1:6" x14ac:dyDescent="0.25">
      <c r="A780" t="str" cm="1">
        <f t="array" aca="1" ref="A780" ca="1">"aK_T_2_" &amp; INDIRECT("F" &amp; ROW(C780)-3) &amp; "_p"</f>
        <v>aK_T_2_6_2_p</v>
      </c>
      <c r="B780">
        <v>0</v>
      </c>
      <c r="C780" t="s">
        <v>61</v>
      </c>
    </row>
    <row r="781" spans="1:6" x14ac:dyDescent="0.25">
      <c r="A781" t="str" cm="1">
        <f t="array" aca="1" ref="A781" ca="1">"aK_T_3_" &amp; INDIRECT("F" &amp; ROW(C781)-4) &amp; "_p"</f>
        <v>aK_T_3_6_2_p</v>
      </c>
      <c r="B781">
        <v>2</v>
      </c>
      <c r="C781" t="s">
        <v>62</v>
      </c>
    </row>
    <row r="782" spans="1:6" x14ac:dyDescent="0.25">
      <c r="A782" s="53" t="s">
        <v>64</v>
      </c>
    </row>
    <row r="783" spans="1:6" x14ac:dyDescent="0.25">
      <c r="A783" t="str" cm="1">
        <f t="array" aca="1" ref="A783" ca="1">"aK_WS_1_" &amp; INDIRECT("F" &amp; ROW(C783)-6) &amp; "_p"</f>
        <v>aK_WS_1_6_2_p</v>
      </c>
      <c r="B783">
        <v>0</v>
      </c>
      <c r="C783" t="s">
        <v>60</v>
      </c>
    </row>
    <row r="784" spans="1:6" x14ac:dyDescent="0.25">
      <c r="A784" t="str" cm="1">
        <f t="array" aca="1" ref="A784" ca="1">"aK_WS_2_" &amp; INDIRECT("F" &amp; ROW(C784)-7) &amp; "_p"</f>
        <v>aK_WS_2_6_2_p</v>
      </c>
      <c r="B784">
        <v>0</v>
      </c>
      <c r="C784" t="s">
        <v>61</v>
      </c>
    </row>
    <row r="785" spans="1:8" x14ac:dyDescent="0.25">
      <c r="A785" t="str" cm="1">
        <f t="array" aca="1" ref="A785" ca="1">"aK_WS_3_" &amp; INDIRECT("F" &amp; ROW(C785)-8) &amp; "_p"</f>
        <v>aK_WS_3_6_2_p</v>
      </c>
      <c r="B785">
        <v>2</v>
      </c>
      <c r="C785" t="s">
        <v>62</v>
      </c>
    </row>
    <row r="786" spans="1:8" x14ac:dyDescent="0.25">
      <c r="A786" s="53" t="s">
        <v>63</v>
      </c>
      <c r="G786" s="44"/>
      <c r="H786" s="44"/>
    </row>
    <row r="787" spans="1:8" x14ac:dyDescent="0.25">
      <c r="A787" t="str" cm="1">
        <f t="array" aca="1" ref="A787" ca="1">"aK_PREC_1_" &amp; INDIRECT("F" &amp; ROW(C787) - 10) &amp; "_p"</f>
        <v>aK_PREC_1_6_2_p</v>
      </c>
      <c r="B787">
        <v>0</v>
      </c>
      <c r="C787" t="s">
        <v>60</v>
      </c>
      <c r="F787" s="44"/>
    </row>
    <row r="788" spans="1:8" x14ac:dyDescent="0.25">
      <c r="A788" t="str" cm="1">
        <f t="array" aca="1" ref="A788" ca="1">"aK_PREC_2_" &amp; INDIRECT("F" &amp; ROW(C788) - 11) &amp; "_p"</f>
        <v>aK_PREC_2_6_2_p</v>
      </c>
      <c r="B788">
        <v>0</v>
      </c>
      <c r="C788" t="s">
        <v>61</v>
      </c>
    </row>
    <row r="789" spans="1:8" x14ac:dyDescent="0.25">
      <c r="A789" t="str" cm="1">
        <f t="array" aca="1" ref="A789" ca="1">"aK_PREC_3_" &amp; INDIRECT("F" &amp; ROW(C789) - 12) &amp; "_p"</f>
        <v>aK_PREC_3_6_2_p</v>
      </c>
      <c r="B789">
        <v>2</v>
      </c>
      <c r="C789" t="s">
        <v>62</v>
      </c>
    </row>
    <row r="790" spans="1:8" x14ac:dyDescent="0.25">
      <c r="A790" s="53" t="s">
        <v>65</v>
      </c>
      <c r="G790" s="44"/>
      <c r="H790" s="44"/>
    </row>
    <row r="791" spans="1:8" x14ac:dyDescent="0.25">
      <c r="A791" t="str" cm="1">
        <f t="array" aca="1" ref="A791" ca="1">"aK_SL_1_" &amp; INDIRECT("F" &amp; ROW(C791) - 14) &amp; "_p"</f>
        <v>aK_SL_1_6_2_p</v>
      </c>
      <c r="B791">
        <v>0</v>
      </c>
      <c r="C791" t="s">
        <v>60</v>
      </c>
      <c r="F791" s="44"/>
    </row>
    <row r="792" spans="1:8" x14ac:dyDescent="0.25">
      <c r="A792" t="str" cm="1">
        <f t="array" aca="1" ref="A792" ca="1">"aK_SL_2_" &amp; INDIRECT("F" &amp; ROW(C792) - 15) &amp; "_p"</f>
        <v>aK_SL_2_6_2_p</v>
      </c>
      <c r="B792">
        <v>0</v>
      </c>
      <c r="C792" t="s">
        <v>61</v>
      </c>
    </row>
    <row r="793" spans="1:8" x14ac:dyDescent="0.25">
      <c r="A793" t="str" cm="1">
        <f t="array" aca="1" ref="A793" ca="1">"aK_SL_3_" &amp; INDIRECT("F" &amp; ROW(C793) - 16) &amp; "_p"</f>
        <v>aK_SL_3_6_2_p</v>
      </c>
      <c r="B793">
        <v>2</v>
      </c>
      <c r="C793" t="s">
        <v>62</v>
      </c>
    </row>
    <row r="794" spans="1:8" x14ac:dyDescent="0.25">
      <c r="A794" s="53" t="s">
        <v>470</v>
      </c>
    </row>
    <row r="795" spans="1:8" x14ac:dyDescent="0.25">
      <c r="A795" t="str" cm="1">
        <f t="array" aca="1" ref="A795" ca="1">"aK_DRO_1_" &amp; INDIRECT("F" &amp; ROW(C795) - 18) &amp; "_p"</f>
        <v>aK_DRO_1_6_2_p</v>
      </c>
      <c r="B795">
        <v>0</v>
      </c>
      <c r="C795" t="s">
        <v>60</v>
      </c>
    </row>
    <row r="796" spans="1:8" x14ac:dyDescent="0.25">
      <c r="A796" t="str" cm="1">
        <f t="array" aca="1" ref="A796" ca="1">"aK_DRO_2_" &amp; INDIRECT("F" &amp; ROW(C796) - 19) &amp; "_p"</f>
        <v>aK_DRO_2_6_2_p</v>
      </c>
      <c r="B796">
        <v>0</v>
      </c>
      <c r="C796" t="s">
        <v>61</v>
      </c>
    </row>
    <row r="797" spans="1:8" x14ac:dyDescent="0.25">
      <c r="A797" t="str" cm="1">
        <f t="array" aca="1" ref="A797" ca="1">"aK_DRO_3_" &amp; INDIRECT("F" &amp; ROW(C797) - 20) &amp; "_p"</f>
        <v>aK_DRO_3_6_2_p</v>
      </c>
      <c r="B797">
        <v>2</v>
      </c>
      <c r="C797" t="s">
        <v>62</v>
      </c>
    </row>
    <row r="798" spans="1:8" x14ac:dyDescent="0.25">
      <c r="A798" s="53" t="s">
        <v>471</v>
      </c>
    </row>
    <row r="799" spans="1:8" x14ac:dyDescent="0.25">
      <c r="A799" t="str" cm="1">
        <f t="array" aca="1" ref="A799" ca="1">"aK_CYC_1_" &amp; INDIRECT("F" &amp; ROW(C799) - 22) &amp; "_p"</f>
        <v>aK_CYC_1_6_2_p</v>
      </c>
      <c r="B799">
        <v>0.1</v>
      </c>
      <c r="C799" t="s">
        <v>60</v>
      </c>
    </row>
    <row r="800" spans="1:8" x14ac:dyDescent="0.25">
      <c r="A800" t="str" cm="1">
        <f t="array" aca="1" ref="A800" ca="1">"aK_CYC_2_" &amp; INDIRECT("F" &amp; ROW(C800) - 23) &amp; "_p"</f>
        <v>aK_CYC_2_6_2_p</v>
      </c>
      <c r="B800">
        <v>0</v>
      </c>
      <c r="C800" t="s">
        <v>61</v>
      </c>
    </row>
    <row r="801" spans="1:8" x14ac:dyDescent="0.25">
      <c r="A801" t="str" cm="1">
        <f t="array" aca="1" ref="A801" ca="1">"aK_CYC_3_" &amp; INDIRECT("F" &amp; ROW(C801) - 24) &amp; "_p"</f>
        <v>aK_CYC_3_6_2_p</v>
      </c>
      <c r="B801">
        <v>2</v>
      </c>
      <c r="C801" t="s">
        <v>62</v>
      </c>
    </row>
    <row r="802" spans="1:8" x14ac:dyDescent="0.25">
      <c r="A802" s="59" t="s">
        <v>535</v>
      </c>
      <c r="B802" s="59"/>
      <c r="C802" s="59"/>
      <c r="D802" s="46">
        <v>6</v>
      </c>
      <c r="E802" s="46">
        <v>3</v>
      </c>
      <c r="F802" s="46" t="s">
        <v>578</v>
      </c>
    </row>
    <row r="803" spans="1:8" x14ac:dyDescent="0.25">
      <c r="A803" s="53" t="s">
        <v>59</v>
      </c>
    </row>
    <row r="804" spans="1:8" x14ac:dyDescent="0.25">
      <c r="A804" t="str" cm="1">
        <f t="array" aca="1" ref="A804" ca="1">"aK_T_1_" &amp; INDIRECT("F" &amp; ROW(C804)-2) &amp; "_p"</f>
        <v>aK_T_1_6_3_p</v>
      </c>
      <c r="B804">
        <v>0</v>
      </c>
      <c r="C804" t="s">
        <v>60</v>
      </c>
    </row>
    <row r="805" spans="1:8" x14ac:dyDescent="0.25">
      <c r="A805" t="str" cm="1">
        <f t="array" aca="1" ref="A805" ca="1">"aK_T_2_" &amp; INDIRECT("F" &amp; ROW(C805)-3) &amp; "_p"</f>
        <v>aK_T_2_6_3_p</v>
      </c>
      <c r="B805">
        <v>0</v>
      </c>
      <c r="C805" t="s">
        <v>61</v>
      </c>
    </row>
    <row r="806" spans="1:8" x14ac:dyDescent="0.25">
      <c r="A806" t="str" cm="1">
        <f t="array" aca="1" ref="A806" ca="1">"aK_T_3_" &amp; INDIRECT("F" &amp; ROW(C806)-4) &amp; "_p"</f>
        <v>aK_T_3_6_3_p</v>
      </c>
      <c r="B806">
        <v>2</v>
      </c>
      <c r="C806" t="s">
        <v>62</v>
      </c>
    </row>
    <row r="807" spans="1:8" x14ac:dyDescent="0.25">
      <c r="A807" s="53" t="s">
        <v>64</v>
      </c>
    </row>
    <row r="808" spans="1:8" x14ac:dyDescent="0.25">
      <c r="A808" t="str" cm="1">
        <f t="array" aca="1" ref="A808" ca="1">"aK_WS_1_" &amp; INDIRECT("F" &amp; ROW(C808)-6) &amp; "_p"</f>
        <v>aK_WS_1_6_3_p</v>
      </c>
      <c r="B808">
        <v>0</v>
      </c>
      <c r="C808" t="s">
        <v>60</v>
      </c>
    </row>
    <row r="809" spans="1:8" x14ac:dyDescent="0.25">
      <c r="A809" t="str" cm="1">
        <f t="array" aca="1" ref="A809" ca="1">"aK_WS_2_" &amp; INDIRECT("F" &amp; ROW(C809)-7) &amp; "_p"</f>
        <v>aK_WS_2_6_3_p</v>
      </c>
      <c r="B809">
        <v>0</v>
      </c>
      <c r="C809" t="s">
        <v>61</v>
      </c>
    </row>
    <row r="810" spans="1:8" x14ac:dyDescent="0.25">
      <c r="A810" t="str" cm="1">
        <f t="array" aca="1" ref="A810" ca="1">"aK_WS_3_" &amp; INDIRECT("F" &amp; ROW(C810)-8) &amp; "_p"</f>
        <v>aK_WS_3_6_3_p</v>
      </c>
      <c r="B810">
        <v>2</v>
      </c>
      <c r="C810" t="s">
        <v>62</v>
      </c>
    </row>
    <row r="811" spans="1:8" x14ac:dyDescent="0.25">
      <c r="A811" s="53" t="s">
        <v>63</v>
      </c>
      <c r="G811" s="44"/>
      <c r="H811" s="44"/>
    </row>
    <row r="812" spans="1:8" x14ac:dyDescent="0.25">
      <c r="A812" t="str" cm="1">
        <f t="array" aca="1" ref="A812" ca="1">"aK_PREC_1_" &amp; INDIRECT("F" &amp; ROW(C812) - 10) &amp; "_p"</f>
        <v>aK_PREC_1_6_3_p</v>
      </c>
      <c r="B812">
        <v>0</v>
      </c>
      <c r="C812" t="s">
        <v>60</v>
      </c>
      <c r="F812" s="44"/>
    </row>
    <row r="813" spans="1:8" x14ac:dyDescent="0.25">
      <c r="A813" t="str" cm="1">
        <f t="array" aca="1" ref="A813" ca="1">"aK_PREC_2_" &amp; INDIRECT("F" &amp; ROW(C813) - 11) &amp; "_p"</f>
        <v>aK_PREC_2_6_3_p</v>
      </c>
      <c r="B813">
        <v>0</v>
      </c>
      <c r="C813" t="s">
        <v>61</v>
      </c>
    </row>
    <row r="814" spans="1:8" x14ac:dyDescent="0.25">
      <c r="A814" t="str" cm="1">
        <f t="array" aca="1" ref="A814" ca="1">"aK_PREC_3_" &amp; INDIRECT("F" &amp; ROW(C814) - 12) &amp; "_p"</f>
        <v>aK_PREC_3_6_3_p</v>
      </c>
      <c r="B814">
        <v>2</v>
      </c>
      <c r="C814" t="s">
        <v>62</v>
      </c>
    </row>
    <row r="815" spans="1:8" x14ac:dyDescent="0.25">
      <c r="A815" s="53" t="s">
        <v>65</v>
      </c>
      <c r="G815" s="44"/>
      <c r="H815" s="44"/>
    </row>
    <row r="816" spans="1:8" x14ac:dyDescent="0.25">
      <c r="A816" t="str" cm="1">
        <f t="array" aca="1" ref="A816" ca="1">"aK_SL_1_" &amp; INDIRECT("F" &amp; ROW(C816) - 14) &amp; "_p"</f>
        <v>aK_SL_1_6_3_p</v>
      </c>
      <c r="B816">
        <v>0</v>
      </c>
      <c r="C816" t="s">
        <v>60</v>
      </c>
      <c r="F816" s="44"/>
    </row>
    <row r="817" spans="1:6" x14ac:dyDescent="0.25">
      <c r="A817" t="str" cm="1">
        <f t="array" aca="1" ref="A817" ca="1">"aK_SL_2_" &amp; INDIRECT("F" &amp; ROW(C817) - 15) &amp; "_p"</f>
        <v>aK_SL_2_6_3_p</v>
      </c>
      <c r="B817">
        <v>0</v>
      </c>
      <c r="C817" t="s">
        <v>61</v>
      </c>
    </row>
    <row r="818" spans="1:6" x14ac:dyDescent="0.25">
      <c r="A818" t="str" cm="1">
        <f t="array" aca="1" ref="A818" ca="1">"aK_SL_3_" &amp; INDIRECT("F" &amp; ROW(C818) - 16) &amp; "_p"</f>
        <v>aK_SL_3_6_3_p</v>
      </c>
      <c r="B818">
        <v>2</v>
      </c>
      <c r="C818" t="s">
        <v>62</v>
      </c>
    </row>
    <row r="819" spans="1:6" x14ac:dyDescent="0.25">
      <c r="A819" s="53" t="s">
        <v>470</v>
      </c>
    </row>
    <row r="820" spans="1:6" x14ac:dyDescent="0.25">
      <c r="A820" t="str" cm="1">
        <f t="array" aca="1" ref="A820" ca="1">"aK_DRO_1_" &amp; INDIRECT("F" &amp; ROW(C820) - 18) &amp; "_p"</f>
        <v>aK_DRO_1_6_3_p</v>
      </c>
      <c r="B820">
        <v>0</v>
      </c>
      <c r="C820" t="s">
        <v>60</v>
      </c>
    </row>
    <row r="821" spans="1:6" x14ac:dyDescent="0.25">
      <c r="A821" t="str" cm="1">
        <f t="array" aca="1" ref="A821" ca="1">"aK_DRO_2_" &amp; INDIRECT("F" &amp; ROW(C821) - 19) &amp; "_p"</f>
        <v>aK_DRO_2_6_3_p</v>
      </c>
      <c r="B821">
        <v>0</v>
      </c>
      <c r="C821" t="s">
        <v>61</v>
      </c>
    </row>
    <row r="822" spans="1:6" x14ac:dyDescent="0.25">
      <c r="A822" t="str" cm="1">
        <f t="array" aca="1" ref="A822" ca="1">"aK_DRO_3_" &amp; INDIRECT("F" &amp; ROW(C822) - 20) &amp; "_p"</f>
        <v>aK_DRO_3_6_3_p</v>
      </c>
      <c r="B822">
        <v>2</v>
      </c>
      <c r="C822" t="s">
        <v>62</v>
      </c>
    </row>
    <row r="823" spans="1:6" x14ac:dyDescent="0.25">
      <c r="A823" s="53" t="s">
        <v>471</v>
      </c>
    </row>
    <row r="824" spans="1:6" x14ac:dyDescent="0.25">
      <c r="A824" t="str" cm="1">
        <f t="array" aca="1" ref="A824" ca="1">"aK_CYC_1_" &amp; INDIRECT("F" &amp; ROW(C824) - 22) &amp; "_p"</f>
        <v>aK_CYC_1_6_3_p</v>
      </c>
      <c r="B824">
        <v>0.1</v>
      </c>
      <c r="C824" t="s">
        <v>60</v>
      </c>
    </row>
    <row r="825" spans="1:6" x14ac:dyDescent="0.25">
      <c r="A825" t="str" cm="1">
        <f t="array" aca="1" ref="A825" ca="1">"aK_CYC_2_" &amp; INDIRECT("F" &amp; ROW(C825) - 23) &amp; "_p"</f>
        <v>aK_CYC_2_6_3_p</v>
      </c>
      <c r="B825">
        <v>0</v>
      </c>
      <c r="C825" t="s">
        <v>61</v>
      </c>
    </row>
    <row r="826" spans="1:6" x14ac:dyDescent="0.25">
      <c r="A826" t="str" cm="1">
        <f t="array" aca="1" ref="A826" ca="1">"aK_CYC_3_" &amp; INDIRECT("F" &amp; ROW(C826) - 24) &amp; "_p"</f>
        <v>aK_CYC_3_6_3_p</v>
      </c>
      <c r="B826">
        <v>2</v>
      </c>
      <c r="C826" t="s">
        <v>62</v>
      </c>
    </row>
    <row r="827" spans="1:6" x14ac:dyDescent="0.25">
      <c r="A827" s="59" t="s">
        <v>536</v>
      </c>
      <c r="B827" s="59"/>
      <c r="C827" s="59"/>
      <c r="D827" s="46">
        <v>6</v>
      </c>
      <c r="E827" s="46">
        <v>4</v>
      </c>
      <c r="F827" s="46" t="s">
        <v>577</v>
      </c>
    </row>
    <row r="828" spans="1:6" x14ac:dyDescent="0.25">
      <c r="A828" s="53" t="s">
        <v>59</v>
      </c>
    </row>
    <row r="829" spans="1:6" x14ac:dyDescent="0.25">
      <c r="A829" t="str" cm="1">
        <f t="array" aca="1" ref="A829" ca="1">"aK_T_1_" &amp; INDIRECT("F" &amp; ROW(C829)-2) &amp; "_p"</f>
        <v>aK_T_1_6_4_p</v>
      </c>
      <c r="B829">
        <v>0</v>
      </c>
      <c r="C829" t="s">
        <v>60</v>
      </c>
    </row>
    <row r="830" spans="1:6" x14ac:dyDescent="0.25">
      <c r="A830" t="str" cm="1">
        <f t="array" aca="1" ref="A830" ca="1">"aK_T_2_" &amp; INDIRECT("F" &amp; ROW(C830)-3) &amp; "_p"</f>
        <v>aK_T_2_6_4_p</v>
      </c>
      <c r="B830">
        <v>0</v>
      </c>
      <c r="C830" t="s">
        <v>61</v>
      </c>
    </row>
    <row r="831" spans="1:6" x14ac:dyDescent="0.25">
      <c r="A831" t="str" cm="1">
        <f t="array" aca="1" ref="A831" ca="1">"aK_T_3_" &amp; INDIRECT("F" &amp; ROW(C831)-4) &amp; "_p"</f>
        <v>aK_T_3_6_4_p</v>
      </c>
      <c r="B831">
        <v>2</v>
      </c>
      <c r="C831" t="s">
        <v>62</v>
      </c>
    </row>
    <row r="832" spans="1:6" x14ac:dyDescent="0.25">
      <c r="A832" s="53" t="s">
        <v>64</v>
      </c>
    </row>
    <row r="833" spans="1:8" x14ac:dyDescent="0.25">
      <c r="A833" t="str" cm="1">
        <f t="array" aca="1" ref="A833" ca="1">"aK_WS_1_" &amp; INDIRECT("F" &amp; ROW(C833)-6) &amp; "_p"</f>
        <v>aK_WS_1_6_4_p</v>
      </c>
      <c r="B833">
        <v>0</v>
      </c>
      <c r="C833" t="s">
        <v>60</v>
      </c>
    </row>
    <row r="834" spans="1:8" x14ac:dyDescent="0.25">
      <c r="A834" t="str" cm="1">
        <f t="array" aca="1" ref="A834" ca="1">"aK_WS_2_" &amp; INDIRECT("F" &amp; ROW(C834)-7) &amp; "_p"</f>
        <v>aK_WS_2_6_4_p</v>
      </c>
      <c r="B834">
        <v>0</v>
      </c>
      <c r="C834" t="s">
        <v>61</v>
      </c>
    </row>
    <row r="835" spans="1:8" x14ac:dyDescent="0.25">
      <c r="A835" t="str" cm="1">
        <f t="array" aca="1" ref="A835" ca="1">"aK_WS_3_" &amp; INDIRECT("F" &amp; ROW(C835)-8) &amp; "_p"</f>
        <v>aK_WS_3_6_4_p</v>
      </c>
      <c r="B835">
        <v>2</v>
      </c>
      <c r="C835" t="s">
        <v>62</v>
      </c>
    </row>
    <row r="836" spans="1:8" x14ac:dyDescent="0.25">
      <c r="A836" s="53" t="s">
        <v>63</v>
      </c>
      <c r="G836" s="44"/>
      <c r="H836" s="44"/>
    </row>
    <row r="837" spans="1:8" x14ac:dyDescent="0.25">
      <c r="A837" t="str" cm="1">
        <f t="array" aca="1" ref="A837" ca="1">"aK_PREC_1_" &amp; INDIRECT("F" &amp; ROW(C837) - 10) &amp; "_p"</f>
        <v>aK_PREC_1_6_4_p</v>
      </c>
      <c r="B837">
        <v>0</v>
      </c>
      <c r="C837" t="s">
        <v>60</v>
      </c>
      <c r="F837" s="44"/>
    </row>
    <row r="838" spans="1:8" x14ac:dyDescent="0.25">
      <c r="A838" t="str" cm="1">
        <f t="array" aca="1" ref="A838" ca="1">"aK_PREC_2_" &amp; INDIRECT("F" &amp; ROW(C838) - 11) &amp; "_p"</f>
        <v>aK_PREC_2_6_4_p</v>
      </c>
      <c r="B838">
        <v>0</v>
      </c>
      <c r="C838" t="s">
        <v>61</v>
      </c>
    </row>
    <row r="839" spans="1:8" x14ac:dyDescent="0.25">
      <c r="A839" t="str" cm="1">
        <f t="array" aca="1" ref="A839" ca="1">"aK_PREC_3_" &amp; INDIRECT("F" &amp; ROW(C839) - 12) &amp; "_p"</f>
        <v>aK_PREC_3_6_4_p</v>
      </c>
      <c r="B839">
        <v>2</v>
      </c>
      <c r="C839" t="s">
        <v>62</v>
      </c>
    </row>
    <row r="840" spans="1:8" x14ac:dyDescent="0.25">
      <c r="A840" s="53" t="s">
        <v>65</v>
      </c>
      <c r="G840" s="44"/>
      <c r="H840" s="44"/>
    </row>
    <row r="841" spans="1:8" x14ac:dyDescent="0.25">
      <c r="A841" t="str" cm="1">
        <f t="array" aca="1" ref="A841" ca="1">"aK_SL_1_" &amp; INDIRECT("F" &amp; ROW(C841) - 14) &amp; "_p"</f>
        <v>aK_SL_1_6_4_p</v>
      </c>
      <c r="B841">
        <v>0</v>
      </c>
      <c r="C841" t="s">
        <v>60</v>
      </c>
      <c r="F841" s="44"/>
    </row>
    <row r="842" spans="1:8" x14ac:dyDescent="0.25">
      <c r="A842" t="str" cm="1">
        <f t="array" aca="1" ref="A842" ca="1">"aK_SL_2_" &amp; INDIRECT("F" &amp; ROW(C842) - 15) &amp; "_p"</f>
        <v>aK_SL_2_6_4_p</v>
      </c>
      <c r="B842">
        <v>0</v>
      </c>
      <c r="C842" t="s">
        <v>61</v>
      </c>
    </row>
    <row r="843" spans="1:8" x14ac:dyDescent="0.25">
      <c r="A843" t="str" cm="1">
        <f t="array" aca="1" ref="A843" ca="1">"aK_SL_3_" &amp; INDIRECT("F" &amp; ROW(C843) - 16) &amp; "_p"</f>
        <v>aK_SL_3_6_4_p</v>
      </c>
      <c r="B843">
        <v>2</v>
      </c>
      <c r="C843" t="s">
        <v>62</v>
      </c>
    </row>
    <row r="844" spans="1:8" x14ac:dyDescent="0.25">
      <c r="A844" s="53" t="s">
        <v>470</v>
      </c>
    </row>
    <row r="845" spans="1:8" x14ac:dyDescent="0.25">
      <c r="A845" t="str" cm="1">
        <f t="array" aca="1" ref="A845" ca="1">"aK_DRO_1_" &amp; INDIRECT("F" &amp; ROW(C845) - 18) &amp; "_p"</f>
        <v>aK_DRO_1_6_4_p</v>
      </c>
      <c r="B845">
        <v>0</v>
      </c>
      <c r="C845" t="s">
        <v>60</v>
      </c>
    </row>
    <row r="846" spans="1:8" x14ac:dyDescent="0.25">
      <c r="A846" t="str" cm="1">
        <f t="array" aca="1" ref="A846" ca="1">"aK_DRO_2_" &amp; INDIRECT("F" &amp; ROW(C846) - 19) &amp; "_p"</f>
        <v>aK_DRO_2_6_4_p</v>
      </c>
      <c r="B846">
        <v>0</v>
      </c>
      <c r="C846" t="s">
        <v>61</v>
      </c>
    </row>
    <row r="847" spans="1:8" x14ac:dyDescent="0.25">
      <c r="A847" t="str" cm="1">
        <f t="array" aca="1" ref="A847" ca="1">"aK_DRO_3_" &amp; INDIRECT("F" &amp; ROW(C847) - 20) &amp; "_p"</f>
        <v>aK_DRO_3_6_4_p</v>
      </c>
      <c r="B847">
        <v>2</v>
      </c>
      <c r="C847" t="s">
        <v>62</v>
      </c>
    </row>
    <row r="848" spans="1:8" x14ac:dyDescent="0.25">
      <c r="A848" s="53" t="s">
        <v>471</v>
      </c>
    </row>
    <row r="849" spans="1:8" x14ac:dyDescent="0.25">
      <c r="A849" t="str" cm="1">
        <f t="array" aca="1" ref="A849" ca="1">"aK_CYC_1_" &amp; INDIRECT("F" &amp; ROW(C849) - 22) &amp; "_p"</f>
        <v>aK_CYC_1_6_4_p</v>
      </c>
      <c r="B849">
        <v>0.1</v>
      </c>
      <c r="C849" t="s">
        <v>60</v>
      </c>
    </row>
    <row r="850" spans="1:8" x14ac:dyDescent="0.25">
      <c r="A850" t="str" cm="1">
        <f t="array" aca="1" ref="A850" ca="1">"aK_CYC_2_" &amp; INDIRECT("F" &amp; ROW(C850) - 23) &amp; "_p"</f>
        <v>aK_CYC_2_6_4_p</v>
      </c>
      <c r="B850">
        <v>0</v>
      </c>
      <c r="C850" t="s">
        <v>61</v>
      </c>
    </row>
    <row r="851" spans="1:8" x14ac:dyDescent="0.25">
      <c r="A851" t="str" cm="1">
        <f t="array" aca="1" ref="A851" ca="1">"aK_CYC_3_" &amp; INDIRECT("F" &amp; ROW(C851) - 24) &amp; "_p"</f>
        <v>aK_CYC_3_6_4_p</v>
      </c>
      <c r="B851">
        <v>2</v>
      </c>
      <c r="C851" t="s">
        <v>62</v>
      </c>
    </row>
    <row r="852" spans="1:8" x14ac:dyDescent="0.25">
      <c r="A852" s="59" t="s">
        <v>537</v>
      </c>
      <c r="B852" s="59"/>
      <c r="C852" s="59"/>
      <c r="D852" s="46">
        <v>6</v>
      </c>
      <c r="E852" s="46">
        <v>5</v>
      </c>
      <c r="F852" s="46" t="s">
        <v>576</v>
      </c>
    </row>
    <row r="853" spans="1:8" x14ac:dyDescent="0.25">
      <c r="A853" s="53" t="s">
        <v>59</v>
      </c>
    </row>
    <row r="854" spans="1:8" x14ac:dyDescent="0.25">
      <c r="A854" t="str" cm="1">
        <f t="array" aca="1" ref="A854" ca="1">"aK_T_1_" &amp; INDIRECT("F" &amp; ROW(C854)-2) &amp; "_p"</f>
        <v>aK_T_1_6_5_p</v>
      </c>
      <c r="B854">
        <v>0</v>
      </c>
      <c r="C854" t="s">
        <v>60</v>
      </c>
    </row>
    <row r="855" spans="1:8" x14ac:dyDescent="0.25">
      <c r="A855" t="str" cm="1">
        <f t="array" aca="1" ref="A855" ca="1">"aK_T_2_" &amp; INDIRECT("F" &amp; ROW(C855)-3) &amp; "_p"</f>
        <v>aK_T_2_6_5_p</v>
      </c>
      <c r="B855">
        <v>0</v>
      </c>
      <c r="C855" t="s">
        <v>61</v>
      </c>
    </row>
    <row r="856" spans="1:8" x14ac:dyDescent="0.25">
      <c r="A856" t="str" cm="1">
        <f t="array" aca="1" ref="A856" ca="1">"aK_T_3_" &amp; INDIRECT("F" &amp; ROW(C856)-4) &amp; "_p"</f>
        <v>aK_T_3_6_5_p</v>
      </c>
      <c r="B856">
        <v>2</v>
      </c>
      <c r="C856" t="s">
        <v>62</v>
      </c>
    </row>
    <row r="857" spans="1:8" x14ac:dyDescent="0.25">
      <c r="A857" s="53" t="s">
        <v>64</v>
      </c>
    </row>
    <row r="858" spans="1:8" x14ac:dyDescent="0.25">
      <c r="A858" t="str" cm="1">
        <f t="array" aca="1" ref="A858" ca="1">"aK_WS_1_" &amp; INDIRECT("F" &amp; ROW(C858)-6) &amp; "_p"</f>
        <v>aK_WS_1_6_5_p</v>
      </c>
      <c r="B858">
        <v>0</v>
      </c>
      <c r="C858" t="s">
        <v>60</v>
      </c>
    </row>
    <row r="859" spans="1:8" x14ac:dyDescent="0.25">
      <c r="A859" t="str" cm="1">
        <f t="array" aca="1" ref="A859" ca="1">"aK_WS_2_" &amp; INDIRECT("F" &amp; ROW(C859)-7) &amp; "_p"</f>
        <v>aK_WS_2_6_5_p</v>
      </c>
      <c r="B859">
        <v>0</v>
      </c>
      <c r="C859" t="s">
        <v>61</v>
      </c>
    </row>
    <row r="860" spans="1:8" x14ac:dyDescent="0.25">
      <c r="A860" t="str" cm="1">
        <f t="array" aca="1" ref="A860" ca="1">"aK_WS_3_" &amp; INDIRECT("F" &amp; ROW(C860)-8) &amp; "_p"</f>
        <v>aK_WS_3_6_5_p</v>
      </c>
      <c r="B860">
        <v>2</v>
      </c>
      <c r="C860" t="s">
        <v>62</v>
      </c>
    </row>
    <row r="861" spans="1:8" x14ac:dyDescent="0.25">
      <c r="A861" s="53" t="s">
        <v>63</v>
      </c>
      <c r="G861" s="44"/>
      <c r="H861" s="44"/>
    </row>
    <row r="862" spans="1:8" x14ac:dyDescent="0.25">
      <c r="A862" t="str" cm="1">
        <f t="array" aca="1" ref="A862" ca="1">"aK_PREC_1_" &amp; INDIRECT("F" &amp; ROW(C862) - 10) &amp; "_p"</f>
        <v>aK_PREC_1_6_5_p</v>
      </c>
      <c r="B862">
        <v>0</v>
      </c>
      <c r="C862" t="s">
        <v>60</v>
      </c>
      <c r="F862" s="44"/>
    </row>
    <row r="863" spans="1:8" x14ac:dyDescent="0.25">
      <c r="A863" t="str" cm="1">
        <f t="array" aca="1" ref="A863" ca="1">"aK_PREC_2_" &amp; INDIRECT("F" &amp; ROW(C863) - 11) &amp; "_p"</f>
        <v>aK_PREC_2_6_5_p</v>
      </c>
      <c r="B863">
        <v>0</v>
      </c>
      <c r="C863" t="s">
        <v>61</v>
      </c>
    </row>
    <row r="864" spans="1:8" x14ac:dyDescent="0.25">
      <c r="A864" t="str" cm="1">
        <f t="array" aca="1" ref="A864" ca="1">"aK_PREC_3_" &amp; INDIRECT("F" &amp; ROW(C864) - 12) &amp; "_p"</f>
        <v>aK_PREC_3_6_5_p</v>
      </c>
      <c r="B864">
        <v>2</v>
      </c>
      <c r="C864" t="s">
        <v>62</v>
      </c>
    </row>
    <row r="865" spans="1:8" x14ac:dyDescent="0.25">
      <c r="A865" s="53" t="s">
        <v>65</v>
      </c>
      <c r="G865" s="44"/>
      <c r="H865" s="44"/>
    </row>
    <row r="866" spans="1:8" x14ac:dyDescent="0.25">
      <c r="A866" t="str" cm="1">
        <f t="array" aca="1" ref="A866" ca="1">"aK_SL_1_" &amp; INDIRECT("F" &amp; ROW(C866) - 14) &amp; "_p"</f>
        <v>aK_SL_1_6_5_p</v>
      </c>
      <c r="B866">
        <v>0</v>
      </c>
      <c r="C866" t="s">
        <v>60</v>
      </c>
      <c r="F866" s="44"/>
    </row>
    <row r="867" spans="1:8" x14ac:dyDescent="0.25">
      <c r="A867" t="str" cm="1">
        <f t="array" aca="1" ref="A867" ca="1">"aK_SL_2_" &amp; INDIRECT("F" &amp; ROW(C867) - 15) &amp; "_p"</f>
        <v>aK_SL_2_6_5_p</v>
      </c>
      <c r="B867">
        <v>0</v>
      </c>
      <c r="C867" t="s">
        <v>61</v>
      </c>
    </row>
    <row r="868" spans="1:8" x14ac:dyDescent="0.25">
      <c r="A868" t="str" cm="1">
        <f t="array" aca="1" ref="A868" ca="1">"aK_SL_3_" &amp; INDIRECT("F" &amp; ROW(C868) - 16) &amp; "_p"</f>
        <v>aK_SL_3_6_5_p</v>
      </c>
      <c r="B868">
        <v>2</v>
      </c>
      <c r="C868" t="s">
        <v>62</v>
      </c>
    </row>
    <row r="869" spans="1:8" x14ac:dyDescent="0.25">
      <c r="A869" s="53" t="s">
        <v>470</v>
      </c>
    </row>
    <row r="870" spans="1:8" x14ac:dyDescent="0.25">
      <c r="A870" t="str" cm="1">
        <f t="array" aca="1" ref="A870" ca="1">"aK_DRO_1_" &amp; INDIRECT("F" &amp; ROW(C870) - 18) &amp; "_p"</f>
        <v>aK_DRO_1_6_5_p</v>
      </c>
      <c r="B870">
        <v>0</v>
      </c>
      <c r="C870" t="s">
        <v>60</v>
      </c>
    </row>
    <row r="871" spans="1:8" x14ac:dyDescent="0.25">
      <c r="A871" t="str" cm="1">
        <f t="array" aca="1" ref="A871" ca="1">"aK_DRO_2_" &amp; INDIRECT("F" &amp; ROW(C871) - 19) &amp; "_p"</f>
        <v>aK_DRO_2_6_5_p</v>
      </c>
      <c r="B871">
        <v>0</v>
      </c>
      <c r="C871" t="s">
        <v>61</v>
      </c>
    </row>
    <row r="872" spans="1:8" x14ac:dyDescent="0.25">
      <c r="A872" t="str" cm="1">
        <f t="array" aca="1" ref="A872" ca="1">"aK_DRO_3_" &amp; INDIRECT("F" &amp; ROW(C872) - 20) &amp; "_p"</f>
        <v>aK_DRO_3_6_5_p</v>
      </c>
      <c r="B872">
        <v>2</v>
      </c>
      <c r="C872" t="s">
        <v>62</v>
      </c>
    </row>
    <row r="873" spans="1:8" x14ac:dyDescent="0.25">
      <c r="A873" s="53" t="s">
        <v>471</v>
      </c>
    </row>
    <row r="874" spans="1:8" x14ac:dyDescent="0.25">
      <c r="A874" t="str" cm="1">
        <f t="array" aca="1" ref="A874" ca="1">"aK_CYC_1_" &amp; INDIRECT("F" &amp; ROW(C874) - 22) &amp; "_p"</f>
        <v>aK_CYC_1_6_5_p</v>
      </c>
      <c r="B874">
        <v>0.1</v>
      </c>
      <c r="C874" t="s">
        <v>60</v>
      </c>
    </row>
    <row r="875" spans="1:8" x14ac:dyDescent="0.25">
      <c r="A875" t="str" cm="1">
        <f t="array" aca="1" ref="A875" ca="1">"aK_CYC_2_" &amp; INDIRECT("F" &amp; ROW(C875) - 23) &amp; "_p"</f>
        <v>aK_CYC_2_6_5_p</v>
      </c>
      <c r="B875">
        <v>0</v>
      </c>
      <c r="C875" t="s">
        <v>61</v>
      </c>
    </row>
    <row r="876" spans="1:8" x14ac:dyDescent="0.25">
      <c r="A876" t="str" cm="1">
        <f t="array" aca="1" ref="A876" ca="1">"aK_CYC_3_" &amp; INDIRECT("F" &amp; ROW(C876) - 24) &amp; "_p"</f>
        <v>aK_CYC_3_6_5_p</v>
      </c>
      <c r="B876">
        <v>2</v>
      </c>
      <c r="C876" t="s">
        <v>62</v>
      </c>
    </row>
    <row r="877" spans="1:8" x14ac:dyDescent="0.25">
      <c r="A877" s="59" t="s">
        <v>538</v>
      </c>
      <c r="B877" s="59"/>
      <c r="C877" s="59"/>
      <c r="D877" s="46">
        <v>6</v>
      </c>
      <c r="E877" s="46">
        <v>6</v>
      </c>
      <c r="F877" s="46" t="s">
        <v>575</v>
      </c>
    </row>
    <row r="878" spans="1:8" x14ac:dyDescent="0.25">
      <c r="A878" s="53" t="s">
        <v>59</v>
      </c>
    </row>
    <row r="879" spans="1:8" x14ac:dyDescent="0.25">
      <c r="A879" t="str" cm="1">
        <f t="array" aca="1" ref="A879" ca="1">"aK_T_1_" &amp; INDIRECT("F" &amp; ROW(C879)-2) &amp; "_p"</f>
        <v>aK_T_1_6_6_p</v>
      </c>
      <c r="B879">
        <v>0</v>
      </c>
      <c r="C879" t="s">
        <v>60</v>
      </c>
    </row>
    <row r="880" spans="1:8" x14ac:dyDescent="0.25">
      <c r="A880" t="str" cm="1">
        <f t="array" aca="1" ref="A880" ca="1">"aK_T_2_" &amp; INDIRECT("F" &amp; ROW(C880)-3) &amp; "_p"</f>
        <v>aK_T_2_6_6_p</v>
      </c>
      <c r="B880">
        <v>0</v>
      </c>
      <c r="C880" t="s">
        <v>61</v>
      </c>
    </row>
    <row r="881" spans="1:8" x14ac:dyDescent="0.25">
      <c r="A881" t="str" cm="1">
        <f t="array" aca="1" ref="A881" ca="1">"aK_T_3_" &amp; INDIRECT("F" &amp; ROW(C881)-4) &amp; "_p"</f>
        <v>aK_T_3_6_6_p</v>
      </c>
      <c r="B881">
        <v>2</v>
      </c>
      <c r="C881" t="s">
        <v>62</v>
      </c>
    </row>
    <row r="882" spans="1:8" x14ac:dyDescent="0.25">
      <c r="A882" s="53" t="s">
        <v>64</v>
      </c>
    </row>
    <row r="883" spans="1:8" x14ac:dyDescent="0.25">
      <c r="A883" t="str" cm="1">
        <f t="array" aca="1" ref="A883" ca="1">"aK_WS_1_" &amp; INDIRECT("F" &amp; ROW(C883)-6) &amp; "_p"</f>
        <v>aK_WS_1_6_6_p</v>
      </c>
      <c r="B883">
        <v>0</v>
      </c>
      <c r="C883" t="s">
        <v>60</v>
      </c>
    </row>
    <row r="884" spans="1:8" x14ac:dyDescent="0.25">
      <c r="A884" t="str" cm="1">
        <f t="array" aca="1" ref="A884" ca="1">"aK_WS_2_" &amp; INDIRECT("F" &amp; ROW(C884)-7) &amp; "_p"</f>
        <v>aK_WS_2_6_6_p</v>
      </c>
      <c r="B884">
        <v>0</v>
      </c>
      <c r="C884" t="s">
        <v>61</v>
      </c>
    </row>
    <row r="885" spans="1:8" x14ac:dyDescent="0.25">
      <c r="A885" t="str" cm="1">
        <f t="array" aca="1" ref="A885" ca="1">"aK_WS_3_" &amp; INDIRECT("F" &amp; ROW(C885)-8) &amp; "_p"</f>
        <v>aK_WS_3_6_6_p</v>
      </c>
      <c r="B885">
        <v>2</v>
      </c>
      <c r="C885" t="s">
        <v>62</v>
      </c>
    </row>
    <row r="886" spans="1:8" x14ac:dyDescent="0.25">
      <c r="A886" s="53" t="s">
        <v>63</v>
      </c>
      <c r="G886" s="44"/>
      <c r="H886" s="44"/>
    </row>
    <row r="887" spans="1:8" x14ac:dyDescent="0.25">
      <c r="A887" t="str" cm="1">
        <f t="array" aca="1" ref="A887" ca="1">"aK_PREC_1_" &amp; INDIRECT("F" &amp; ROW(C887) - 10) &amp; "_p"</f>
        <v>aK_PREC_1_6_6_p</v>
      </c>
      <c r="B887">
        <v>0</v>
      </c>
      <c r="C887" t="s">
        <v>60</v>
      </c>
      <c r="F887" s="44"/>
    </row>
    <row r="888" spans="1:8" x14ac:dyDescent="0.25">
      <c r="A888" t="str" cm="1">
        <f t="array" aca="1" ref="A888" ca="1">"aK_PREC_2_" &amp; INDIRECT("F" &amp; ROW(C888) - 11) &amp; "_p"</f>
        <v>aK_PREC_2_6_6_p</v>
      </c>
      <c r="B888">
        <v>0</v>
      </c>
      <c r="C888" t="s">
        <v>61</v>
      </c>
    </row>
    <row r="889" spans="1:8" x14ac:dyDescent="0.25">
      <c r="A889" t="str" cm="1">
        <f t="array" aca="1" ref="A889" ca="1">"aK_PREC_3_" &amp; INDIRECT("F" &amp; ROW(C889) - 12) &amp; "_p"</f>
        <v>aK_PREC_3_6_6_p</v>
      </c>
      <c r="B889">
        <v>2</v>
      </c>
      <c r="C889" t="s">
        <v>62</v>
      </c>
    </row>
    <row r="890" spans="1:8" x14ac:dyDescent="0.25">
      <c r="A890" s="53" t="s">
        <v>65</v>
      </c>
      <c r="G890" s="44"/>
      <c r="H890" s="44"/>
    </row>
    <row r="891" spans="1:8" x14ac:dyDescent="0.25">
      <c r="A891" t="str" cm="1">
        <f t="array" aca="1" ref="A891" ca="1">"aK_SL_1_" &amp; INDIRECT("F" &amp; ROW(C891) - 14) &amp; "_p"</f>
        <v>aK_SL_1_6_6_p</v>
      </c>
      <c r="B891">
        <v>0</v>
      </c>
      <c r="C891" t="s">
        <v>60</v>
      </c>
      <c r="F891" s="44"/>
    </row>
    <row r="892" spans="1:8" x14ac:dyDescent="0.25">
      <c r="A892" t="str" cm="1">
        <f t="array" aca="1" ref="A892" ca="1">"aK_SL_2_" &amp; INDIRECT("F" &amp; ROW(C892) - 15) &amp; "_p"</f>
        <v>aK_SL_2_6_6_p</v>
      </c>
      <c r="B892">
        <v>0</v>
      </c>
      <c r="C892" t="s">
        <v>61</v>
      </c>
    </row>
    <row r="893" spans="1:8" x14ac:dyDescent="0.25">
      <c r="A893" t="str" cm="1">
        <f t="array" aca="1" ref="A893" ca="1">"aK_SL_3_" &amp; INDIRECT("F" &amp; ROW(C893) - 16) &amp; "_p"</f>
        <v>aK_SL_3_6_6_p</v>
      </c>
      <c r="B893">
        <v>2</v>
      </c>
      <c r="C893" t="s">
        <v>62</v>
      </c>
    </row>
    <row r="894" spans="1:8" x14ac:dyDescent="0.25">
      <c r="A894" s="53" t="s">
        <v>470</v>
      </c>
    </row>
    <row r="895" spans="1:8" x14ac:dyDescent="0.25">
      <c r="A895" t="str" cm="1">
        <f t="array" aca="1" ref="A895" ca="1">"aK_DRO_1_" &amp; INDIRECT("F" &amp; ROW(C895) - 18) &amp; "_p"</f>
        <v>aK_DRO_1_6_6_p</v>
      </c>
      <c r="B895">
        <v>0</v>
      </c>
      <c r="C895" t="s">
        <v>60</v>
      </c>
    </row>
    <row r="896" spans="1:8" x14ac:dyDescent="0.25">
      <c r="A896" t="str" cm="1">
        <f t="array" aca="1" ref="A896" ca="1">"aK_DRO_2_" &amp; INDIRECT("F" &amp; ROW(C896) - 19) &amp; "_p"</f>
        <v>aK_DRO_2_6_6_p</v>
      </c>
      <c r="B896">
        <v>0</v>
      </c>
      <c r="C896" t="s">
        <v>61</v>
      </c>
    </row>
    <row r="897" spans="1:8" x14ac:dyDescent="0.25">
      <c r="A897" t="str" cm="1">
        <f t="array" aca="1" ref="A897" ca="1">"aK_DRO_3_" &amp; INDIRECT("F" &amp; ROW(C897) - 20) &amp; "_p"</f>
        <v>aK_DRO_3_6_6_p</v>
      </c>
      <c r="B897">
        <v>2</v>
      </c>
      <c r="C897" t="s">
        <v>62</v>
      </c>
    </row>
    <row r="898" spans="1:8" x14ac:dyDescent="0.25">
      <c r="A898" s="53" t="s">
        <v>471</v>
      </c>
    </row>
    <row r="899" spans="1:8" x14ac:dyDescent="0.25">
      <c r="A899" t="str" cm="1">
        <f t="array" aca="1" ref="A899" ca="1">"aK_CYC_1_" &amp; INDIRECT("F" &amp; ROW(C899) - 22) &amp; "_p"</f>
        <v>aK_CYC_1_6_6_p</v>
      </c>
      <c r="B899">
        <v>0.1</v>
      </c>
      <c r="C899" t="s">
        <v>60</v>
      </c>
    </row>
    <row r="900" spans="1:8" x14ac:dyDescent="0.25">
      <c r="A900" t="str" cm="1">
        <f t="array" aca="1" ref="A900" ca="1">"aK_CYC_2_" &amp; INDIRECT("F" &amp; ROW(C900) - 23) &amp; "_p"</f>
        <v>aK_CYC_2_6_6_p</v>
      </c>
      <c r="B900">
        <v>0</v>
      </c>
      <c r="C900" t="s">
        <v>61</v>
      </c>
    </row>
    <row r="901" spans="1:8" x14ac:dyDescent="0.25">
      <c r="A901" t="str" cm="1">
        <f t="array" aca="1" ref="A901" ca="1">"aK_CYC_3_" &amp; INDIRECT("F" &amp; ROW(C901) - 24) &amp; "_p"</f>
        <v>aK_CYC_3_6_6_p</v>
      </c>
      <c r="B901">
        <v>2</v>
      </c>
      <c r="C901" t="s">
        <v>62</v>
      </c>
    </row>
    <row r="902" spans="1:8" x14ac:dyDescent="0.25">
      <c r="A902" s="59" t="s">
        <v>539</v>
      </c>
      <c r="B902" s="59"/>
      <c r="C902" s="59"/>
      <c r="D902" s="46">
        <v>7</v>
      </c>
      <c r="E902" s="46">
        <v>1</v>
      </c>
      <c r="F902" s="46" t="s">
        <v>574</v>
      </c>
    </row>
    <row r="903" spans="1:8" x14ac:dyDescent="0.25">
      <c r="A903" s="53" t="s">
        <v>59</v>
      </c>
    </row>
    <row r="904" spans="1:8" x14ac:dyDescent="0.25">
      <c r="A904" t="str" cm="1">
        <f t="array" aca="1" ref="A904" ca="1">"aK_T_1_" &amp; INDIRECT("F" &amp; ROW(C904)-2) &amp; "_p"</f>
        <v>aK_T_1_7_1_p</v>
      </c>
      <c r="B904">
        <v>0</v>
      </c>
      <c r="C904" t="s">
        <v>60</v>
      </c>
    </row>
    <row r="905" spans="1:8" x14ac:dyDescent="0.25">
      <c r="A905" t="str" cm="1">
        <f t="array" aca="1" ref="A905" ca="1">"aK_T_2_" &amp; INDIRECT("F" &amp; ROW(C905)-3) &amp; "_p"</f>
        <v>aK_T_2_7_1_p</v>
      </c>
      <c r="B905">
        <v>0</v>
      </c>
      <c r="C905" t="s">
        <v>61</v>
      </c>
    </row>
    <row r="906" spans="1:8" x14ac:dyDescent="0.25">
      <c r="A906" t="str" cm="1">
        <f t="array" aca="1" ref="A906" ca="1">"aK_T_3_" &amp; INDIRECT("F" &amp; ROW(C906)-4) &amp; "_p"</f>
        <v>aK_T_3_7_1_p</v>
      </c>
      <c r="B906">
        <v>2</v>
      </c>
      <c r="C906" t="s">
        <v>62</v>
      </c>
    </row>
    <row r="907" spans="1:8" x14ac:dyDescent="0.25">
      <c r="A907" s="53" t="s">
        <v>64</v>
      </c>
    </row>
    <row r="908" spans="1:8" x14ac:dyDescent="0.25">
      <c r="A908" t="str" cm="1">
        <f t="array" aca="1" ref="A908" ca="1">"aK_WS_1_" &amp; INDIRECT("F" &amp; ROW(C908)-6) &amp; "_p"</f>
        <v>aK_WS_1_7_1_p</v>
      </c>
      <c r="B908">
        <v>0</v>
      </c>
      <c r="C908" t="s">
        <v>60</v>
      </c>
    </row>
    <row r="909" spans="1:8" x14ac:dyDescent="0.25">
      <c r="A909" t="str" cm="1">
        <f t="array" aca="1" ref="A909" ca="1">"aK_WS_2_" &amp; INDIRECT("F" &amp; ROW(C909)-7) &amp; "_p"</f>
        <v>aK_WS_2_7_1_p</v>
      </c>
      <c r="B909">
        <v>0</v>
      </c>
      <c r="C909" t="s">
        <v>61</v>
      </c>
    </row>
    <row r="910" spans="1:8" x14ac:dyDescent="0.25">
      <c r="A910" t="str" cm="1">
        <f t="array" aca="1" ref="A910" ca="1">"aK_WS_3_" &amp; INDIRECT("F" &amp; ROW(C910)-8) &amp; "_p"</f>
        <v>aK_WS_3_7_1_p</v>
      </c>
      <c r="B910">
        <v>2</v>
      </c>
      <c r="C910" t="s">
        <v>62</v>
      </c>
    </row>
    <row r="911" spans="1:8" x14ac:dyDescent="0.25">
      <c r="A911" s="53" t="s">
        <v>63</v>
      </c>
      <c r="G911" s="44"/>
      <c r="H911" s="44"/>
    </row>
    <row r="912" spans="1:8" x14ac:dyDescent="0.25">
      <c r="A912" t="str" cm="1">
        <f t="array" aca="1" ref="A912" ca="1">"aK_PREC_1_" &amp; INDIRECT("F" &amp; ROW(C912) - 10) &amp; "_p"</f>
        <v>aK_PREC_1_7_1_p</v>
      </c>
      <c r="B912">
        <v>0</v>
      </c>
      <c r="C912" t="s">
        <v>60</v>
      </c>
      <c r="F912" s="44"/>
    </row>
    <row r="913" spans="1:8" x14ac:dyDescent="0.25">
      <c r="A913" t="str" cm="1">
        <f t="array" aca="1" ref="A913" ca="1">"aK_PREC_2_" &amp; INDIRECT("F" &amp; ROW(C913) - 11) &amp; "_p"</f>
        <v>aK_PREC_2_7_1_p</v>
      </c>
      <c r="B913">
        <v>0</v>
      </c>
      <c r="C913" t="s">
        <v>61</v>
      </c>
    </row>
    <row r="914" spans="1:8" x14ac:dyDescent="0.25">
      <c r="A914" t="str" cm="1">
        <f t="array" aca="1" ref="A914" ca="1">"aK_PREC_3_" &amp; INDIRECT("F" &amp; ROW(C914) - 12) &amp; "_p"</f>
        <v>aK_PREC_3_7_1_p</v>
      </c>
      <c r="B914">
        <v>2</v>
      </c>
      <c r="C914" t="s">
        <v>62</v>
      </c>
    </row>
    <row r="915" spans="1:8" x14ac:dyDescent="0.25">
      <c r="A915" s="53" t="s">
        <v>65</v>
      </c>
      <c r="G915" s="44"/>
      <c r="H915" s="44"/>
    </row>
    <row r="916" spans="1:8" x14ac:dyDescent="0.25">
      <c r="A916" t="str" cm="1">
        <f t="array" aca="1" ref="A916" ca="1">"aK_SL_1_" &amp; INDIRECT("F" &amp; ROW(C916) - 14) &amp; "_p"</f>
        <v>aK_SL_1_7_1_p</v>
      </c>
      <c r="B916">
        <v>0</v>
      </c>
      <c r="C916" t="s">
        <v>60</v>
      </c>
      <c r="F916" s="44"/>
    </row>
    <row r="917" spans="1:8" x14ac:dyDescent="0.25">
      <c r="A917" t="str" cm="1">
        <f t="array" aca="1" ref="A917" ca="1">"aK_SL_2_" &amp; INDIRECT("F" &amp; ROW(C917) - 15) &amp; "_p"</f>
        <v>aK_SL_2_7_1_p</v>
      </c>
      <c r="B917">
        <v>0</v>
      </c>
      <c r="C917" t="s">
        <v>61</v>
      </c>
    </row>
    <row r="918" spans="1:8" x14ac:dyDescent="0.25">
      <c r="A918" t="str" cm="1">
        <f t="array" aca="1" ref="A918" ca="1">"aK_SL_3_" &amp; INDIRECT("F" &amp; ROW(C918) - 16) &amp; "_p"</f>
        <v>aK_SL_3_7_1_p</v>
      </c>
      <c r="B918">
        <v>2</v>
      </c>
      <c r="C918" t="s">
        <v>62</v>
      </c>
    </row>
    <row r="919" spans="1:8" x14ac:dyDescent="0.25">
      <c r="A919" s="53" t="s">
        <v>470</v>
      </c>
    </row>
    <row r="920" spans="1:8" x14ac:dyDescent="0.25">
      <c r="A920" t="str" cm="1">
        <f t="array" aca="1" ref="A920" ca="1">"aK_DRO_1_" &amp; INDIRECT("F" &amp; ROW(C920) - 18) &amp; "_p"</f>
        <v>aK_DRO_1_7_1_p</v>
      </c>
      <c r="B920">
        <v>0</v>
      </c>
      <c r="C920" t="s">
        <v>60</v>
      </c>
    </row>
    <row r="921" spans="1:8" x14ac:dyDescent="0.25">
      <c r="A921" t="str" cm="1">
        <f t="array" aca="1" ref="A921" ca="1">"aK_DRO_2_" &amp; INDIRECT("F" &amp; ROW(C921) - 19) &amp; "_p"</f>
        <v>aK_DRO_2_7_1_p</v>
      </c>
      <c r="B921">
        <v>0</v>
      </c>
      <c r="C921" t="s">
        <v>61</v>
      </c>
    </row>
    <row r="922" spans="1:8" x14ac:dyDescent="0.25">
      <c r="A922" t="str" cm="1">
        <f t="array" aca="1" ref="A922" ca="1">"aK_DRO_3_" &amp; INDIRECT("F" &amp; ROW(C922) - 20) &amp; "_p"</f>
        <v>aK_DRO_3_7_1_p</v>
      </c>
      <c r="B922">
        <v>2</v>
      </c>
      <c r="C922" t="s">
        <v>62</v>
      </c>
    </row>
    <row r="923" spans="1:8" x14ac:dyDescent="0.25">
      <c r="A923" s="53" t="s">
        <v>471</v>
      </c>
    </row>
    <row r="924" spans="1:8" x14ac:dyDescent="0.25">
      <c r="A924" t="str" cm="1">
        <f t="array" aca="1" ref="A924" ca="1">"aK_CYC_1_" &amp; INDIRECT("F" &amp; ROW(C924) - 22) &amp; "_p"</f>
        <v>aK_CYC_1_7_1_p</v>
      </c>
      <c r="B924">
        <v>0.1</v>
      </c>
      <c r="C924" t="s">
        <v>60</v>
      </c>
    </row>
    <row r="925" spans="1:8" x14ac:dyDescent="0.25">
      <c r="A925" t="str" cm="1">
        <f t="array" aca="1" ref="A925" ca="1">"aK_CYC_2_" &amp; INDIRECT("F" &amp; ROW(C925) - 23) &amp; "_p"</f>
        <v>aK_CYC_2_7_1_p</v>
      </c>
      <c r="B925">
        <v>0</v>
      </c>
      <c r="C925" t="s">
        <v>61</v>
      </c>
    </row>
    <row r="926" spans="1:8" x14ac:dyDescent="0.25">
      <c r="A926" t="str" cm="1">
        <f t="array" aca="1" ref="A926" ca="1">"aK_CYC_3_" &amp; INDIRECT("F" &amp; ROW(C926) - 24) &amp; "_p"</f>
        <v>aK_CYC_3_7_1_p</v>
      </c>
      <c r="B926">
        <v>2</v>
      </c>
      <c r="C926" t="s">
        <v>62</v>
      </c>
    </row>
    <row r="927" spans="1:8" x14ac:dyDescent="0.25">
      <c r="A927" s="59" t="s">
        <v>540</v>
      </c>
      <c r="B927" s="59"/>
      <c r="C927" s="59"/>
      <c r="D927" s="46">
        <v>7</v>
      </c>
      <c r="E927" s="46">
        <v>2</v>
      </c>
      <c r="F927" s="46" t="s">
        <v>573</v>
      </c>
    </row>
    <row r="928" spans="1:8" x14ac:dyDescent="0.25">
      <c r="A928" s="53" t="s">
        <v>59</v>
      </c>
    </row>
    <row r="929" spans="1:8" x14ac:dyDescent="0.25">
      <c r="A929" t="str" cm="1">
        <f t="array" aca="1" ref="A929" ca="1">"aK_T_1_" &amp; INDIRECT("F" &amp; ROW(C929)-2) &amp; "_p"</f>
        <v>aK_T_1_7_2_p</v>
      </c>
      <c r="B929">
        <v>0</v>
      </c>
      <c r="C929" t="s">
        <v>60</v>
      </c>
    </row>
    <row r="930" spans="1:8" x14ac:dyDescent="0.25">
      <c r="A930" t="str" cm="1">
        <f t="array" aca="1" ref="A930" ca="1">"aK_T_2_" &amp; INDIRECT("F" &amp; ROW(C930)-3) &amp; "_p"</f>
        <v>aK_T_2_7_2_p</v>
      </c>
      <c r="B930">
        <v>0</v>
      </c>
      <c r="C930" t="s">
        <v>61</v>
      </c>
    </row>
    <row r="931" spans="1:8" x14ac:dyDescent="0.25">
      <c r="A931" t="str" cm="1">
        <f t="array" aca="1" ref="A931" ca="1">"aK_T_3_" &amp; INDIRECT("F" &amp; ROW(C931)-4) &amp; "_p"</f>
        <v>aK_T_3_7_2_p</v>
      </c>
      <c r="B931">
        <v>2</v>
      </c>
      <c r="C931" t="s">
        <v>62</v>
      </c>
    </row>
    <row r="932" spans="1:8" x14ac:dyDescent="0.25">
      <c r="A932" s="53" t="s">
        <v>64</v>
      </c>
    </row>
    <row r="933" spans="1:8" x14ac:dyDescent="0.25">
      <c r="A933" t="str" cm="1">
        <f t="array" aca="1" ref="A933" ca="1">"aK_WS_1_" &amp; INDIRECT("F" &amp; ROW(C933)-6) &amp; "_p"</f>
        <v>aK_WS_1_7_2_p</v>
      </c>
      <c r="B933">
        <v>0</v>
      </c>
      <c r="C933" t="s">
        <v>60</v>
      </c>
    </row>
    <row r="934" spans="1:8" x14ac:dyDescent="0.25">
      <c r="A934" t="str" cm="1">
        <f t="array" aca="1" ref="A934" ca="1">"aK_WS_2_" &amp; INDIRECT("F" &amp; ROW(C934)-7) &amp; "_p"</f>
        <v>aK_WS_2_7_2_p</v>
      </c>
      <c r="B934">
        <v>0</v>
      </c>
      <c r="C934" t="s">
        <v>61</v>
      </c>
    </row>
    <row r="935" spans="1:8" x14ac:dyDescent="0.25">
      <c r="A935" t="str" cm="1">
        <f t="array" aca="1" ref="A935" ca="1">"aK_WS_3_" &amp; INDIRECT("F" &amp; ROW(C935)-8) &amp; "_p"</f>
        <v>aK_WS_3_7_2_p</v>
      </c>
      <c r="B935">
        <v>2</v>
      </c>
      <c r="C935" t="s">
        <v>62</v>
      </c>
    </row>
    <row r="936" spans="1:8" x14ac:dyDescent="0.25">
      <c r="A936" s="53" t="s">
        <v>63</v>
      </c>
      <c r="G936" s="44"/>
      <c r="H936" s="44"/>
    </row>
    <row r="937" spans="1:8" x14ac:dyDescent="0.25">
      <c r="A937" t="str" cm="1">
        <f t="array" aca="1" ref="A937" ca="1">"aK_PREC_1_" &amp; INDIRECT("F" &amp; ROW(C937) - 10) &amp; "_p"</f>
        <v>aK_PREC_1_7_2_p</v>
      </c>
      <c r="B937">
        <v>0</v>
      </c>
      <c r="C937" t="s">
        <v>60</v>
      </c>
      <c r="F937" s="44"/>
    </row>
    <row r="938" spans="1:8" x14ac:dyDescent="0.25">
      <c r="A938" t="str" cm="1">
        <f t="array" aca="1" ref="A938" ca="1">"aK_PREC_2_" &amp; INDIRECT("F" &amp; ROW(C938) - 11) &amp; "_p"</f>
        <v>aK_PREC_2_7_2_p</v>
      </c>
      <c r="B938">
        <v>0</v>
      </c>
      <c r="C938" t="s">
        <v>61</v>
      </c>
    </row>
    <row r="939" spans="1:8" x14ac:dyDescent="0.25">
      <c r="A939" t="str" cm="1">
        <f t="array" aca="1" ref="A939" ca="1">"aK_PREC_3_" &amp; INDIRECT("F" &amp; ROW(C939) - 12) &amp; "_p"</f>
        <v>aK_PREC_3_7_2_p</v>
      </c>
      <c r="B939">
        <v>2</v>
      </c>
      <c r="C939" t="s">
        <v>62</v>
      </c>
    </row>
    <row r="940" spans="1:8" x14ac:dyDescent="0.25">
      <c r="A940" s="53" t="s">
        <v>65</v>
      </c>
      <c r="G940" s="44"/>
      <c r="H940" s="44"/>
    </row>
    <row r="941" spans="1:8" x14ac:dyDescent="0.25">
      <c r="A941" t="str" cm="1">
        <f t="array" aca="1" ref="A941" ca="1">"aK_SL_1_" &amp; INDIRECT("F" &amp; ROW(C941) - 14) &amp; "_p"</f>
        <v>aK_SL_1_7_2_p</v>
      </c>
      <c r="B941">
        <v>0</v>
      </c>
      <c r="C941" t="s">
        <v>60</v>
      </c>
      <c r="F941" s="44"/>
    </row>
    <row r="942" spans="1:8" x14ac:dyDescent="0.25">
      <c r="A942" t="str" cm="1">
        <f t="array" aca="1" ref="A942" ca="1">"aK_SL_2_" &amp; INDIRECT("F" &amp; ROW(C942) - 15) &amp; "_p"</f>
        <v>aK_SL_2_7_2_p</v>
      </c>
      <c r="B942">
        <v>0</v>
      </c>
      <c r="C942" t="s">
        <v>61</v>
      </c>
    </row>
    <row r="943" spans="1:8" x14ac:dyDescent="0.25">
      <c r="A943" t="str" cm="1">
        <f t="array" aca="1" ref="A943" ca="1">"aK_SL_3_" &amp; INDIRECT("F" &amp; ROW(C943) - 16) &amp; "_p"</f>
        <v>aK_SL_3_7_2_p</v>
      </c>
      <c r="B943">
        <v>2</v>
      </c>
      <c r="C943" t="s">
        <v>62</v>
      </c>
    </row>
    <row r="944" spans="1:8" x14ac:dyDescent="0.25">
      <c r="A944" s="53" t="s">
        <v>470</v>
      </c>
    </row>
    <row r="945" spans="1:6" x14ac:dyDescent="0.25">
      <c r="A945" t="str" cm="1">
        <f t="array" aca="1" ref="A945" ca="1">"aK_DRO_1_" &amp; INDIRECT("F" &amp; ROW(C945) - 18) &amp; "_p"</f>
        <v>aK_DRO_1_7_2_p</v>
      </c>
      <c r="B945">
        <v>0</v>
      </c>
      <c r="C945" t="s">
        <v>60</v>
      </c>
    </row>
    <row r="946" spans="1:6" x14ac:dyDescent="0.25">
      <c r="A946" t="str" cm="1">
        <f t="array" aca="1" ref="A946" ca="1">"aK_DRO_2_" &amp; INDIRECT("F" &amp; ROW(C946) - 19) &amp; "_p"</f>
        <v>aK_DRO_2_7_2_p</v>
      </c>
      <c r="B946">
        <v>0</v>
      </c>
      <c r="C946" t="s">
        <v>61</v>
      </c>
    </row>
    <row r="947" spans="1:6" x14ac:dyDescent="0.25">
      <c r="A947" t="str" cm="1">
        <f t="array" aca="1" ref="A947" ca="1">"aK_DRO_3_" &amp; INDIRECT("F" &amp; ROW(C947) - 20) &amp; "_p"</f>
        <v>aK_DRO_3_7_2_p</v>
      </c>
      <c r="B947">
        <v>2</v>
      </c>
      <c r="C947" t="s">
        <v>62</v>
      </c>
    </row>
    <row r="948" spans="1:6" x14ac:dyDescent="0.25">
      <c r="A948" s="53" t="s">
        <v>471</v>
      </c>
    </row>
    <row r="949" spans="1:6" x14ac:dyDescent="0.25">
      <c r="A949" t="str" cm="1">
        <f t="array" aca="1" ref="A949" ca="1">"aK_CYC_1_" &amp; INDIRECT("F" &amp; ROW(C949) - 22) &amp; "_p"</f>
        <v>aK_CYC_1_7_2_p</v>
      </c>
      <c r="B949">
        <v>0.1</v>
      </c>
      <c r="C949" t="s">
        <v>60</v>
      </c>
    </row>
    <row r="950" spans="1:6" x14ac:dyDescent="0.25">
      <c r="A950" t="str" cm="1">
        <f t="array" aca="1" ref="A950" ca="1">"aK_CYC_2_" &amp; INDIRECT("F" &amp; ROW(C950) - 23) &amp; "_p"</f>
        <v>aK_CYC_2_7_2_p</v>
      </c>
      <c r="B950">
        <v>0</v>
      </c>
      <c r="C950" t="s">
        <v>61</v>
      </c>
    </row>
    <row r="951" spans="1:6" x14ac:dyDescent="0.25">
      <c r="A951" t="str" cm="1">
        <f t="array" aca="1" ref="A951" ca="1">"aK_CYC_3_" &amp; INDIRECT("F" &amp; ROW(C951) - 24) &amp; "_p"</f>
        <v>aK_CYC_3_7_2_p</v>
      </c>
      <c r="B951">
        <v>2</v>
      </c>
      <c r="C951" t="s">
        <v>62</v>
      </c>
    </row>
    <row r="952" spans="1:6" x14ac:dyDescent="0.25">
      <c r="A952" s="59" t="s">
        <v>541</v>
      </c>
      <c r="B952" s="59"/>
      <c r="C952" s="59"/>
      <c r="D952" s="46">
        <v>7</v>
      </c>
      <c r="E952" s="46">
        <v>3</v>
      </c>
      <c r="F952" s="46" t="s">
        <v>572</v>
      </c>
    </row>
    <row r="953" spans="1:6" x14ac:dyDescent="0.25">
      <c r="A953" s="53" t="s">
        <v>59</v>
      </c>
    </row>
    <row r="954" spans="1:6" x14ac:dyDescent="0.25">
      <c r="A954" t="str" cm="1">
        <f t="array" aca="1" ref="A954" ca="1">"aK_T_1_" &amp; INDIRECT("F" &amp; ROW(C954)-2) &amp; "_p"</f>
        <v>aK_T_1_7_3_p</v>
      </c>
      <c r="B954">
        <v>0</v>
      </c>
      <c r="C954" t="s">
        <v>60</v>
      </c>
    </row>
    <row r="955" spans="1:6" x14ac:dyDescent="0.25">
      <c r="A955" t="str" cm="1">
        <f t="array" aca="1" ref="A955" ca="1">"aK_T_2_" &amp; INDIRECT("F" &amp; ROW(C955)-3) &amp; "_p"</f>
        <v>aK_T_2_7_3_p</v>
      </c>
      <c r="B955">
        <v>0</v>
      </c>
      <c r="C955" t="s">
        <v>61</v>
      </c>
    </row>
    <row r="956" spans="1:6" x14ac:dyDescent="0.25">
      <c r="A956" t="str" cm="1">
        <f t="array" aca="1" ref="A956" ca="1">"aK_T_3_" &amp; INDIRECT("F" &amp; ROW(C956)-4) &amp; "_p"</f>
        <v>aK_T_3_7_3_p</v>
      </c>
      <c r="B956">
        <v>2</v>
      </c>
      <c r="C956" t="s">
        <v>62</v>
      </c>
    </row>
    <row r="957" spans="1:6" x14ac:dyDescent="0.25">
      <c r="A957" s="53" t="s">
        <v>64</v>
      </c>
    </row>
    <row r="958" spans="1:6" x14ac:dyDescent="0.25">
      <c r="A958" t="str" cm="1">
        <f t="array" aca="1" ref="A958" ca="1">"aK_WS_1_" &amp; INDIRECT("F" &amp; ROW(C958)-6) &amp; "_p"</f>
        <v>aK_WS_1_7_3_p</v>
      </c>
      <c r="B958">
        <v>0</v>
      </c>
      <c r="C958" t="s">
        <v>60</v>
      </c>
    </row>
    <row r="959" spans="1:6" x14ac:dyDescent="0.25">
      <c r="A959" t="str" cm="1">
        <f t="array" aca="1" ref="A959" ca="1">"aK_WS_2_" &amp; INDIRECT("F" &amp; ROW(C959)-7) &amp; "_p"</f>
        <v>aK_WS_2_7_3_p</v>
      </c>
      <c r="B959">
        <v>0</v>
      </c>
      <c r="C959" t="s">
        <v>61</v>
      </c>
    </row>
    <row r="960" spans="1:6" x14ac:dyDescent="0.25">
      <c r="A960" t="str" cm="1">
        <f t="array" aca="1" ref="A960" ca="1">"aK_WS_3_" &amp; INDIRECT("F" &amp; ROW(C960)-8) &amp; "_p"</f>
        <v>aK_WS_3_7_3_p</v>
      </c>
      <c r="B960">
        <v>2</v>
      </c>
      <c r="C960" t="s">
        <v>62</v>
      </c>
    </row>
    <row r="961" spans="1:8" x14ac:dyDescent="0.25">
      <c r="A961" s="53" t="s">
        <v>63</v>
      </c>
      <c r="G961" s="44"/>
      <c r="H961" s="44"/>
    </row>
    <row r="962" spans="1:8" x14ac:dyDescent="0.25">
      <c r="A962" t="str" cm="1">
        <f t="array" aca="1" ref="A962" ca="1">"aK_PREC_1_" &amp; INDIRECT("F" &amp; ROW(C962) - 10) &amp; "_p"</f>
        <v>aK_PREC_1_7_3_p</v>
      </c>
      <c r="B962">
        <v>0</v>
      </c>
      <c r="C962" t="s">
        <v>60</v>
      </c>
      <c r="F962" s="44"/>
    </row>
    <row r="963" spans="1:8" x14ac:dyDescent="0.25">
      <c r="A963" t="str" cm="1">
        <f t="array" aca="1" ref="A963" ca="1">"aK_PREC_2_" &amp; INDIRECT("F" &amp; ROW(C963) - 11) &amp; "_p"</f>
        <v>aK_PREC_2_7_3_p</v>
      </c>
      <c r="B963">
        <v>0</v>
      </c>
      <c r="C963" t="s">
        <v>61</v>
      </c>
    </row>
    <row r="964" spans="1:8" x14ac:dyDescent="0.25">
      <c r="A964" t="str" cm="1">
        <f t="array" aca="1" ref="A964" ca="1">"aK_PREC_3_" &amp; INDIRECT("F" &amp; ROW(C964) - 12) &amp; "_p"</f>
        <v>aK_PREC_3_7_3_p</v>
      </c>
      <c r="B964">
        <v>2</v>
      </c>
      <c r="C964" t="s">
        <v>62</v>
      </c>
    </row>
    <row r="965" spans="1:8" x14ac:dyDescent="0.25">
      <c r="A965" s="53" t="s">
        <v>65</v>
      </c>
      <c r="G965" s="44"/>
      <c r="H965" s="44"/>
    </row>
    <row r="966" spans="1:8" x14ac:dyDescent="0.25">
      <c r="A966" t="str" cm="1">
        <f t="array" aca="1" ref="A966" ca="1">"aK_SL_1_" &amp; INDIRECT("F" &amp; ROW(C966) - 14) &amp; "_p"</f>
        <v>aK_SL_1_7_3_p</v>
      </c>
      <c r="B966">
        <v>0</v>
      </c>
      <c r="C966" t="s">
        <v>60</v>
      </c>
      <c r="F966" s="44"/>
    </row>
    <row r="967" spans="1:8" x14ac:dyDescent="0.25">
      <c r="A967" t="str" cm="1">
        <f t="array" aca="1" ref="A967" ca="1">"aK_SL_2_" &amp; INDIRECT("F" &amp; ROW(C967) - 15) &amp; "_p"</f>
        <v>aK_SL_2_7_3_p</v>
      </c>
      <c r="B967">
        <v>0</v>
      </c>
      <c r="C967" t="s">
        <v>61</v>
      </c>
    </row>
    <row r="968" spans="1:8" x14ac:dyDescent="0.25">
      <c r="A968" t="str" cm="1">
        <f t="array" aca="1" ref="A968" ca="1">"aK_SL_3_" &amp; INDIRECT("F" &amp; ROW(C968) - 16) &amp; "_p"</f>
        <v>aK_SL_3_7_3_p</v>
      </c>
      <c r="B968">
        <v>2</v>
      </c>
      <c r="C968" t="s">
        <v>62</v>
      </c>
    </row>
    <row r="969" spans="1:8" x14ac:dyDescent="0.25">
      <c r="A969" s="53" t="s">
        <v>470</v>
      </c>
    </row>
    <row r="970" spans="1:8" x14ac:dyDescent="0.25">
      <c r="A970" t="str" cm="1">
        <f t="array" aca="1" ref="A970" ca="1">"aK_DRO_1_" &amp; INDIRECT("F" &amp; ROW(C970) - 18) &amp; "_p"</f>
        <v>aK_DRO_1_7_3_p</v>
      </c>
      <c r="B970">
        <v>0</v>
      </c>
      <c r="C970" t="s">
        <v>60</v>
      </c>
    </row>
    <row r="971" spans="1:8" x14ac:dyDescent="0.25">
      <c r="A971" t="str" cm="1">
        <f t="array" aca="1" ref="A971" ca="1">"aK_DRO_2_" &amp; INDIRECT("F" &amp; ROW(C971) - 19) &amp; "_p"</f>
        <v>aK_DRO_2_7_3_p</v>
      </c>
      <c r="B971">
        <v>0</v>
      </c>
      <c r="C971" t="s">
        <v>61</v>
      </c>
    </row>
    <row r="972" spans="1:8" x14ac:dyDescent="0.25">
      <c r="A972" t="str" cm="1">
        <f t="array" aca="1" ref="A972" ca="1">"aK_DRO_3_" &amp; INDIRECT("F" &amp; ROW(C972) - 20) &amp; "_p"</f>
        <v>aK_DRO_3_7_3_p</v>
      </c>
      <c r="B972">
        <v>2</v>
      </c>
      <c r="C972" t="s">
        <v>62</v>
      </c>
    </row>
    <row r="973" spans="1:8" x14ac:dyDescent="0.25">
      <c r="A973" s="53" t="s">
        <v>471</v>
      </c>
    </row>
    <row r="974" spans="1:8" x14ac:dyDescent="0.25">
      <c r="A974" t="str" cm="1">
        <f t="array" aca="1" ref="A974" ca="1">"aK_CYC_1_" &amp; INDIRECT("F" &amp; ROW(C974) - 22) &amp; "_p"</f>
        <v>aK_CYC_1_7_3_p</v>
      </c>
      <c r="B974">
        <v>0.1</v>
      </c>
      <c r="C974" t="s">
        <v>60</v>
      </c>
    </row>
    <row r="975" spans="1:8" x14ac:dyDescent="0.25">
      <c r="A975" t="str" cm="1">
        <f t="array" aca="1" ref="A975" ca="1">"aK_CYC_2_" &amp; INDIRECT("F" &amp; ROW(C975) - 23) &amp; "_p"</f>
        <v>aK_CYC_2_7_3_p</v>
      </c>
      <c r="B975">
        <v>0</v>
      </c>
      <c r="C975" t="s">
        <v>61</v>
      </c>
    </row>
    <row r="976" spans="1:8" x14ac:dyDescent="0.25">
      <c r="A976" t="str" cm="1">
        <f t="array" aca="1" ref="A976" ca="1">"aK_CYC_3_" &amp; INDIRECT("F" &amp; ROW(C976) - 24) &amp; "_p"</f>
        <v>aK_CYC_3_7_3_p</v>
      </c>
      <c r="B976">
        <v>2</v>
      </c>
      <c r="C976" t="s">
        <v>62</v>
      </c>
    </row>
    <row r="977" spans="1:8" x14ac:dyDescent="0.25">
      <c r="A977" s="59" t="s">
        <v>542</v>
      </c>
      <c r="B977" s="59"/>
      <c r="C977" s="59"/>
      <c r="D977" s="46">
        <v>7</v>
      </c>
      <c r="E977" s="46">
        <v>4</v>
      </c>
      <c r="F977" s="46" t="s">
        <v>571</v>
      </c>
    </row>
    <row r="978" spans="1:8" x14ac:dyDescent="0.25">
      <c r="A978" s="53" t="s">
        <v>59</v>
      </c>
    </row>
    <row r="979" spans="1:8" x14ac:dyDescent="0.25">
      <c r="A979" t="str" cm="1">
        <f t="array" aca="1" ref="A979" ca="1">"aK_T_1_" &amp; INDIRECT("F" &amp; ROW(C979)-2) &amp; "_p"</f>
        <v>aK_T_1_7_4_p</v>
      </c>
      <c r="B979">
        <v>0</v>
      </c>
      <c r="C979" t="s">
        <v>60</v>
      </c>
    </row>
    <row r="980" spans="1:8" x14ac:dyDescent="0.25">
      <c r="A980" t="str" cm="1">
        <f t="array" aca="1" ref="A980" ca="1">"aK_T_2_" &amp; INDIRECT("F" &amp; ROW(C980)-3) &amp; "_p"</f>
        <v>aK_T_2_7_4_p</v>
      </c>
      <c r="B980">
        <v>0</v>
      </c>
      <c r="C980" t="s">
        <v>61</v>
      </c>
    </row>
    <row r="981" spans="1:8" x14ac:dyDescent="0.25">
      <c r="A981" t="str" cm="1">
        <f t="array" aca="1" ref="A981" ca="1">"aK_T_3_" &amp; INDIRECT("F" &amp; ROW(C981)-4) &amp; "_p"</f>
        <v>aK_T_3_7_4_p</v>
      </c>
      <c r="B981">
        <v>2</v>
      </c>
      <c r="C981" t="s">
        <v>62</v>
      </c>
    </row>
    <row r="982" spans="1:8" x14ac:dyDescent="0.25">
      <c r="A982" s="53" t="s">
        <v>64</v>
      </c>
    </row>
    <row r="983" spans="1:8" x14ac:dyDescent="0.25">
      <c r="A983" t="str" cm="1">
        <f t="array" aca="1" ref="A983" ca="1">"aK_WS_1_" &amp; INDIRECT("F" &amp; ROW(C983)-6) &amp; "_p"</f>
        <v>aK_WS_1_7_4_p</v>
      </c>
      <c r="B983">
        <v>0</v>
      </c>
      <c r="C983" t="s">
        <v>60</v>
      </c>
    </row>
    <row r="984" spans="1:8" x14ac:dyDescent="0.25">
      <c r="A984" t="str" cm="1">
        <f t="array" aca="1" ref="A984" ca="1">"aK_WS_2_" &amp; INDIRECT("F" &amp; ROW(C984)-7) &amp; "_p"</f>
        <v>aK_WS_2_7_4_p</v>
      </c>
      <c r="B984">
        <v>0</v>
      </c>
      <c r="C984" t="s">
        <v>61</v>
      </c>
    </row>
    <row r="985" spans="1:8" x14ac:dyDescent="0.25">
      <c r="A985" t="str" cm="1">
        <f t="array" aca="1" ref="A985" ca="1">"aK_WS_3_" &amp; INDIRECT("F" &amp; ROW(C985)-8) &amp; "_p"</f>
        <v>aK_WS_3_7_4_p</v>
      </c>
      <c r="B985">
        <v>2</v>
      </c>
      <c r="C985" t="s">
        <v>62</v>
      </c>
    </row>
    <row r="986" spans="1:8" x14ac:dyDescent="0.25">
      <c r="A986" s="53" t="s">
        <v>63</v>
      </c>
      <c r="G986" s="44"/>
      <c r="H986" s="44"/>
    </row>
    <row r="987" spans="1:8" x14ac:dyDescent="0.25">
      <c r="A987" t="str" cm="1">
        <f t="array" aca="1" ref="A987" ca="1">"aK_PREC_1_" &amp; INDIRECT("F" &amp; ROW(C987) - 10) &amp; "_p"</f>
        <v>aK_PREC_1_7_4_p</v>
      </c>
      <c r="B987">
        <v>0</v>
      </c>
      <c r="C987" t="s">
        <v>60</v>
      </c>
      <c r="F987" s="44"/>
    </row>
    <row r="988" spans="1:8" x14ac:dyDescent="0.25">
      <c r="A988" t="str" cm="1">
        <f t="array" aca="1" ref="A988" ca="1">"aK_PREC_2_" &amp; INDIRECT("F" &amp; ROW(C988) - 11) &amp; "_p"</f>
        <v>aK_PREC_2_7_4_p</v>
      </c>
      <c r="B988">
        <v>0</v>
      </c>
      <c r="C988" t="s">
        <v>61</v>
      </c>
    </row>
    <row r="989" spans="1:8" x14ac:dyDescent="0.25">
      <c r="A989" t="str" cm="1">
        <f t="array" aca="1" ref="A989" ca="1">"aK_PREC_3_" &amp; INDIRECT("F" &amp; ROW(C989) - 12) &amp; "_p"</f>
        <v>aK_PREC_3_7_4_p</v>
      </c>
      <c r="B989">
        <v>2</v>
      </c>
      <c r="C989" t="s">
        <v>62</v>
      </c>
    </row>
    <row r="990" spans="1:8" x14ac:dyDescent="0.25">
      <c r="A990" s="53" t="s">
        <v>65</v>
      </c>
      <c r="G990" s="44"/>
      <c r="H990" s="44"/>
    </row>
    <row r="991" spans="1:8" x14ac:dyDescent="0.25">
      <c r="A991" t="str" cm="1">
        <f t="array" aca="1" ref="A991" ca="1">"aK_SL_1_" &amp; INDIRECT("F" &amp; ROW(C991) - 14) &amp; "_p"</f>
        <v>aK_SL_1_7_4_p</v>
      </c>
      <c r="B991">
        <v>0</v>
      </c>
      <c r="C991" t="s">
        <v>60</v>
      </c>
      <c r="F991" s="44"/>
    </row>
    <row r="992" spans="1:8" x14ac:dyDescent="0.25">
      <c r="A992" t="str" cm="1">
        <f t="array" aca="1" ref="A992" ca="1">"aK_SL_2_" &amp; INDIRECT("F" &amp; ROW(C992) - 15) &amp; "_p"</f>
        <v>aK_SL_2_7_4_p</v>
      </c>
      <c r="B992">
        <v>0</v>
      </c>
      <c r="C992" t="s">
        <v>61</v>
      </c>
    </row>
    <row r="993" spans="1:6" x14ac:dyDescent="0.25">
      <c r="A993" t="str" cm="1">
        <f t="array" aca="1" ref="A993" ca="1">"aK_SL_3_" &amp; INDIRECT("F" &amp; ROW(C993) - 16) &amp; "_p"</f>
        <v>aK_SL_3_7_4_p</v>
      </c>
      <c r="B993">
        <v>2</v>
      </c>
      <c r="C993" t="s">
        <v>62</v>
      </c>
    </row>
    <row r="994" spans="1:6" x14ac:dyDescent="0.25">
      <c r="A994" s="53" t="s">
        <v>470</v>
      </c>
    </row>
    <row r="995" spans="1:6" x14ac:dyDescent="0.25">
      <c r="A995" t="str" cm="1">
        <f t="array" aca="1" ref="A995" ca="1">"aK_DRO_1_" &amp; INDIRECT("F" &amp; ROW(C995) - 18) &amp; "_p"</f>
        <v>aK_DRO_1_7_4_p</v>
      </c>
      <c r="B995">
        <v>0</v>
      </c>
      <c r="C995" t="s">
        <v>60</v>
      </c>
    </row>
    <row r="996" spans="1:6" x14ac:dyDescent="0.25">
      <c r="A996" t="str" cm="1">
        <f t="array" aca="1" ref="A996" ca="1">"aK_DRO_2_" &amp; INDIRECT("F" &amp; ROW(C996) - 19) &amp; "_p"</f>
        <v>aK_DRO_2_7_4_p</v>
      </c>
      <c r="B996">
        <v>0</v>
      </c>
      <c r="C996" t="s">
        <v>61</v>
      </c>
    </row>
    <row r="997" spans="1:6" x14ac:dyDescent="0.25">
      <c r="A997" t="str" cm="1">
        <f t="array" aca="1" ref="A997" ca="1">"aK_DRO_3_" &amp; INDIRECT("F" &amp; ROW(C997) - 20) &amp; "_p"</f>
        <v>aK_DRO_3_7_4_p</v>
      </c>
      <c r="B997">
        <v>2</v>
      </c>
      <c r="C997" t="s">
        <v>62</v>
      </c>
    </row>
    <row r="998" spans="1:6" x14ac:dyDescent="0.25">
      <c r="A998" s="53" t="s">
        <v>471</v>
      </c>
    </row>
    <row r="999" spans="1:6" x14ac:dyDescent="0.25">
      <c r="A999" t="str" cm="1">
        <f t="array" aca="1" ref="A999" ca="1">"aK_CYC_1_" &amp; INDIRECT("F" &amp; ROW(C999) - 22) &amp; "_p"</f>
        <v>aK_CYC_1_7_4_p</v>
      </c>
      <c r="B999">
        <v>0.1</v>
      </c>
      <c r="C999" t="s">
        <v>60</v>
      </c>
    </row>
    <row r="1000" spans="1:6" x14ac:dyDescent="0.25">
      <c r="A1000" t="str" cm="1">
        <f t="array" aca="1" ref="A1000" ca="1">"aK_CYC_2_" &amp; INDIRECT("F" &amp; ROW(C1000) - 23) &amp; "_p"</f>
        <v>aK_CYC_2_7_4_p</v>
      </c>
      <c r="B1000">
        <v>0</v>
      </c>
      <c r="C1000" t="s">
        <v>61</v>
      </c>
    </row>
    <row r="1001" spans="1:6" x14ac:dyDescent="0.25">
      <c r="A1001" t="str" cm="1">
        <f t="array" aca="1" ref="A1001" ca="1">"aK_CYC_3_" &amp; INDIRECT("F" &amp; ROW(C1001) - 24) &amp; "_p"</f>
        <v>aK_CYC_3_7_4_p</v>
      </c>
      <c r="B1001">
        <v>2</v>
      </c>
      <c r="C1001" t="s">
        <v>62</v>
      </c>
    </row>
    <row r="1002" spans="1:6" x14ac:dyDescent="0.25">
      <c r="A1002" s="59" t="s">
        <v>543</v>
      </c>
      <c r="B1002" s="59"/>
      <c r="C1002" s="59"/>
      <c r="D1002" s="46">
        <v>7</v>
      </c>
      <c r="E1002" s="46">
        <v>5</v>
      </c>
      <c r="F1002" s="46" t="s">
        <v>570</v>
      </c>
    </row>
    <row r="1003" spans="1:6" x14ac:dyDescent="0.25">
      <c r="A1003" s="53" t="s">
        <v>59</v>
      </c>
    </row>
    <row r="1004" spans="1:6" x14ac:dyDescent="0.25">
      <c r="A1004" t="str" cm="1">
        <f t="array" aca="1" ref="A1004" ca="1">"aK_T_1_" &amp; INDIRECT("F" &amp; ROW(C1004)-2) &amp; "_p"</f>
        <v>aK_T_1_7_5_p</v>
      </c>
      <c r="B1004">
        <v>0</v>
      </c>
      <c r="C1004" t="s">
        <v>60</v>
      </c>
    </row>
    <row r="1005" spans="1:6" x14ac:dyDescent="0.25">
      <c r="A1005" t="str" cm="1">
        <f t="array" aca="1" ref="A1005" ca="1">"aK_T_2_" &amp; INDIRECT("F" &amp; ROW(C1005)-3) &amp; "_p"</f>
        <v>aK_T_2_7_5_p</v>
      </c>
      <c r="B1005">
        <v>0</v>
      </c>
      <c r="C1005" t="s">
        <v>61</v>
      </c>
    </row>
    <row r="1006" spans="1:6" x14ac:dyDescent="0.25">
      <c r="A1006" t="str" cm="1">
        <f t="array" aca="1" ref="A1006" ca="1">"aK_T_3_" &amp; INDIRECT("F" &amp; ROW(C1006)-4) &amp; "_p"</f>
        <v>aK_T_3_7_5_p</v>
      </c>
      <c r="B1006">
        <v>2</v>
      </c>
      <c r="C1006" t="s">
        <v>62</v>
      </c>
    </row>
    <row r="1007" spans="1:6" x14ac:dyDescent="0.25">
      <c r="A1007" s="53" t="s">
        <v>64</v>
      </c>
    </row>
    <row r="1008" spans="1:6" x14ac:dyDescent="0.25">
      <c r="A1008" t="str" cm="1">
        <f t="array" aca="1" ref="A1008" ca="1">"aK_WS_1_" &amp; INDIRECT("F" &amp; ROW(C1008)-6) &amp; "_p"</f>
        <v>aK_WS_1_7_5_p</v>
      </c>
      <c r="B1008">
        <v>0</v>
      </c>
      <c r="C1008" t="s">
        <v>60</v>
      </c>
    </row>
    <row r="1009" spans="1:8" x14ac:dyDescent="0.25">
      <c r="A1009" t="str" cm="1">
        <f t="array" aca="1" ref="A1009" ca="1">"aK_WS_2_" &amp; INDIRECT("F" &amp; ROW(C1009)-7) &amp; "_p"</f>
        <v>aK_WS_2_7_5_p</v>
      </c>
      <c r="B1009">
        <v>0</v>
      </c>
      <c r="C1009" t="s">
        <v>61</v>
      </c>
    </row>
    <row r="1010" spans="1:8" x14ac:dyDescent="0.25">
      <c r="A1010" t="str" cm="1">
        <f t="array" aca="1" ref="A1010" ca="1">"aK_WS_3_" &amp; INDIRECT("F" &amp; ROW(C1010)-8) &amp; "_p"</f>
        <v>aK_WS_3_7_5_p</v>
      </c>
      <c r="B1010">
        <v>2</v>
      </c>
      <c r="C1010" t="s">
        <v>62</v>
      </c>
    </row>
    <row r="1011" spans="1:8" x14ac:dyDescent="0.25">
      <c r="A1011" s="53" t="s">
        <v>63</v>
      </c>
      <c r="G1011" s="44"/>
      <c r="H1011" s="44"/>
    </row>
    <row r="1012" spans="1:8" x14ac:dyDescent="0.25">
      <c r="A1012" t="str" cm="1">
        <f t="array" aca="1" ref="A1012" ca="1">"aK_PREC_1_" &amp; INDIRECT("F" &amp; ROW(C1012) - 10) &amp; "_p"</f>
        <v>aK_PREC_1_7_5_p</v>
      </c>
      <c r="B1012">
        <v>0</v>
      </c>
      <c r="C1012" t="s">
        <v>60</v>
      </c>
      <c r="F1012" s="44"/>
    </row>
    <row r="1013" spans="1:8" x14ac:dyDescent="0.25">
      <c r="A1013" t="str" cm="1">
        <f t="array" aca="1" ref="A1013" ca="1">"aK_PREC_2_" &amp; INDIRECT("F" &amp; ROW(C1013) - 11) &amp; "_p"</f>
        <v>aK_PREC_2_7_5_p</v>
      </c>
      <c r="B1013">
        <v>0</v>
      </c>
      <c r="C1013" t="s">
        <v>61</v>
      </c>
    </row>
    <row r="1014" spans="1:8" x14ac:dyDescent="0.25">
      <c r="A1014" t="str" cm="1">
        <f t="array" aca="1" ref="A1014" ca="1">"aK_PREC_3_" &amp; INDIRECT("F" &amp; ROW(C1014) - 12) &amp; "_p"</f>
        <v>aK_PREC_3_7_5_p</v>
      </c>
      <c r="B1014">
        <v>2</v>
      </c>
      <c r="C1014" t="s">
        <v>62</v>
      </c>
    </row>
    <row r="1015" spans="1:8" x14ac:dyDescent="0.25">
      <c r="A1015" s="53" t="s">
        <v>65</v>
      </c>
      <c r="G1015" s="44"/>
      <c r="H1015" s="44"/>
    </row>
    <row r="1016" spans="1:8" x14ac:dyDescent="0.25">
      <c r="A1016" t="str" cm="1">
        <f t="array" aca="1" ref="A1016" ca="1">"aK_SL_1_" &amp; INDIRECT("F" &amp; ROW(C1016) - 14) &amp; "_p"</f>
        <v>aK_SL_1_7_5_p</v>
      </c>
      <c r="B1016">
        <v>0</v>
      </c>
      <c r="C1016" t="s">
        <v>60</v>
      </c>
      <c r="F1016" s="44"/>
    </row>
    <row r="1017" spans="1:8" x14ac:dyDescent="0.25">
      <c r="A1017" t="str" cm="1">
        <f t="array" aca="1" ref="A1017" ca="1">"aK_SL_2_" &amp; INDIRECT("F" &amp; ROW(C1017) - 15) &amp; "_p"</f>
        <v>aK_SL_2_7_5_p</v>
      </c>
      <c r="B1017">
        <v>0</v>
      </c>
      <c r="C1017" t="s">
        <v>61</v>
      </c>
    </row>
    <row r="1018" spans="1:8" x14ac:dyDescent="0.25">
      <c r="A1018" t="str" cm="1">
        <f t="array" aca="1" ref="A1018" ca="1">"aK_SL_3_" &amp; INDIRECT("F" &amp; ROW(C1018) - 16) &amp; "_p"</f>
        <v>aK_SL_3_7_5_p</v>
      </c>
      <c r="B1018">
        <v>2</v>
      </c>
      <c r="C1018" t="s">
        <v>62</v>
      </c>
    </row>
    <row r="1019" spans="1:8" x14ac:dyDescent="0.25">
      <c r="A1019" s="53" t="s">
        <v>470</v>
      </c>
    </row>
    <row r="1020" spans="1:8" x14ac:dyDescent="0.25">
      <c r="A1020" t="str" cm="1">
        <f t="array" aca="1" ref="A1020" ca="1">"aK_DRO_1_" &amp; INDIRECT("F" &amp; ROW(C1020) - 18) &amp; "_p"</f>
        <v>aK_DRO_1_7_5_p</v>
      </c>
      <c r="B1020">
        <v>0</v>
      </c>
      <c r="C1020" t="s">
        <v>60</v>
      </c>
    </row>
    <row r="1021" spans="1:8" x14ac:dyDescent="0.25">
      <c r="A1021" t="str" cm="1">
        <f t="array" aca="1" ref="A1021" ca="1">"aK_DRO_2_" &amp; INDIRECT("F" &amp; ROW(C1021) - 19) &amp; "_p"</f>
        <v>aK_DRO_2_7_5_p</v>
      </c>
      <c r="B1021">
        <v>0</v>
      </c>
      <c r="C1021" t="s">
        <v>61</v>
      </c>
    </row>
    <row r="1022" spans="1:8" x14ac:dyDescent="0.25">
      <c r="A1022" t="str" cm="1">
        <f t="array" aca="1" ref="A1022" ca="1">"aK_DRO_3_" &amp; INDIRECT("F" &amp; ROW(C1022) - 20) &amp; "_p"</f>
        <v>aK_DRO_3_7_5_p</v>
      </c>
      <c r="B1022">
        <v>2</v>
      </c>
      <c r="C1022" t="s">
        <v>62</v>
      </c>
    </row>
    <row r="1023" spans="1:8" x14ac:dyDescent="0.25">
      <c r="A1023" s="53" t="s">
        <v>471</v>
      </c>
    </row>
    <row r="1024" spans="1:8" x14ac:dyDescent="0.25">
      <c r="A1024" t="str" cm="1">
        <f t="array" aca="1" ref="A1024" ca="1">"aK_CYC_1_" &amp; INDIRECT("F" &amp; ROW(C1024) - 22) &amp; "_p"</f>
        <v>aK_CYC_1_7_5_p</v>
      </c>
      <c r="B1024">
        <v>0.1</v>
      </c>
      <c r="C1024" t="s">
        <v>60</v>
      </c>
    </row>
    <row r="1025" spans="1:8" x14ac:dyDescent="0.25">
      <c r="A1025" t="str" cm="1">
        <f t="array" aca="1" ref="A1025" ca="1">"aK_CYC_2_" &amp; INDIRECT("F" &amp; ROW(C1025) - 23) &amp; "_p"</f>
        <v>aK_CYC_2_7_5_p</v>
      </c>
      <c r="B1025">
        <v>0</v>
      </c>
      <c r="C1025" t="s">
        <v>61</v>
      </c>
    </row>
    <row r="1026" spans="1:8" x14ac:dyDescent="0.25">
      <c r="A1026" t="str" cm="1">
        <f t="array" aca="1" ref="A1026" ca="1">"aK_CYC_3_" &amp; INDIRECT("F" &amp; ROW(C1026) - 24) &amp; "_p"</f>
        <v>aK_CYC_3_7_5_p</v>
      </c>
      <c r="B1026">
        <v>2</v>
      </c>
      <c r="C1026" t="s">
        <v>62</v>
      </c>
    </row>
    <row r="1027" spans="1:8" x14ac:dyDescent="0.25">
      <c r="A1027" s="59" t="s">
        <v>544</v>
      </c>
      <c r="B1027" s="59"/>
      <c r="C1027" s="59"/>
      <c r="D1027" s="46">
        <v>7</v>
      </c>
      <c r="E1027" s="46">
        <v>6</v>
      </c>
      <c r="F1027" s="46" t="s">
        <v>569</v>
      </c>
    </row>
    <row r="1028" spans="1:8" x14ac:dyDescent="0.25">
      <c r="A1028" s="53" t="s">
        <v>59</v>
      </c>
    </row>
    <row r="1029" spans="1:8" x14ac:dyDescent="0.25">
      <c r="A1029" t="str" cm="1">
        <f t="array" aca="1" ref="A1029" ca="1">"aK_T_1_" &amp; INDIRECT("F" &amp; ROW(C1029)-2) &amp; "_p"</f>
        <v>aK_T_1_7_6_p</v>
      </c>
      <c r="B1029">
        <v>0</v>
      </c>
      <c r="C1029" t="s">
        <v>60</v>
      </c>
    </row>
    <row r="1030" spans="1:8" x14ac:dyDescent="0.25">
      <c r="A1030" t="str" cm="1">
        <f t="array" aca="1" ref="A1030" ca="1">"aK_T_2_" &amp; INDIRECT("F" &amp; ROW(C1030)-3) &amp; "_p"</f>
        <v>aK_T_2_7_6_p</v>
      </c>
      <c r="B1030">
        <v>0</v>
      </c>
      <c r="C1030" t="s">
        <v>61</v>
      </c>
    </row>
    <row r="1031" spans="1:8" x14ac:dyDescent="0.25">
      <c r="A1031" t="str" cm="1">
        <f t="array" aca="1" ref="A1031" ca="1">"aK_T_3_" &amp; INDIRECT("F" &amp; ROW(C1031)-4) &amp; "_p"</f>
        <v>aK_T_3_7_6_p</v>
      </c>
      <c r="B1031">
        <v>2</v>
      </c>
      <c r="C1031" t="s">
        <v>62</v>
      </c>
    </row>
    <row r="1032" spans="1:8" x14ac:dyDescent="0.25">
      <c r="A1032" s="53" t="s">
        <v>64</v>
      </c>
    </row>
    <row r="1033" spans="1:8" x14ac:dyDescent="0.25">
      <c r="A1033" t="str" cm="1">
        <f t="array" aca="1" ref="A1033" ca="1">"aK_WS_1_" &amp; INDIRECT("F" &amp; ROW(C1033)-6) &amp; "_p"</f>
        <v>aK_WS_1_7_6_p</v>
      </c>
      <c r="B1033">
        <v>0</v>
      </c>
      <c r="C1033" t="s">
        <v>60</v>
      </c>
    </row>
    <row r="1034" spans="1:8" x14ac:dyDescent="0.25">
      <c r="A1034" t="str" cm="1">
        <f t="array" aca="1" ref="A1034" ca="1">"aK_WS_2_" &amp; INDIRECT("F" &amp; ROW(C1034)-7) &amp; "_p"</f>
        <v>aK_WS_2_7_6_p</v>
      </c>
      <c r="B1034">
        <v>0</v>
      </c>
      <c r="C1034" t="s">
        <v>61</v>
      </c>
    </row>
    <row r="1035" spans="1:8" x14ac:dyDescent="0.25">
      <c r="A1035" t="str" cm="1">
        <f t="array" aca="1" ref="A1035" ca="1">"aK_WS_3_" &amp; INDIRECT("F" &amp; ROW(C1035)-8) &amp; "_p"</f>
        <v>aK_WS_3_7_6_p</v>
      </c>
      <c r="B1035">
        <v>2</v>
      </c>
      <c r="C1035" t="s">
        <v>62</v>
      </c>
    </row>
    <row r="1036" spans="1:8" x14ac:dyDescent="0.25">
      <c r="A1036" s="53" t="s">
        <v>63</v>
      </c>
      <c r="G1036" s="44"/>
      <c r="H1036" s="44"/>
    </row>
    <row r="1037" spans="1:8" x14ac:dyDescent="0.25">
      <c r="A1037" t="str" cm="1">
        <f t="array" aca="1" ref="A1037" ca="1">"aK_PREC_1_" &amp; INDIRECT("F" &amp; ROW(C1037) - 10) &amp; "_p"</f>
        <v>aK_PREC_1_7_6_p</v>
      </c>
      <c r="B1037">
        <v>0</v>
      </c>
      <c r="C1037" t="s">
        <v>60</v>
      </c>
      <c r="F1037" s="44"/>
    </row>
    <row r="1038" spans="1:8" x14ac:dyDescent="0.25">
      <c r="A1038" t="str" cm="1">
        <f t="array" aca="1" ref="A1038" ca="1">"aK_PREC_2_" &amp; INDIRECT("F" &amp; ROW(C1038) - 11) &amp; "_p"</f>
        <v>aK_PREC_2_7_6_p</v>
      </c>
      <c r="B1038">
        <v>0</v>
      </c>
      <c r="C1038" t="s">
        <v>61</v>
      </c>
    </row>
    <row r="1039" spans="1:8" x14ac:dyDescent="0.25">
      <c r="A1039" t="str" cm="1">
        <f t="array" aca="1" ref="A1039" ca="1">"aK_PREC_3_" &amp; INDIRECT("F" &amp; ROW(C1039) - 12) &amp; "_p"</f>
        <v>aK_PREC_3_7_6_p</v>
      </c>
      <c r="B1039">
        <v>2</v>
      </c>
      <c r="C1039" t="s">
        <v>62</v>
      </c>
    </row>
    <row r="1040" spans="1:8" x14ac:dyDescent="0.25">
      <c r="A1040" s="53" t="s">
        <v>65</v>
      </c>
      <c r="G1040" s="44"/>
      <c r="H1040" s="44"/>
    </row>
    <row r="1041" spans="1:6" x14ac:dyDescent="0.25">
      <c r="A1041" t="str" cm="1">
        <f t="array" aca="1" ref="A1041" ca="1">"aK_SL_1_" &amp; INDIRECT("F" &amp; ROW(C1041) - 14) &amp; "_p"</f>
        <v>aK_SL_1_7_6_p</v>
      </c>
      <c r="B1041">
        <v>0</v>
      </c>
      <c r="C1041" t="s">
        <v>60</v>
      </c>
      <c r="F1041" s="44"/>
    </row>
    <row r="1042" spans="1:6" x14ac:dyDescent="0.25">
      <c r="A1042" t="str" cm="1">
        <f t="array" aca="1" ref="A1042" ca="1">"aK_SL_2_" &amp; INDIRECT("F" &amp; ROW(C1042) - 15) &amp; "_p"</f>
        <v>aK_SL_2_7_6_p</v>
      </c>
      <c r="B1042">
        <v>0</v>
      </c>
      <c r="C1042" t="s">
        <v>61</v>
      </c>
    </row>
    <row r="1043" spans="1:6" x14ac:dyDescent="0.25">
      <c r="A1043" t="str" cm="1">
        <f t="array" aca="1" ref="A1043" ca="1">"aK_SL_3_" &amp; INDIRECT("F" &amp; ROW(C1043) - 16) &amp; "_p"</f>
        <v>aK_SL_3_7_6_p</v>
      </c>
      <c r="B1043">
        <v>2</v>
      </c>
      <c r="C1043" t="s">
        <v>62</v>
      </c>
    </row>
    <row r="1044" spans="1:6" x14ac:dyDescent="0.25">
      <c r="A1044" s="53" t="s">
        <v>470</v>
      </c>
    </row>
    <row r="1045" spans="1:6" x14ac:dyDescent="0.25">
      <c r="A1045" t="str" cm="1">
        <f t="array" aca="1" ref="A1045" ca="1">"aK_DRO_1_" &amp; INDIRECT("F" &amp; ROW(C1045) - 18) &amp; "_p"</f>
        <v>aK_DRO_1_7_6_p</v>
      </c>
      <c r="B1045">
        <v>0</v>
      </c>
      <c r="C1045" t="s">
        <v>60</v>
      </c>
    </row>
    <row r="1046" spans="1:6" x14ac:dyDescent="0.25">
      <c r="A1046" t="str" cm="1">
        <f t="array" aca="1" ref="A1046" ca="1">"aK_DRO_2_" &amp; INDIRECT("F" &amp; ROW(C1046) - 19) &amp; "_p"</f>
        <v>aK_DRO_2_7_6_p</v>
      </c>
      <c r="B1046">
        <v>0</v>
      </c>
      <c r="C1046" t="s">
        <v>61</v>
      </c>
    </row>
    <row r="1047" spans="1:6" x14ac:dyDescent="0.25">
      <c r="A1047" t="str" cm="1">
        <f t="array" aca="1" ref="A1047" ca="1">"aK_DRO_3_" &amp; INDIRECT("F" &amp; ROW(C1047) - 20) &amp; "_p"</f>
        <v>aK_DRO_3_7_6_p</v>
      </c>
      <c r="B1047">
        <v>2</v>
      </c>
      <c r="C1047" t="s">
        <v>62</v>
      </c>
    </row>
    <row r="1048" spans="1:6" x14ac:dyDescent="0.25">
      <c r="A1048" s="53" t="s">
        <v>471</v>
      </c>
    </row>
    <row r="1049" spans="1:6" x14ac:dyDescent="0.25">
      <c r="A1049" t="str" cm="1">
        <f t="array" aca="1" ref="A1049" ca="1">"aK_CYC_1_" &amp; INDIRECT("F" &amp; ROW(C1049) - 22) &amp; "_p"</f>
        <v>aK_CYC_1_7_6_p</v>
      </c>
      <c r="B1049">
        <v>0.1</v>
      </c>
      <c r="C1049" t="s">
        <v>60</v>
      </c>
    </row>
    <row r="1050" spans="1:6" x14ac:dyDescent="0.25">
      <c r="A1050" t="str" cm="1">
        <f t="array" aca="1" ref="A1050" ca="1">"aK_CYC_2_" &amp; INDIRECT("F" &amp; ROW(C1050) - 23) &amp; "_p"</f>
        <v>aK_CYC_2_7_6_p</v>
      </c>
      <c r="B1050">
        <v>0</v>
      </c>
      <c r="C1050" t="s">
        <v>61</v>
      </c>
    </row>
    <row r="1051" spans="1:6" x14ac:dyDescent="0.25">
      <c r="A1051" t="str" cm="1">
        <f t="array" aca="1" ref="A1051" ca="1">"aK_CYC_3_" &amp; INDIRECT("F" &amp; ROW(C1051) - 24) &amp; "_p"</f>
        <v>aK_CYC_3_7_6_p</v>
      </c>
      <c r="B1051">
        <v>2</v>
      </c>
      <c r="C1051" t="s">
        <v>62</v>
      </c>
    </row>
    <row r="1052" spans="1:6" x14ac:dyDescent="0.25">
      <c r="A1052" s="59" t="s">
        <v>545</v>
      </c>
      <c r="B1052" s="59"/>
      <c r="C1052" s="59"/>
      <c r="D1052" s="46">
        <v>8</v>
      </c>
      <c r="E1052" s="46">
        <v>1</v>
      </c>
      <c r="F1052" s="46" t="s">
        <v>568</v>
      </c>
    </row>
    <row r="1053" spans="1:6" x14ac:dyDescent="0.25">
      <c r="A1053" s="53" t="s">
        <v>59</v>
      </c>
    </row>
    <row r="1054" spans="1:6" x14ac:dyDescent="0.25">
      <c r="A1054" t="str" cm="1">
        <f t="array" aca="1" ref="A1054" ca="1">"aK_T_1_" &amp; INDIRECT("F" &amp; ROW(C1054)-2) &amp; "_p"</f>
        <v>aK_T_1_8_1_p</v>
      </c>
      <c r="B1054">
        <v>0</v>
      </c>
      <c r="C1054" t="s">
        <v>60</v>
      </c>
    </row>
    <row r="1055" spans="1:6" x14ac:dyDescent="0.25">
      <c r="A1055" t="str" cm="1">
        <f t="array" aca="1" ref="A1055" ca="1">"aK_T_2_" &amp; INDIRECT("F" &amp; ROW(C1055)-3) &amp; "_p"</f>
        <v>aK_T_2_8_1_p</v>
      </c>
      <c r="B1055">
        <v>0</v>
      </c>
      <c r="C1055" t="s">
        <v>61</v>
      </c>
    </row>
    <row r="1056" spans="1:6" x14ac:dyDescent="0.25">
      <c r="A1056" t="str" cm="1">
        <f t="array" aca="1" ref="A1056" ca="1">"aK_T_3_" &amp; INDIRECT("F" &amp; ROW(C1056)-4) &amp; "_p"</f>
        <v>aK_T_3_8_1_p</v>
      </c>
      <c r="B1056">
        <v>2</v>
      </c>
      <c r="C1056" t="s">
        <v>62</v>
      </c>
    </row>
    <row r="1057" spans="1:8" x14ac:dyDescent="0.25">
      <c r="A1057" s="53" t="s">
        <v>64</v>
      </c>
    </row>
    <row r="1058" spans="1:8" x14ac:dyDescent="0.25">
      <c r="A1058" t="str" cm="1">
        <f t="array" aca="1" ref="A1058" ca="1">"aK_WS_1_" &amp; INDIRECT("F" &amp; ROW(C1058)-6) &amp; "_p"</f>
        <v>aK_WS_1_8_1_p</v>
      </c>
      <c r="B1058">
        <v>0</v>
      </c>
      <c r="C1058" t="s">
        <v>60</v>
      </c>
    </row>
    <row r="1059" spans="1:8" x14ac:dyDescent="0.25">
      <c r="A1059" t="str" cm="1">
        <f t="array" aca="1" ref="A1059" ca="1">"aK_WS_2_" &amp; INDIRECT("F" &amp; ROW(C1059)-7) &amp; "_p"</f>
        <v>aK_WS_2_8_1_p</v>
      </c>
      <c r="B1059">
        <v>0</v>
      </c>
      <c r="C1059" t="s">
        <v>61</v>
      </c>
    </row>
    <row r="1060" spans="1:8" x14ac:dyDescent="0.25">
      <c r="A1060" t="str" cm="1">
        <f t="array" aca="1" ref="A1060" ca="1">"aK_WS_3_" &amp; INDIRECT("F" &amp; ROW(C1060)-8) &amp; "_p"</f>
        <v>aK_WS_3_8_1_p</v>
      </c>
      <c r="B1060">
        <v>2</v>
      </c>
      <c r="C1060" t="s">
        <v>62</v>
      </c>
    </row>
    <row r="1061" spans="1:8" x14ac:dyDescent="0.25">
      <c r="A1061" s="53" t="s">
        <v>63</v>
      </c>
      <c r="G1061" s="44"/>
      <c r="H1061" s="44"/>
    </row>
    <row r="1062" spans="1:8" x14ac:dyDescent="0.25">
      <c r="A1062" t="str" cm="1">
        <f t="array" aca="1" ref="A1062" ca="1">"aK_PREC_1_" &amp; INDIRECT("F" &amp; ROW(C1062) - 10) &amp; "_p"</f>
        <v>aK_PREC_1_8_1_p</v>
      </c>
      <c r="B1062">
        <v>0</v>
      </c>
      <c r="C1062" t="s">
        <v>60</v>
      </c>
      <c r="F1062" s="44"/>
    </row>
    <row r="1063" spans="1:8" x14ac:dyDescent="0.25">
      <c r="A1063" t="str" cm="1">
        <f t="array" aca="1" ref="A1063" ca="1">"aK_PREC_2_" &amp; INDIRECT("F" &amp; ROW(C1063) - 11) &amp; "_p"</f>
        <v>aK_PREC_2_8_1_p</v>
      </c>
      <c r="B1063">
        <v>0</v>
      </c>
      <c r="C1063" t="s">
        <v>61</v>
      </c>
    </row>
    <row r="1064" spans="1:8" x14ac:dyDescent="0.25">
      <c r="A1064" t="str" cm="1">
        <f t="array" aca="1" ref="A1064" ca="1">"aK_PREC_3_" &amp; INDIRECT("F" &amp; ROW(C1064) - 12) &amp; "_p"</f>
        <v>aK_PREC_3_8_1_p</v>
      </c>
      <c r="B1064">
        <v>2</v>
      </c>
      <c r="C1064" t="s">
        <v>62</v>
      </c>
    </row>
    <row r="1065" spans="1:8" x14ac:dyDescent="0.25">
      <c r="A1065" s="53" t="s">
        <v>65</v>
      </c>
      <c r="G1065" s="44"/>
      <c r="H1065" s="44"/>
    </row>
    <row r="1066" spans="1:8" x14ac:dyDescent="0.25">
      <c r="A1066" t="str" cm="1">
        <f t="array" aca="1" ref="A1066" ca="1">"aK_SL_1_" &amp; INDIRECT("F" &amp; ROW(C1066) - 14) &amp; "_p"</f>
        <v>aK_SL_1_8_1_p</v>
      </c>
      <c r="B1066">
        <v>0</v>
      </c>
      <c r="C1066" t="s">
        <v>60</v>
      </c>
      <c r="F1066" s="44"/>
    </row>
    <row r="1067" spans="1:8" x14ac:dyDescent="0.25">
      <c r="A1067" t="str" cm="1">
        <f t="array" aca="1" ref="A1067" ca="1">"aK_SL_2_" &amp; INDIRECT("F" &amp; ROW(C1067) - 15) &amp; "_p"</f>
        <v>aK_SL_2_8_1_p</v>
      </c>
      <c r="B1067">
        <v>0</v>
      </c>
      <c r="C1067" t="s">
        <v>61</v>
      </c>
    </row>
    <row r="1068" spans="1:8" x14ac:dyDescent="0.25">
      <c r="A1068" t="str" cm="1">
        <f t="array" aca="1" ref="A1068" ca="1">"aK_SL_3_" &amp; INDIRECT("F" &amp; ROW(C1068) - 16) &amp; "_p"</f>
        <v>aK_SL_3_8_1_p</v>
      </c>
      <c r="B1068">
        <v>2</v>
      </c>
      <c r="C1068" t="s">
        <v>62</v>
      </c>
    </row>
    <row r="1069" spans="1:8" x14ac:dyDescent="0.25">
      <c r="A1069" s="53" t="s">
        <v>470</v>
      </c>
    </row>
    <row r="1070" spans="1:8" x14ac:dyDescent="0.25">
      <c r="A1070" t="str" cm="1">
        <f t="array" aca="1" ref="A1070" ca="1">"aK_DRO_1_" &amp; INDIRECT("F" &amp; ROW(C1070) - 18) &amp; "_p"</f>
        <v>aK_DRO_1_8_1_p</v>
      </c>
      <c r="B1070">
        <v>0</v>
      </c>
      <c r="C1070" t="s">
        <v>60</v>
      </c>
    </row>
    <row r="1071" spans="1:8" x14ac:dyDescent="0.25">
      <c r="A1071" t="str" cm="1">
        <f t="array" aca="1" ref="A1071" ca="1">"aK_DRO_2_" &amp; INDIRECT("F" &amp; ROW(C1071) - 19) &amp; "_p"</f>
        <v>aK_DRO_2_8_1_p</v>
      </c>
      <c r="B1071">
        <v>0</v>
      </c>
      <c r="C1071" t="s">
        <v>61</v>
      </c>
    </row>
    <row r="1072" spans="1:8" x14ac:dyDescent="0.25">
      <c r="A1072" t="str" cm="1">
        <f t="array" aca="1" ref="A1072" ca="1">"aK_DRO_3_" &amp; INDIRECT("F" &amp; ROW(C1072) - 20) &amp; "_p"</f>
        <v>aK_DRO_3_8_1_p</v>
      </c>
      <c r="B1072">
        <v>2</v>
      </c>
      <c r="C1072" t="s">
        <v>62</v>
      </c>
    </row>
    <row r="1073" spans="1:8" x14ac:dyDescent="0.25">
      <c r="A1073" s="53" t="s">
        <v>471</v>
      </c>
    </row>
    <row r="1074" spans="1:8" x14ac:dyDescent="0.25">
      <c r="A1074" t="str" cm="1">
        <f t="array" aca="1" ref="A1074" ca="1">"aK_CYC_1_" &amp; INDIRECT("F" &amp; ROW(C1074) - 22) &amp; "_p"</f>
        <v>aK_CYC_1_8_1_p</v>
      </c>
      <c r="B1074">
        <v>0.1</v>
      </c>
      <c r="C1074" t="s">
        <v>60</v>
      </c>
    </row>
    <row r="1075" spans="1:8" x14ac:dyDescent="0.25">
      <c r="A1075" t="str" cm="1">
        <f t="array" aca="1" ref="A1075" ca="1">"aK_CYC_2_" &amp; INDIRECT("F" &amp; ROW(C1075) - 23) &amp; "_p"</f>
        <v>aK_CYC_2_8_1_p</v>
      </c>
      <c r="B1075">
        <v>0</v>
      </c>
      <c r="C1075" t="s">
        <v>61</v>
      </c>
    </row>
    <row r="1076" spans="1:8" x14ac:dyDescent="0.25">
      <c r="A1076" t="str" cm="1">
        <f t="array" aca="1" ref="A1076" ca="1">"aK_CYC_3_" &amp; INDIRECT("F" &amp; ROW(C1076) - 24) &amp; "_p"</f>
        <v>aK_CYC_3_8_1_p</v>
      </c>
      <c r="B1076">
        <v>2</v>
      </c>
      <c r="C1076" t="s">
        <v>62</v>
      </c>
    </row>
    <row r="1077" spans="1:8" x14ac:dyDescent="0.25">
      <c r="A1077" s="59" t="s">
        <v>546</v>
      </c>
      <c r="B1077" s="59"/>
      <c r="C1077" s="59"/>
      <c r="D1077" s="46">
        <v>8</v>
      </c>
      <c r="E1077" s="46">
        <v>2</v>
      </c>
      <c r="F1077" s="46" t="s">
        <v>567</v>
      </c>
    </row>
    <row r="1078" spans="1:8" x14ac:dyDescent="0.25">
      <c r="A1078" s="53" t="s">
        <v>59</v>
      </c>
    </row>
    <row r="1079" spans="1:8" x14ac:dyDescent="0.25">
      <c r="A1079" t="str" cm="1">
        <f t="array" aca="1" ref="A1079" ca="1">"aK_T_1_" &amp; INDIRECT("F" &amp; ROW(C1079)-2) &amp; "_p"</f>
        <v>aK_T_1_8_2_p</v>
      </c>
      <c r="B1079">
        <v>0</v>
      </c>
      <c r="C1079" t="s">
        <v>60</v>
      </c>
    </row>
    <row r="1080" spans="1:8" x14ac:dyDescent="0.25">
      <c r="A1080" t="str" cm="1">
        <f t="array" aca="1" ref="A1080" ca="1">"aK_T_2_" &amp; INDIRECT("F" &amp; ROW(C1080)-3) &amp; "_p"</f>
        <v>aK_T_2_8_2_p</v>
      </c>
      <c r="B1080">
        <v>0</v>
      </c>
      <c r="C1080" t="s">
        <v>61</v>
      </c>
    </row>
    <row r="1081" spans="1:8" x14ac:dyDescent="0.25">
      <c r="A1081" t="str" cm="1">
        <f t="array" aca="1" ref="A1081" ca="1">"aK_T_3_" &amp; INDIRECT("F" &amp; ROW(C1081)-4) &amp; "_p"</f>
        <v>aK_T_3_8_2_p</v>
      </c>
      <c r="B1081">
        <v>2</v>
      </c>
      <c r="C1081" t="s">
        <v>62</v>
      </c>
    </row>
    <row r="1082" spans="1:8" x14ac:dyDescent="0.25">
      <c r="A1082" s="53" t="s">
        <v>64</v>
      </c>
    </row>
    <row r="1083" spans="1:8" x14ac:dyDescent="0.25">
      <c r="A1083" t="str" cm="1">
        <f t="array" aca="1" ref="A1083" ca="1">"aK_WS_1_" &amp; INDIRECT("F" &amp; ROW(C1083)-6) &amp; "_p"</f>
        <v>aK_WS_1_8_2_p</v>
      </c>
      <c r="B1083">
        <v>0</v>
      </c>
      <c r="C1083" t="s">
        <v>60</v>
      </c>
    </row>
    <row r="1084" spans="1:8" x14ac:dyDescent="0.25">
      <c r="A1084" t="str" cm="1">
        <f t="array" aca="1" ref="A1084" ca="1">"aK_WS_2_" &amp; INDIRECT("F" &amp; ROW(C1084)-7) &amp; "_p"</f>
        <v>aK_WS_2_8_2_p</v>
      </c>
      <c r="B1084">
        <v>0</v>
      </c>
      <c r="C1084" t="s">
        <v>61</v>
      </c>
    </row>
    <row r="1085" spans="1:8" x14ac:dyDescent="0.25">
      <c r="A1085" t="str" cm="1">
        <f t="array" aca="1" ref="A1085" ca="1">"aK_WS_3_" &amp; INDIRECT("F" &amp; ROW(C1085)-8) &amp; "_p"</f>
        <v>aK_WS_3_8_2_p</v>
      </c>
      <c r="B1085">
        <v>2</v>
      </c>
      <c r="C1085" t="s">
        <v>62</v>
      </c>
    </row>
    <row r="1086" spans="1:8" x14ac:dyDescent="0.25">
      <c r="A1086" s="53" t="s">
        <v>63</v>
      </c>
      <c r="G1086" s="44"/>
      <c r="H1086" s="44"/>
    </row>
    <row r="1087" spans="1:8" x14ac:dyDescent="0.25">
      <c r="A1087" t="str" cm="1">
        <f t="array" aca="1" ref="A1087" ca="1">"aK_PREC_1_" &amp; INDIRECT("F" &amp; ROW(C1087) - 10) &amp; "_p"</f>
        <v>aK_PREC_1_8_2_p</v>
      </c>
      <c r="B1087">
        <v>0</v>
      </c>
      <c r="C1087" t="s">
        <v>60</v>
      </c>
      <c r="F1087" s="44"/>
    </row>
    <row r="1088" spans="1:8" x14ac:dyDescent="0.25">
      <c r="A1088" t="str" cm="1">
        <f t="array" aca="1" ref="A1088" ca="1">"aK_PREC_2_" &amp; INDIRECT("F" &amp; ROW(C1088) - 11) &amp; "_p"</f>
        <v>aK_PREC_2_8_2_p</v>
      </c>
      <c r="B1088">
        <v>0</v>
      </c>
      <c r="C1088" t="s">
        <v>61</v>
      </c>
    </row>
    <row r="1089" spans="1:8" x14ac:dyDescent="0.25">
      <c r="A1089" t="str" cm="1">
        <f t="array" aca="1" ref="A1089" ca="1">"aK_PREC_3_" &amp; INDIRECT("F" &amp; ROW(C1089) - 12) &amp; "_p"</f>
        <v>aK_PREC_3_8_2_p</v>
      </c>
      <c r="B1089">
        <v>2</v>
      </c>
      <c r="C1089" t="s">
        <v>62</v>
      </c>
    </row>
    <row r="1090" spans="1:8" x14ac:dyDescent="0.25">
      <c r="A1090" s="53" t="s">
        <v>65</v>
      </c>
      <c r="G1090" s="44"/>
      <c r="H1090" s="44"/>
    </row>
    <row r="1091" spans="1:8" x14ac:dyDescent="0.25">
      <c r="A1091" t="str" cm="1">
        <f t="array" aca="1" ref="A1091" ca="1">"aK_SL_1_" &amp; INDIRECT("F" &amp; ROW(C1091) - 14) &amp; "_p"</f>
        <v>aK_SL_1_8_2_p</v>
      </c>
      <c r="B1091">
        <v>0</v>
      </c>
      <c r="C1091" t="s">
        <v>60</v>
      </c>
      <c r="F1091" s="44"/>
    </row>
    <row r="1092" spans="1:8" x14ac:dyDescent="0.25">
      <c r="A1092" t="str" cm="1">
        <f t="array" aca="1" ref="A1092" ca="1">"aK_SL_2_" &amp; INDIRECT("F" &amp; ROW(C1092) - 15) &amp; "_p"</f>
        <v>aK_SL_2_8_2_p</v>
      </c>
      <c r="B1092">
        <v>0</v>
      </c>
      <c r="C1092" t="s">
        <v>61</v>
      </c>
    </row>
    <row r="1093" spans="1:8" x14ac:dyDescent="0.25">
      <c r="A1093" t="str" cm="1">
        <f t="array" aca="1" ref="A1093" ca="1">"aK_SL_3_" &amp; INDIRECT("F" &amp; ROW(C1093) - 16) &amp; "_p"</f>
        <v>aK_SL_3_8_2_p</v>
      </c>
      <c r="B1093">
        <v>2</v>
      </c>
      <c r="C1093" t="s">
        <v>62</v>
      </c>
    </row>
    <row r="1094" spans="1:8" x14ac:dyDescent="0.25">
      <c r="A1094" s="53" t="s">
        <v>470</v>
      </c>
    </row>
    <row r="1095" spans="1:8" x14ac:dyDescent="0.25">
      <c r="A1095" t="str" cm="1">
        <f t="array" aca="1" ref="A1095" ca="1">"aK_DRO_1_" &amp; INDIRECT("F" &amp; ROW(C1095) - 18) &amp; "_p"</f>
        <v>aK_DRO_1_8_2_p</v>
      </c>
      <c r="B1095">
        <v>0</v>
      </c>
      <c r="C1095" t="s">
        <v>60</v>
      </c>
    </row>
    <row r="1096" spans="1:8" x14ac:dyDescent="0.25">
      <c r="A1096" t="str" cm="1">
        <f t="array" aca="1" ref="A1096" ca="1">"aK_DRO_2_" &amp; INDIRECT("F" &amp; ROW(C1096) - 19) &amp; "_p"</f>
        <v>aK_DRO_2_8_2_p</v>
      </c>
      <c r="B1096">
        <v>0</v>
      </c>
      <c r="C1096" t="s">
        <v>61</v>
      </c>
    </row>
    <row r="1097" spans="1:8" x14ac:dyDescent="0.25">
      <c r="A1097" t="str" cm="1">
        <f t="array" aca="1" ref="A1097" ca="1">"aK_DRO_3_" &amp; INDIRECT("F" &amp; ROW(C1097) - 20) &amp; "_p"</f>
        <v>aK_DRO_3_8_2_p</v>
      </c>
      <c r="B1097">
        <v>2</v>
      </c>
      <c r="C1097" t="s">
        <v>62</v>
      </c>
    </row>
    <row r="1098" spans="1:8" x14ac:dyDescent="0.25">
      <c r="A1098" s="53" t="s">
        <v>471</v>
      </c>
    </row>
    <row r="1099" spans="1:8" x14ac:dyDescent="0.25">
      <c r="A1099" t="str" cm="1">
        <f t="array" aca="1" ref="A1099" ca="1">"aK_CYC_1_" &amp; INDIRECT("F" &amp; ROW(C1099) - 22) &amp; "_p"</f>
        <v>aK_CYC_1_8_2_p</v>
      </c>
      <c r="B1099">
        <v>0.1</v>
      </c>
      <c r="C1099" t="s">
        <v>60</v>
      </c>
    </row>
    <row r="1100" spans="1:8" x14ac:dyDescent="0.25">
      <c r="A1100" t="str" cm="1">
        <f t="array" aca="1" ref="A1100" ca="1">"aK_CYC_2_" &amp; INDIRECT("F" &amp; ROW(C1100) - 23) &amp; "_p"</f>
        <v>aK_CYC_2_8_2_p</v>
      </c>
      <c r="B1100">
        <v>0</v>
      </c>
      <c r="C1100" t="s">
        <v>61</v>
      </c>
    </row>
    <row r="1101" spans="1:8" x14ac:dyDescent="0.25">
      <c r="A1101" t="str" cm="1">
        <f t="array" aca="1" ref="A1101" ca="1">"aK_CYC_3_" &amp; INDIRECT("F" &amp; ROW(C1101) - 24) &amp; "_p"</f>
        <v>aK_CYC_3_8_2_p</v>
      </c>
      <c r="B1101">
        <v>2</v>
      </c>
      <c r="C1101" t="s">
        <v>62</v>
      </c>
    </row>
    <row r="1102" spans="1:8" x14ac:dyDescent="0.25">
      <c r="A1102" s="59" t="s">
        <v>547</v>
      </c>
      <c r="B1102" s="59"/>
      <c r="C1102" s="59"/>
      <c r="D1102" s="46">
        <v>8</v>
      </c>
      <c r="E1102" s="46">
        <v>3</v>
      </c>
      <c r="F1102" s="46" t="s">
        <v>566</v>
      </c>
    </row>
    <row r="1103" spans="1:8" x14ac:dyDescent="0.25">
      <c r="A1103" s="53" t="s">
        <v>59</v>
      </c>
    </row>
    <row r="1104" spans="1:8" x14ac:dyDescent="0.25">
      <c r="A1104" t="str" cm="1">
        <f t="array" aca="1" ref="A1104" ca="1">"aK_T_1_" &amp; INDIRECT("F" &amp; ROW(C1104)-2) &amp; "_p"</f>
        <v>aK_T_1_8_3_p</v>
      </c>
      <c r="B1104">
        <v>0</v>
      </c>
      <c r="C1104" t="s">
        <v>60</v>
      </c>
    </row>
    <row r="1105" spans="1:8" x14ac:dyDescent="0.25">
      <c r="A1105" t="str" cm="1">
        <f t="array" aca="1" ref="A1105" ca="1">"aK_T_2_" &amp; INDIRECT("F" &amp; ROW(C1105)-3) &amp; "_p"</f>
        <v>aK_T_2_8_3_p</v>
      </c>
      <c r="B1105">
        <v>0</v>
      </c>
      <c r="C1105" t="s">
        <v>61</v>
      </c>
    </row>
    <row r="1106" spans="1:8" x14ac:dyDescent="0.25">
      <c r="A1106" t="str" cm="1">
        <f t="array" aca="1" ref="A1106" ca="1">"aK_T_3_" &amp; INDIRECT("F" &amp; ROW(C1106)-4) &amp; "_p"</f>
        <v>aK_T_3_8_3_p</v>
      </c>
      <c r="B1106">
        <v>2</v>
      </c>
      <c r="C1106" t="s">
        <v>62</v>
      </c>
    </row>
    <row r="1107" spans="1:8" x14ac:dyDescent="0.25">
      <c r="A1107" s="53" t="s">
        <v>64</v>
      </c>
    </row>
    <row r="1108" spans="1:8" x14ac:dyDescent="0.25">
      <c r="A1108" t="str" cm="1">
        <f t="array" aca="1" ref="A1108" ca="1">"aK_WS_1_" &amp; INDIRECT("F" &amp; ROW(C1108)-6) &amp; "_p"</f>
        <v>aK_WS_1_8_3_p</v>
      </c>
      <c r="B1108">
        <v>0</v>
      </c>
      <c r="C1108" t="s">
        <v>60</v>
      </c>
    </row>
    <row r="1109" spans="1:8" x14ac:dyDescent="0.25">
      <c r="A1109" t="str" cm="1">
        <f t="array" aca="1" ref="A1109" ca="1">"aK_WS_2_" &amp; INDIRECT("F" &amp; ROW(C1109)-7) &amp; "_p"</f>
        <v>aK_WS_2_8_3_p</v>
      </c>
      <c r="B1109">
        <v>0</v>
      </c>
      <c r="C1109" t="s">
        <v>61</v>
      </c>
    </row>
    <row r="1110" spans="1:8" x14ac:dyDescent="0.25">
      <c r="A1110" t="str" cm="1">
        <f t="array" aca="1" ref="A1110" ca="1">"aK_WS_3_" &amp; INDIRECT("F" &amp; ROW(C1110)-8) &amp; "_p"</f>
        <v>aK_WS_3_8_3_p</v>
      </c>
      <c r="B1110">
        <v>2</v>
      </c>
      <c r="C1110" t="s">
        <v>62</v>
      </c>
    </row>
    <row r="1111" spans="1:8" x14ac:dyDescent="0.25">
      <c r="A1111" s="53" t="s">
        <v>63</v>
      </c>
      <c r="G1111" s="44"/>
      <c r="H1111" s="44"/>
    </row>
    <row r="1112" spans="1:8" x14ac:dyDescent="0.25">
      <c r="A1112" t="str" cm="1">
        <f t="array" aca="1" ref="A1112" ca="1">"aK_PREC_1_" &amp; INDIRECT("F" &amp; ROW(C1112) - 10) &amp; "_p"</f>
        <v>aK_PREC_1_8_3_p</v>
      </c>
      <c r="B1112">
        <v>0</v>
      </c>
      <c r="C1112" t="s">
        <v>60</v>
      </c>
      <c r="F1112" s="44"/>
    </row>
    <row r="1113" spans="1:8" x14ac:dyDescent="0.25">
      <c r="A1113" t="str" cm="1">
        <f t="array" aca="1" ref="A1113" ca="1">"aK_PREC_2_" &amp; INDIRECT("F" &amp; ROW(C1113) - 11) &amp; "_p"</f>
        <v>aK_PREC_2_8_3_p</v>
      </c>
      <c r="B1113">
        <v>0</v>
      </c>
      <c r="C1113" t="s">
        <v>61</v>
      </c>
    </row>
    <row r="1114" spans="1:8" x14ac:dyDescent="0.25">
      <c r="A1114" t="str" cm="1">
        <f t="array" aca="1" ref="A1114" ca="1">"aK_PREC_3_" &amp; INDIRECT("F" &amp; ROW(C1114) - 12) &amp; "_p"</f>
        <v>aK_PREC_3_8_3_p</v>
      </c>
      <c r="B1114">
        <v>2</v>
      </c>
      <c r="C1114" t="s">
        <v>62</v>
      </c>
    </row>
    <row r="1115" spans="1:8" x14ac:dyDescent="0.25">
      <c r="A1115" s="53" t="s">
        <v>65</v>
      </c>
      <c r="G1115" s="44"/>
      <c r="H1115" s="44"/>
    </row>
    <row r="1116" spans="1:8" x14ac:dyDescent="0.25">
      <c r="A1116" t="str" cm="1">
        <f t="array" aca="1" ref="A1116" ca="1">"aK_SL_1_" &amp; INDIRECT("F" &amp; ROW(C1116) - 14) &amp; "_p"</f>
        <v>aK_SL_1_8_3_p</v>
      </c>
      <c r="B1116">
        <v>0</v>
      </c>
      <c r="C1116" t="s">
        <v>60</v>
      </c>
      <c r="F1116" s="44"/>
    </row>
    <row r="1117" spans="1:8" x14ac:dyDescent="0.25">
      <c r="A1117" t="str" cm="1">
        <f t="array" aca="1" ref="A1117" ca="1">"aK_SL_2_" &amp; INDIRECT("F" &amp; ROW(C1117) - 15) &amp; "_p"</f>
        <v>aK_SL_2_8_3_p</v>
      </c>
      <c r="B1117">
        <v>0</v>
      </c>
      <c r="C1117" t="s">
        <v>61</v>
      </c>
    </row>
    <row r="1118" spans="1:8" x14ac:dyDescent="0.25">
      <c r="A1118" t="str" cm="1">
        <f t="array" aca="1" ref="A1118" ca="1">"aK_SL_3_" &amp; INDIRECT("F" &amp; ROW(C1118) - 16) &amp; "_p"</f>
        <v>aK_SL_3_8_3_p</v>
      </c>
      <c r="B1118">
        <v>2</v>
      </c>
      <c r="C1118" t="s">
        <v>62</v>
      </c>
    </row>
    <row r="1119" spans="1:8" x14ac:dyDescent="0.25">
      <c r="A1119" s="53" t="s">
        <v>470</v>
      </c>
    </row>
    <row r="1120" spans="1:8" x14ac:dyDescent="0.25">
      <c r="A1120" t="str" cm="1">
        <f t="array" aca="1" ref="A1120" ca="1">"aK_DRO_1_" &amp; INDIRECT("F" &amp; ROW(C1120) - 18) &amp; "_p"</f>
        <v>aK_DRO_1_8_3_p</v>
      </c>
      <c r="B1120">
        <v>0</v>
      </c>
      <c r="C1120" t="s">
        <v>60</v>
      </c>
    </row>
    <row r="1121" spans="1:8" x14ac:dyDescent="0.25">
      <c r="A1121" t="str" cm="1">
        <f t="array" aca="1" ref="A1121" ca="1">"aK_DRO_2_" &amp; INDIRECT("F" &amp; ROW(C1121) - 19) &amp; "_p"</f>
        <v>aK_DRO_2_8_3_p</v>
      </c>
      <c r="B1121">
        <v>0</v>
      </c>
      <c r="C1121" t="s">
        <v>61</v>
      </c>
    </row>
    <row r="1122" spans="1:8" x14ac:dyDescent="0.25">
      <c r="A1122" t="str" cm="1">
        <f t="array" aca="1" ref="A1122" ca="1">"aK_DRO_3_" &amp; INDIRECT("F" &amp; ROW(C1122) - 20) &amp; "_p"</f>
        <v>aK_DRO_3_8_3_p</v>
      </c>
      <c r="B1122">
        <v>2</v>
      </c>
      <c r="C1122" t="s">
        <v>62</v>
      </c>
    </row>
    <row r="1123" spans="1:8" x14ac:dyDescent="0.25">
      <c r="A1123" s="53" t="s">
        <v>471</v>
      </c>
    </row>
    <row r="1124" spans="1:8" x14ac:dyDescent="0.25">
      <c r="A1124" t="str" cm="1">
        <f t="array" aca="1" ref="A1124" ca="1">"aK_CYC_1_" &amp; INDIRECT("F" &amp; ROW(C1124) - 22) &amp; "_p"</f>
        <v>aK_CYC_1_8_3_p</v>
      </c>
      <c r="B1124">
        <v>0.1</v>
      </c>
      <c r="C1124" t="s">
        <v>60</v>
      </c>
    </row>
    <row r="1125" spans="1:8" x14ac:dyDescent="0.25">
      <c r="A1125" t="str" cm="1">
        <f t="array" aca="1" ref="A1125" ca="1">"aK_CYC_2_" &amp; INDIRECT("F" &amp; ROW(C1125) - 23) &amp; "_p"</f>
        <v>aK_CYC_2_8_3_p</v>
      </c>
      <c r="B1125">
        <v>0</v>
      </c>
      <c r="C1125" t="s">
        <v>61</v>
      </c>
    </row>
    <row r="1126" spans="1:8" x14ac:dyDescent="0.25">
      <c r="A1126" t="str" cm="1">
        <f t="array" aca="1" ref="A1126" ca="1">"aK_CYC_3_" &amp; INDIRECT("F" &amp; ROW(C1126) - 24) &amp; "_p"</f>
        <v>aK_CYC_3_8_3_p</v>
      </c>
      <c r="B1126">
        <v>2</v>
      </c>
      <c r="C1126" t="s">
        <v>62</v>
      </c>
    </row>
    <row r="1127" spans="1:8" x14ac:dyDescent="0.25">
      <c r="A1127" s="59" t="s">
        <v>548</v>
      </c>
      <c r="B1127" s="59"/>
      <c r="C1127" s="59"/>
      <c r="D1127" s="46">
        <v>8</v>
      </c>
      <c r="E1127" s="46">
        <v>4</v>
      </c>
      <c r="F1127" s="46" t="s">
        <v>565</v>
      </c>
    </row>
    <row r="1128" spans="1:8" x14ac:dyDescent="0.25">
      <c r="A1128" s="53" t="s">
        <v>59</v>
      </c>
    </row>
    <row r="1129" spans="1:8" x14ac:dyDescent="0.25">
      <c r="A1129" t="str" cm="1">
        <f t="array" aca="1" ref="A1129" ca="1">"aK_T_1_" &amp; INDIRECT("F" &amp; ROW(C1129)-2) &amp; "_p"</f>
        <v>aK_T_1_8_4_p</v>
      </c>
      <c r="B1129">
        <v>0</v>
      </c>
      <c r="C1129" t="s">
        <v>60</v>
      </c>
    </row>
    <row r="1130" spans="1:8" x14ac:dyDescent="0.25">
      <c r="A1130" t="str" cm="1">
        <f t="array" aca="1" ref="A1130" ca="1">"aK_T_2_" &amp; INDIRECT("F" &amp; ROW(C1130)-3) &amp; "_p"</f>
        <v>aK_T_2_8_4_p</v>
      </c>
      <c r="B1130">
        <v>0</v>
      </c>
      <c r="C1130" t="s">
        <v>61</v>
      </c>
    </row>
    <row r="1131" spans="1:8" x14ac:dyDescent="0.25">
      <c r="A1131" t="str" cm="1">
        <f t="array" aca="1" ref="A1131" ca="1">"aK_T_3_" &amp; INDIRECT("F" &amp; ROW(C1131)-4) &amp; "_p"</f>
        <v>aK_T_3_8_4_p</v>
      </c>
      <c r="B1131">
        <v>2</v>
      </c>
      <c r="C1131" t="s">
        <v>62</v>
      </c>
    </row>
    <row r="1132" spans="1:8" x14ac:dyDescent="0.25">
      <c r="A1132" s="53" t="s">
        <v>64</v>
      </c>
    </row>
    <row r="1133" spans="1:8" x14ac:dyDescent="0.25">
      <c r="A1133" t="str" cm="1">
        <f t="array" aca="1" ref="A1133" ca="1">"aK_WS_1_" &amp; INDIRECT("F" &amp; ROW(C1133)-6) &amp; "_p"</f>
        <v>aK_WS_1_8_4_p</v>
      </c>
      <c r="B1133">
        <v>0</v>
      </c>
      <c r="C1133" t="s">
        <v>60</v>
      </c>
    </row>
    <row r="1134" spans="1:8" x14ac:dyDescent="0.25">
      <c r="A1134" t="str" cm="1">
        <f t="array" aca="1" ref="A1134" ca="1">"aK_WS_2_" &amp; INDIRECT("F" &amp; ROW(C1134)-7) &amp; "_p"</f>
        <v>aK_WS_2_8_4_p</v>
      </c>
      <c r="B1134">
        <v>0</v>
      </c>
      <c r="C1134" t="s">
        <v>61</v>
      </c>
    </row>
    <row r="1135" spans="1:8" x14ac:dyDescent="0.25">
      <c r="A1135" t="str" cm="1">
        <f t="array" aca="1" ref="A1135" ca="1">"aK_WS_3_" &amp; INDIRECT("F" &amp; ROW(C1135)-8) &amp; "_p"</f>
        <v>aK_WS_3_8_4_p</v>
      </c>
      <c r="B1135">
        <v>2</v>
      </c>
      <c r="C1135" t="s">
        <v>62</v>
      </c>
    </row>
    <row r="1136" spans="1:8" x14ac:dyDescent="0.25">
      <c r="A1136" s="53" t="s">
        <v>63</v>
      </c>
      <c r="G1136" s="44"/>
      <c r="H1136" s="44"/>
    </row>
    <row r="1137" spans="1:8" x14ac:dyDescent="0.25">
      <c r="A1137" t="str" cm="1">
        <f t="array" aca="1" ref="A1137" ca="1">"aK_PREC_1_" &amp; INDIRECT("F" &amp; ROW(C1137) - 10) &amp; "_p"</f>
        <v>aK_PREC_1_8_4_p</v>
      </c>
      <c r="B1137">
        <v>0</v>
      </c>
      <c r="C1137" t="s">
        <v>60</v>
      </c>
      <c r="F1137" s="44"/>
    </row>
    <row r="1138" spans="1:8" x14ac:dyDescent="0.25">
      <c r="A1138" t="str" cm="1">
        <f t="array" aca="1" ref="A1138" ca="1">"aK_PREC_2_" &amp; INDIRECT("F" &amp; ROW(C1138) - 11) &amp; "_p"</f>
        <v>aK_PREC_2_8_4_p</v>
      </c>
      <c r="B1138">
        <v>0</v>
      </c>
      <c r="C1138" t="s">
        <v>61</v>
      </c>
    </row>
    <row r="1139" spans="1:8" x14ac:dyDescent="0.25">
      <c r="A1139" t="str" cm="1">
        <f t="array" aca="1" ref="A1139" ca="1">"aK_PREC_3_" &amp; INDIRECT("F" &amp; ROW(C1139) - 12) &amp; "_p"</f>
        <v>aK_PREC_3_8_4_p</v>
      </c>
      <c r="B1139">
        <v>2</v>
      </c>
      <c r="C1139" t="s">
        <v>62</v>
      </c>
    </row>
    <row r="1140" spans="1:8" x14ac:dyDescent="0.25">
      <c r="A1140" s="53" t="s">
        <v>65</v>
      </c>
      <c r="G1140" s="44"/>
      <c r="H1140" s="44"/>
    </row>
    <row r="1141" spans="1:8" x14ac:dyDescent="0.25">
      <c r="A1141" t="str" cm="1">
        <f t="array" aca="1" ref="A1141" ca="1">"aK_SL_1_" &amp; INDIRECT("F" &amp; ROW(C1141) - 14) &amp; "_p"</f>
        <v>aK_SL_1_8_4_p</v>
      </c>
      <c r="B1141">
        <v>0</v>
      </c>
      <c r="C1141" t="s">
        <v>60</v>
      </c>
      <c r="F1141" s="44"/>
    </row>
    <row r="1142" spans="1:8" x14ac:dyDescent="0.25">
      <c r="A1142" t="str" cm="1">
        <f t="array" aca="1" ref="A1142" ca="1">"aK_SL_2_" &amp; INDIRECT("F" &amp; ROW(C1142) - 15) &amp; "_p"</f>
        <v>aK_SL_2_8_4_p</v>
      </c>
      <c r="B1142">
        <v>0</v>
      </c>
      <c r="C1142" t="s">
        <v>61</v>
      </c>
    </row>
    <row r="1143" spans="1:8" x14ac:dyDescent="0.25">
      <c r="A1143" t="str" cm="1">
        <f t="array" aca="1" ref="A1143" ca="1">"aK_SL_3_" &amp; INDIRECT("F" &amp; ROW(C1143) - 16) &amp; "_p"</f>
        <v>aK_SL_3_8_4_p</v>
      </c>
      <c r="B1143">
        <v>2</v>
      </c>
      <c r="C1143" t="s">
        <v>62</v>
      </c>
    </row>
    <row r="1144" spans="1:8" x14ac:dyDescent="0.25">
      <c r="A1144" s="53" t="s">
        <v>470</v>
      </c>
    </row>
    <row r="1145" spans="1:8" x14ac:dyDescent="0.25">
      <c r="A1145" t="str" cm="1">
        <f t="array" aca="1" ref="A1145" ca="1">"aK_DRO_1_" &amp; INDIRECT("F" &amp; ROW(C1145) - 18) &amp; "_p"</f>
        <v>aK_DRO_1_8_4_p</v>
      </c>
      <c r="B1145">
        <v>0</v>
      </c>
      <c r="C1145" t="s">
        <v>60</v>
      </c>
    </row>
    <row r="1146" spans="1:8" x14ac:dyDescent="0.25">
      <c r="A1146" t="str" cm="1">
        <f t="array" aca="1" ref="A1146" ca="1">"aK_DRO_2_" &amp; INDIRECT("F" &amp; ROW(C1146) - 19) &amp; "_p"</f>
        <v>aK_DRO_2_8_4_p</v>
      </c>
      <c r="B1146">
        <v>0</v>
      </c>
      <c r="C1146" t="s">
        <v>61</v>
      </c>
    </row>
    <row r="1147" spans="1:8" x14ac:dyDescent="0.25">
      <c r="A1147" t="str" cm="1">
        <f t="array" aca="1" ref="A1147" ca="1">"aK_DRO_3_" &amp; INDIRECT("F" &amp; ROW(C1147) - 20) &amp; "_p"</f>
        <v>aK_DRO_3_8_4_p</v>
      </c>
      <c r="B1147">
        <v>2</v>
      </c>
      <c r="C1147" t="s">
        <v>62</v>
      </c>
    </row>
    <row r="1148" spans="1:8" x14ac:dyDescent="0.25">
      <c r="A1148" s="53" t="s">
        <v>471</v>
      </c>
    </row>
    <row r="1149" spans="1:8" x14ac:dyDescent="0.25">
      <c r="A1149" t="str" cm="1">
        <f t="array" aca="1" ref="A1149" ca="1">"aK_CYC_1_" &amp; INDIRECT("F" &amp; ROW(C1149) - 22) &amp; "_p"</f>
        <v>aK_CYC_1_8_4_p</v>
      </c>
      <c r="B1149">
        <v>0.1</v>
      </c>
      <c r="C1149" t="s">
        <v>60</v>
      </c>
    </row>
    <row r="1150" spans="1:8" x14ac:dyDescent="0.25">
      <c r="A1150" t="str" cm="1">
        <f t="array" aca="1" ref="A1150" ca="1">"aK_CYC_2_" &amp; INDIRECT("F" &amp; ROW(C1150) - 23) &amp; "_p"</f>
        <v>aK_CYC_2_8_4_p</v>
      </c>
      <c r="B1150">
        <v>0</v>
      </c>
      <c r="C1150" t="s">
        <v>61</v>
      </c>
    </row>
    <row r="1151" spans="1:8" x14ac:dyDescent="0.25">
      <c r="A1151" t="str" cm="1">
        <f t="array" aca="1" ref="A1151" ca="1">"aK_CYC_3_" &amp; INDIRECT("F" &amp; ROW(C1151) - 24) &amp; "_p"</f>
        <v>aK_CYC_3_8_4_p</v>
      </c>
      <c r="B1151">
        <v>2</v>
      </c>
      <c r="C1151" t="s">
        <v>62</v>
      </c>
    </row>
    <row r="1152" spans="1:8" x14ac:dyDescent="0.25">
      <c r="A1152" s="59" t="s">
        <v>549</v>
      </c>
      <c r="B1152" s="59"/>
      <c r="C1152" s="59"/>
      <c r="D1152" s="46">
        <v>8</v>
      </c>
      <c r="E1152" s="46">
        <v>5</v>
      </c>
      <c r="F1152" s="46" t="s">
        <v>564</v>
      </c>
    </row>
    <row r="1153" spans="1:8" x14ac:dyDescent="0.25">
      <c r="A1153" s="53" t="s">
        <v>59</v>
      </c>
    </row>
    <row r="1154" spans="1:8" x14ac:dyDescent="0.25">
      <c r="A1154" t="str" cm="1">
        <f t="array" aca="1" ref="A1154" ca="1">"aK_T_1_" &amp; INDIRECT("F" &amp; ROW(C1154)-2) &amp; "_p"</f>
        <v>aK_T_1_8_5_p</v>
      </c>
      <c r="B1154">
        <v>0</v>
      </c>
      <c r="C1154" t="s">
        <v>60</v>
      </c>
    </row>
    <row r="1155" spans="1:8" x14ac:dyDescent="0.25">
      <c r="A1155" t="str" cm="1">
        <f t="array" aca="1" ref="A1155" ca="1">"aK_T_2_" &amp; INDIRECT("F" &amp; ROW(C1155)-3) &amp; "_p"</f>
        <v>aK_T_2_8_5_p</v>
      </c>
      <c r="B1155">
        <v>0</v>
      </c>
      <c r="C1155" t="s">
        <v>61</v>
      </c>
    </row>
    <row r="1156" spans="1:8" x14ac:dyDescent="0.25">
      <c r="A1156" t="str" cm="1">
        <f t="array" aca="1" ref="A1156" ca="1">"aK_T_3_" &amp; INDIRECT("F" &amp; ROW(C1156)-4) &amp; "_p"</f>
        <v>aK_T_3_8_5_p</v>
      </c>
      <c r="B1156">
        <v>2</v>
      </c>
      <c r="C1156" t="s">
        <v>62</v>
      </c>
    </row>
    <row r="1157" spans="1:8" x14ac:dyDescent="0.25">
      <c r="A1157" s="53" t="s">
        <v>64</v>
      </c>
    </row>
    <row r="1158" spans="1:8" x14ac:dyDescent="0.25">
      <c r="A1158" t="str" cm="1">
        <f t="array" aca="1" ref="A1158" ca="1">"aK_WS_1_" &amp; INDIRECT("F" &amp; ROW(C1158)-6) &amp; "_p"</f>
        <v>aK_WS_1_8_5_p</v>
      </c>
      <c r="B1158">
        <v>0</v>
      </c>
      <c r="C1158" t="s">
        <v>60</v>
      </c>
    </row>
    <row r="1159" spans="1:8" x14ac:dyDescent="0.25">
      <c r="A1159" t="str" cm="1">
        <f t="array" aca="1" ref="A1159" ca="1">"aK_WS_2_" &amp; INDIRECT("F" &amp; ROW(C1159)-7) &amp; "_p"</f>
        <v>aK_WS_2_8_5_p</v>
      </c>
      <c r="B1159">
        <v>0</v>
      </c>
      <c r="C1159" t="s">
        <v>61</v>
      </c>
    </row>
    <row r="1160" spans="1:8" x14ac:dyDescent="0.25">
      <c r="A1160" t="str" cm="1">
        <f t="array" aca="1" ref="A1160" ca="1">"aK_WS_3_" &amp; INDIRECT("F" &amp; ROW(C1160)-8) &amp; "_p"</f>
        <v>aK_WS_3_8_5_p</v>
      </c>
      <c r="B1160">
        <v>2</v>
      </c>
      <c r="C1160" t="s">
        <v>62</v>
      </c>
    </row>
    <row r="1161" spans="1:8" x14ac:dyDescent="0.25">
      <c r="A1161" s="53" t="s">
        <v>63</v>
      </c>
      <c r="G1161" s="44"/>
      <c r="H1161" s="44"/>
    </row>
    <row r="1162" spans="1:8" x14ac:dyDescent="0.25">
      <c r="A1162" t="str" cm="1">
        <f t="array" aca="1" ref="A1162" ca="1">"aK_PREC_1_" &amp; INDIRECT("F" &amp; ROW(C1162) - 10) &amp; "_p"</f>
        <v>aK_PREC_1_8_5_p</v>
      </c>
      <c r="B1162">
        <v>0</v>
      </c>
      <c r="C1162" t="s">
        <v>60</v>
      </c>
      <c r="F1162" s="44"/>
    </row>
    <row r="1163" spans="1:8" x14ac:dyDescent="0.25">
      <c r="A1163" t="str" cm="1">
        <f t="array" aca="1" ref="A1163" ca="1">"aK_PREC_2_" &amp; INDIRECT("F" &amp; ROW(C1163) - 11) &amp; "_p"</f>
        <v>aK_PREC_2_8_5_p</v>
      </c>
      <c r="B1163">
        <v>0</v>
      </c>
      <c r="C1163" t="s">
        <v>61</v>
      </c>
    </row>
    <row r="1164" spans="1:8" x14ac:dyDescent="0.25">
      <c r="A1164" t="str" cm="1">
        <f t="array" aca="1" ref="A1164" ca="1">"aK_PREC_3_" &amp; INDIRECT("F" &amp; ROW(C1164) - 12) &amp; "_p"</f>
        <v>aK_PREC_3_8_5_p</v>
      </c>
      <c r="B1164">
        <v>2</v>
      </c>
      <c r="C1164" t="s">
        <v>62</v>
      </c>
    </row>
    <row r="1165" spans="1:8" x14ac:dyDescent="0.25">
      <c r="A1165" s="53" t="s">
        <v>65</v>
      </c>
      <c r="G1165" s="44"/>
      <c r="H1165" s="44"/>
    </row>
    <row r="1166" spans="1:8" x14ac:dyDescent="0.25">
      <c r="A1166" t="str" cm="1">
        <f t="array" aca="1" ref="A1166" ca="1">"aK_SL_1_" &amp; INDIRECT("F" &amp; ROW(C1166) - 14) &amp; "_p"</f>
        <v>aK_SL_1_8_5_p</v>
      </c>
      <c r="B1166">
        <v>0</v>
      </c>
      <c r="C1166" t="s">
        <v>60</v>
      </c>
      <c r="F1166" s="44"/>
    </row>
    <row r="1167" spans="1:8" x14ac:dyDescent="0.25">
      <c r="A1167" t="str" cm="1">
        <f t="array" aca="1" ref="A1167" ca="1">"aK_SL_2_" &amp; INDIRECT("F" &amp; ROW(C1167) - 15) &amp; "_p"</f>
        <v>aK_SL_2_8_5_p</v>
      </c>
      <c r="B1167">
        <v>0</v>
      </c>
      <c r="C1167" t="s">
        <v>61</v>
      </c>
    </row>
    <row r="1168" spans="1:8" x14ac:dyDescent="0.25">
      <c r="A1168" t="str" cm="1">
        <f t="array" aca="1" ref="A1168" ca="1">"aK_SL_3_" &amp; INDIRECT("F" &amp; ROW(C1168) - 16) &amp; "_p"</f>
        <v>aK_SL_3_8_5_p</v>
      </c>
      <c r="B1168">
        <v>2</v>
      </c>
      <c r="C1168" t="s">
        <v>62</v>
      </c>
    </row>
    <row r="1169" spans="1:6" x14ac:dyDescent="0.25">
      <c r="A1169" s="53" t="s">
        <v>470</v>
      </c>
    </row>
    <row r="1170" spans="1:6" x14ac:dyDescent="0.25">
      <c r="A1170" t="str" cm="1">
        <f t="array" aca="1" ref="A1170" ca="1">"aK_DRO_1_" &amp; INDIRECT("F" &amp; ROW(C1170) - 18) &amp; "_p"</f>
        <v>aK_DRO_1_8_5_p</v>
      </c>
      <c r="B1170">
        <v>0</v>
      </c>
      <c r="C1170" t="s">
        <v>60</v>
      </c>
    </row>
    <row r="1171" spans="1:6" x14ac:dyDescent="0.25">
      <c r="A1171" t="str" cm="1">
        <f t="array" aca="1" ref="A1171" ca="1">"aK_DRO_2_" &amp; INDIRECT("F" &amp; ROW(C1171) - 19) &amp; "_p"</f>
        <v>aK_DRO_2_8_5_p</v>
      </c>
      <c r="B1171">
        <v>0</v>
      </c>
      <c r="C1171" t="s">
        <v>61</v>
      </c>
    </row>
    <row r="1172" spans="1:6" x14ac:dyDescent="0.25">
      <c r="A1172" t="str" cm="1">
        <f t="array" aca="1" ref="A1172" ca="1">"aK_DRO_3_" &amp; INDIRECT("F" &amp; ROW(C1172) - 20) &amp; "_p"</f>
        <v>aK_DRO_3_8_5_p</v>
      </c>
      <c r="B1172">
        <v>2</v>
      </c>
      <c r="C1172" t="s">
        <v>62</v>
      </c>
    </row>
    <row r="1173" spans="1:6" x14ac:dyDescent="0.25">
      <c r="A1173" s="53" t="s">
        <v>471</v>
      </c>
    </row>
    <row r="1174" spans="1:6" x14ac:dyDescent="0.25">
      <c r="A1174" t="str" cm="1">
        <f t="array" aca="1" ref="A1174" ca="1">"aK_CYC_1_" &amp; INDIRECT("F" &amp; ROW(C1174) - 22) &amp; "_p"</f>
        <v>aK_CYC_1_8_5_p</v>
      </c>
      <c r="B1174">
        <v>0.1</v>
      </c>
      <c r="C1174" t="s">
        <v>60</v>
      </c>
    </row>
    <row r="1175" spans="1:6" x14ac:dyDescent="0.25">
      <c r="A1175" t="str" cm="1">
        <f t="array" aca="1" ref="A1175" ca="1">"aK_CYC_2_" &amp; INDIRECT("F" &amp; ROW(C1175) - 23) &amp; "_p"</f>
        <v>aK_CYC_2_8_5_p</v>
      </c>
      <c r="B1175">
        <v>0</v>
      </c>
      <c r="C1175" t="s">
        <v>61</v>
      </c>
    </row>
    <row r="1176" spans="1:6" x14ac:dyDescent="0.25">
      <c r="A1176" t="str" cm="1">
        <f t="array" aca="1" ref="A1176" ca="1">"aK_CYC_3_" &amp; INDIRECT("F" &amp; ROW(C1176) - 24) &amp; "_p"</f>
        <v>aK_CYC_3_8_5_p</v>
      </c>
      <c r="B1176">
        <v>2</v>
      </c>
      <c r="C1176" t="s">
        <v>62</v>
      </c>
    </row>
    <row r="1177" spans="1:6" x14ac:dyDescent="0.25">
      <c r="A1177" s="59" t="s">
        <v>550</v>
      </c>
      <c r="B1177" s="59"/>
      <c r="C1177" s="59"/>
      <c r="D1177" s="46">
        <v>8</v>
      </c>
      <c r="E1177" s="46">
        <v>6</v>
      </c>
      <c r="F1177" s="46" t="s">
        <v>563</v>
      </c>
    </row>
    <row r="1178" spans="1:6" x14ac:dyDescent="0.25">
      <c r="A1178" s="53" t="s">
        <v>59</v>
      </c>
    </row>
    <row r="1179" spans="1:6" x14ac:dyDescent="0.25">
      <c r="A1179" t="str" cm="1">
        <f t="array" aca="1" ref="A1179" ca="1">"aK_T_1_" &amp; INDIRECT("F" &amp; ROW(C1179)-2) &amp; "_p"</f>
        <v>aK_T_1_8_6_p</v>
      </c>
      <c r="B1179">
        <v>0</v>
      </c>
      <c r="C1179" t="s">
        <v>60</v>
      </c>
    </row>
    <row r="1180" spans="1:6" x14ac:dyDescent="0.25">
      <c r="A1180" t="str" cm="1">
        <f t="array" aca="1" ref="A1180" ca="1">"aK_T_2_" &amp; INDIRECT("F" &amp; ROW(C1180)-3) &amp; "_p"</f>
        <v>aK_T_2_8_6_p</v>
      </c>
      <c r="B1180">
        <v>0</v>
      </c>
      <c r="C1180" t="s">
        <v>61</v>
      </c>
    </row>
    <row r="1181" spans="1:6" x14ac:dyDescent="0.25">
      <c r="A1181" t="str" cm="1">
        <f t="array" aca="1" ref="A1181" ca="1">"aK_T_3_" &amp; INDIRECT("F" &amp; ROW(C1181)-4) &amp; "_p"</f>
        <v>aK_T_3_8_6_p</v>
      </c>
      <c r="B1181">
        <v>2</v>
      </c>
      <c r="C1181" t="s">
        <v>62</v>
      </c>
    </row>
    <row r="1182" spans="1:6" x14ac:dyDescent="0.25">
      <c r="A1182" s="53" t="s">
        <v>64</v>
      </c>
    </row>
    <row r="1183" spans="1:6" x14ac:dyDescent="0.25">
      <c r="A1183" t="str" cm="1">
        <f t="array" aca="1" ref="A1183" ca="1">"aK_WS_1_" &amp; INDIRECT("F" &amp; ROW(C1183)-6) &amp; "_p"</f>
        <v>aK_WS_1_8_6_p</v>
      </c>
      <c r="B1183">
        <v>0</v>
      </c>
      <c r="C1183" t="s">
        <v>60</v>
      </c>
    </row>
    <row r="1184" spans="1:6" x14ac:dyDescent="0.25">
      <c r="A1184" t="str" cm="1">
        <f t="array" aca="1" ref="A1184" ca="1">"aK_WS_2_" &amp; INDIRECT("F" &amp; ROW(C1184)-7) &amp; "_p"</f>
        <v>aK_WS_2_8_6_p</v>
      </c>
      <c r="B1184">
        <v>0</v>
      </c>
      <c r="C1184" t="s">
        <v>61</v>
      </c>
    </row>
    <row r="1185" spans="1:8" x14ac:dyDescent="0.25">
      <c r="A1185" t="str" cm="1">
        <f t="array" aca="1" ref="A1185" ca="1">"aK_WS_3_" &amp; INDIRECT("F" &amp; ROW(C1185)-8) &amp; "_p"</f>
        <v>aK_WS_3_8_6_p</v>
      </c>
      <c r="B1185">
        <v>2</v>
      </c>
      <c r="C1185" t="s">
        <v>62</v>
      </c>
    </row>
    <row r="1186" spans="1:8" x14ac:dyDescent="0.25">
      <c r="A1186" s="53" t="s">
        <v>63</v>
      </c>
      <c r="G1186" s="44"/>
      <c r="H1186" s="44"/>
    </row>
    <row r="1187" spans="1:8" x14ac:dyDescent="0.25">
      <c r="A1187" t="str" cm="1">
        <f t="array" aca="1" ref="A1187" ca="1">"aK_PREC_1_" &amp; INDIRECT("F" &amp; ROW(C1187) - 10) &amp; "_p"</f>
        <v>aK_PREC_1_8_6_p</v>
      </c>
      <c r="B1187">
        <v>0</v>
      </c>
      <c r="C1187" t="s">
        <v>60</v>
      </c>
      <c r="F1187" s="44"/>
    </row>
    <row r="1188" spans="1:8" x14ac:dyDescent="0.25">
      <c r="A1188" t="str" cm="1">
        <f t="array" aca="1" ref="A1188" ca="1">"aK_PREC_2_" &amp; INDIRECT("F" &amp; ROW(C1188) - 11) &amp; "_p"</f>
        <v>aK_PREC_2_8_6_p</v>
      </c>
      <c r="B1188">
        <v>0</v>
      </c>
      <c r="C1188" t="s">
        <v>61</v>
      </c>
    </row>
    <row r="1189" spans="1:8" x14ac:dyDescent="0.25">
      <c r="A1189" t="str" cm="1">
        <f t="array" aca="1" ref="A1189" ca="1">"aK_PREC_3_" &amp; INDIRECT("F" &amp; ROW(C1189) - 12) &amp; "_p"</f>
        <v>aK_PREC_3_8_6_p</v>
      </c>
      <c r="B1189">
        <v>2</v>
      </c>
      <c r="C1189" t="s">
        <v>62</v>
      </c>
    </row>
    <row r="1190" spans="1:8" x14ac:dyDescent="0.25">
      <c r="A1190" s="53" t="s">
        <v>65</v>
      </c>
      <c r="G1190" s="44"/>
      <c r="H1190" s="44"/>
    </row>
    <row r="1191" spans="1:8" x14ac:dyDescent="0.25">
      <c r="A1191" t="str" cm="1">
        <f t="array" aca="1" ref="A1191" ca="1">"aK_SL_1_" &amp; INDIRECT("F" &amp; ROW(C1191) - 14) &amp; "_p"</f>
        <v>aK_SL_1_8_6_p</v>
      </c>
      <c r="B1191">
        <v>0</v>
      </c>
      <c r="C1191" t="s">
        <v>60</v>
      </c>
      <c r="F1191" s="44"/>
    </row>
    <row r="1192" spans="1:8" x14ac:dyDescent="0.25">
      <c r="A1192" t="str" cm="1">
        <f t="array" aca="1" ref="A1192" ca="1">"aK_SL_2_" &amp; INDIRECT("F" &amp; ROW(C1192) - 15) &amp; "_p"</f>
        <v>aK_SL_2_8_6_p</v>
      </c>
      <c r="B1192">
        <v>0</v>
      </c>
      <c r="C1192" t="s">
        <v>61</v>
      </c>
    </row>
    <row r="1193" spans="1:8" x14ac:dyDescent="0.25">
      <c r="A1193" t="str" cm="1">
        <f t="array" aca="1" ref="A1193" ca="1">"aK_SL_3_" &amp; INDIRECT("F" &amp; ROW(C1193) - 16) &amp; "_p"</f>
        <v>aK_SL_3_8_6_p</v>
      </c>
      <c r="B1193">
        <v>2</v>
      </c>
      <c r="C1193" t="s">
        <v>62</v>
      </c>
    </row>
    <row r="1194" spans="1:8" x14ac:dyDescent="0.25">
      <c r="A1194" s="53" t="s">
        <v>470</v>
      </c>
    </row>
    <row r="1195" spans="1:8" x14ac:dyDescent="0.25">
      <c r="A1195" t="str" cm="1">
        <f t="array" aca="1" ref="A1195" ca="1">"aK_DRO_1_" &amp; INDIRECT("F" &amp; ROW(C1195) - 18) &amp; "_p"</f>
        <v>aK_DRO_1_8_6_p</v>
      </c>
      <c r="B1195">
        <v>0</v>
      </c>
      <c r="C1195" t="s">
        <v>60</v>
      </c>
    </row>
    <row r="1196" spans="1:8" x14ac:dyDescent="0.25">
      <c r="A1196" t="str" cm="1">
        <f t="array" aca="1" ref="A1196" ca="1">"aK_DRO_2_" &amp; INDIRECT("F" &amp; ROW(C1196) - 19) &amp; "_p"</f>
        <v>aK_DRO_2_8_6_p</v>
      </c>
      <c r="B1196">
        <v>0</v>
      </c>
      <c r="C1196" t="s">
        <v>61</v>
      </c>
    </row>
    <row r="1197" spans="1:8" x14ac:dyDescent="0.25">
      <c r="A1197" t="str" cm="1">
        <f t="array" aca="1" ref="A1197" ca="1">"aK_DRO_3_" &amp; INDIRECT("F" &amp; ROW(C1197) - 20) &amp; "_p"</f>
        <v>aK_DRO_3_8_6_p</v>
      </c>
      <c r="B1197">
        <v>2</v>
      </c>
      <c r="C1197" t="s">
        <v>62</v>
      </c>
    </row>
    <row r="1198" spans="1:8" x14ac:dyDescent="0.25">
      <c r="A1198" s="53" t="s">
        <v>471</v>
      </c>
    </row>
    <row r="1199" spans="1:8" x14ac:dyDescent="0.25">
      <c r="A1199" t="str" cm="1">
        <f t="array" aca="1" ref="A1199" ca="1">"aK_CYC_1_" &amp; INDIRECT("F" &amp; ROW(C1199) - 22) &amp; "_p"</f>
        <v>aK_CYC_1_8_6_p</v>
      </c>
      <c r="B1199">
        <v>0.1</v>
      </c>
      <c r="C1199" t="s">
        <v>60</v>
      </c>
    </row>
    <row r="1200" spans="1:8" x14ac:dyDescent="0.25">
      <c r="A1200" t="str" cm="1">
        <f t="array" aca="1" ref="A1200" ca="1">"aK_CYC_2_" &amp; INDIRECT("F" &amp; ROW(C1200) - 23) &amp; "_p"</f>
        <v>aK_CYC_2_8_6_p</v>
      </c>
      <c r="B1200">
        <v>0</v>
      </c>
      <c r="C1200" t="s">
        <v>61</v>
      </c>
    </row>
    <row r="1201" spans="1:8" x14ac:dyDescent="0.25">
      <c r="A1201" t="str" cm="1">
        <f t="array" aca="1" ref="A1201" ca="1">"aK_CYC_3_" &amp; INDIRECT("F" &amp; ROW(C1201) - 24) &amp; "_p"</f>
        <v>aK_CYC_3_8_6_p</v>
      </c>
      <c r="B1201">
        <v>2</v>
      </c>
      <c r="C1201" t="s">
        <v>62</v>
      </c>
    </row>
    <row r="1202" spans="1:8" x14ac:dyDescent="0.25">
      <c r="A1202" s="59" t="s">
        <v>551</v>
      </c>
      <c r="B1202" s="59"/>
      <c r="C1202" s="59"/>
      <c r="D1202" s="46">
        <v>9</v>
      </c>
      <c r="E1202" s="46">
        <v>1</v>
      </c>
      <c r="F1202" s="46" t="s">
        <v>562</v>
      </c>
    </row>
    <row r="1203" spans="1:8" x14ac:dyDescent="0.25">
      <c r="A1203" s="53" t="s">
        <v>59</v>
      </c>
    </row>
    <row r="1204" spans="1:8" x14ac:dyDescent="0.25">
      <c r="A1204" t="str" cm="1">
        <f t="array" aca="1" ref="A1204" ca="1">"aK_T_1_" &amp; INDIRECT("F" &amp; ROW(C1204)-2) &amp; "_p"</f>
        <v>aK_T_1_9_1_p</v>
      </c>
      <c r="B1204">
        <v>0</v>
      </c>
      <c r="C1204" t="s">
        <v>60</v>
      </c>
    </row>
    <row r="1205" spans="1:8" x14ac:dyDescent="0.25">
      <c r="A1205" t="str" cm="1">
        <f t="array" aca="1" ref="A1205" ca="1">"aK_T_2_" &amp; INDIRECT("F" &amp; ROW(C1205)-3) &amp; "_p"</f>
        <v>aK_T_2_9_1_p</v>
      </c>
      <c r="B1205">
        <v>0</v>
      </c>
      <c r="C1205" t="s">
        <v>61</v>
      </c>
    </row>
    <row r="1206" spans="1:8" x14ac:dyDescent="0.25">
      <c r="A1206" t="str" cm="1">
        <f t="array" aca="1" ref="A1206" ca="1">"aK_T_3_" &amp; INDIRECT("F" &amp; ROW(C1206)-4) &amp; "_p"</f>
        <v>aK_T_3_9_1_p</v>
      </c>
      <c r="B1206">
        <v>2</v>
      </c>
      <c r="C1206" t="s">
        <v>62</v>
      </c>
    </row>
    <row r="1207" spans="1:8" x14ac:dyDescent="0.25">
      <c r="A1207" s="53" t="s">
        <v>64</v>
      </c>
    </row>
    <row r="1208" spans="1:8" x14ac:dyDescent="0.25">
      <c r="A1208" t="str" cm="1">
        <f t="array" aca="1" ref="A1208" ca="1">"aK_WS_1_" &amp; INDIRECT("F" &amp; ROW(C1208)-6) &amp; "_p"</f>
        <v>aK_WS_1_9_1_p</v>
      </c>
      <c r="B1208">
        <v>0</v>
      </c>
      <c r="C1208" t="s">
        <v>60</v>
      </c>
    </row>
    <row r="1209" spans="1:8" x14ac:dyDescent="0.25">
      <c r="A1209" t="str" cm="1">
        <f t="array" aca="1" ref="A1209" ca="1">"aK_WS_2_" &amp; INDIRECT("F" &amp; ROW(C1209)-7) &amp; "_p"</f>
        <v>aK_WS_2_9_1_p</v>
      </c>
      <c r="B1209">
        <v>0</v>
      </c>
      <c r="C1209" t="s">
        <v>61</v>
      </c>
    </row>
    <row r="1210" spans="1:8" x14ac:dyDescent="0.25">
      <c r="A1210" t="str" cm="1">
        <f t="array" aca="1" ref="A1210" ca="1">"aK_WS_3_" &amp; INDIRECT("F" &amp; ROW(C1210)-8) &amp; "_p"</f>
        <v>aK_WS_3_9_1_p</v>
      </c>
      <c r="B1210">
        <v>2</v>
      </c>
      <c r="C1210" t="s">
        <v>62</v>
      </c>
    </row>
    <row r="1211" spans="1:8" x14ac:dyDescent="0.25">
      <c r="A1211" s="53" t="s">
        <v>63</v>
      </c>
      <c r="G1211" s="44"/>
      <c r="H1211" s="44"/>
    </row>
    <row r="1212" spans="1:8" x14ac:dyDescent="0.25">
      <c r="A1212" t="str" cm="1">
        <f t="array" aca="1" ref="A1212" ca="1">"aK_PREC_1_" &amp; INDIRECT("F" &amp; ROW(C1212) - 10) &amp; "_p"</f>
        <v>aK_PREC_1_9_1_p</v>
      </c>
      <c r="B1212">
        <v>0</v>
      </c>
      <c r="C1212" t="s">
        <v>60</v>
      </c>
      <c r="F1212" s="44"/>
    </row>
    <row r="1213" spans="1:8" x14ac:dyDescent="0.25">
      <c r="A1213" t="str" cm="1">
        <f t="array" aca="1" ref="A1213" ca="1">"aK_PREC_2_" &amp; INDIRECT("F" &amp; ROW(C1213) - 11) &amp; "_p"</f>
        <v>aK_PREC_2_9_1_p</v>
      </c>
      <c r="B1213">
        <v>0</v>
      </c>
      <c r="C1213" t="s">
        <v>61</v>
      </c>
    </row>
    <row r="1214" spans="1:8" x14ac:dyDescent="0.25">
      <c r="A1214" t="str" cm="1">
        <f t="array" aca="1" ref="A1214" ca="1">"aK_PREC_3_" &amp; INDIRECT("F" &amp; ROW(C1214) - 12) &amp; "_p"</f>
        <v>aK_PREC_3_9_1_p</v>
      </c>
      <c r="B1214">
        <v>2</v>
      </c>
      <c r="C1214" t="s">
        <v>62</v>
      </c>
    </row>
    <row r="1215" spans="1:8" x14ac:dyDescent="0.25">
      <c r="A1215" s="53" t="s">
        <v>65</v>
      </c>
      <c r="G1215" s="44"/>
      <c r="H1215" s="44"/>
    </row>
    <row r="1216" spans="1:8" x14ac:dyDescent="0.25">
      <c r="A1216" t="str" cm="1">
        <f t="array" aca="1" ref="A1216" ca="1">"aK_SL_1_" &amp; INDIRECT("F" &amp; ROW(C1216) - 14) &amp; "_p"</f>
        <v>aK_SL_1_9_1_p</v>
      </c>
      <c r="B1216">
        <v>0</v>
      </c>
      <c r="C1216" t="s">
        <v>60</v>
      </c>
      <c r="F1216" s="44"/>
    </row>
    <row r="1217" spans="1:6" x14ac:dyDescent="0.25">
      <c r="A1217" t="str" cm="1">
        <f t="array" aca="1" ref="A1217" ca="1">"aK_SL_2_" &amp; INDIRECT("F" &amp; ROW(C1217) - 15) &amp; "_p"</f>
        <v>aK_SL_2_9_1_p</v>
      </c>
      <c r="B1217">
        <v>0</v>
      </c>
      <c r="C1217" t="s">
        <v>61</v>
      </c>
    </row>
    <row r="1218" spans="1:6" x14ac:dyDescent="0.25">
      <c r="A1218" t="str" cm="1">
        <f t="array" aca="1" ref="A1218" ca="1">"aK_SL_3_" &amp; INDIRECT("F" &amp; ROW(C1218) - 16) &amp; "_p"</f>
        <v>aK_SL_3_9_1_p</v>
      </c>
      <c r="B1218">
        <v>2</v>
      </c>
      <c r="C1218" t="s">
        <v>62</v>
      </c>
    </row>
    <row r="1219" spans="1:6" x14ac:dyDescent="0.25">
      <c r="A1219" s="53" t="s">
        <v>470</v>
      </c>
    </row>
    <row r="1220" spans="1:6" x14ac:dyDescent="0.25">
      <c r="A1220" t="str" cm="1">
        <f t="array" aca="1" ref="A1220" ca="1">"aK_DRO_1_" &amp; INDIRECT("F" &amp; ROW(C1220) - 18) &amp; "_p"</f>
        <v>aK_DRO_1_9_1_p</v>
      </c>
      <c r="B1220">
        <v>0</v>
      </c>
      <c r="C1220" t="s">
        <v>60</v>
      </c>
    </row>
    <row r="1221" spans="1:6" x14ac:dyDescent="0.25">
      <c r="A1221" t="str" cm="1">
        <f t="array" aca="1" ref="A1221" ca="1">"aK_DRO_2_" &amp; INDIRECT("F" &amp; ROW(C1221) - 19) &amp; "_p"</f>
        <v>aK_DRO_2_9_1_p</v>
      </c>
      <c r="B1221">
        <v>0</v>
      </c>
      <c r="C1221" t="s">
        <v>61</v>
      </c>
    </row>
    <row r="1222" spans="1:6" x14ac:dyDescent="0.25">
      <c r="A1222" t="str" cm="1">
        <f t="array" aca="1" ref="A1222" ca="1">"aK_DRO_3_" &amp; INDIRECT("F" &amp; ROW(C1222) - 20) &amp; "_p"</f>
        <v>aK_DRO_3_9_1_p</v>
      </c>
      <c r="B1222">
        <v>2</v>
      </c>
      <c r="C1222" t="s">
        <v>62</v>
      </c>
    </row>
    <row r="1223" spans="1:6" x14ac:dyDescent="0.25">
      <c r="A1223" s="53" t="s">
        <v>471</v>
      </c>
    </row>
    <row r="1224" spans="1:6" x14ac:dyDescent="0.25">
      <c r="A1224" t="str" cm="1">
        <f t="array" aca="1" ref="A1224" ca="1">"aK_CYC_1_" &amp; INDIRECT("F" &amp; ROW(C1224) - 22) &amp; "_p"</f>
        <v>aK_CYC_1_9_1_p</v>
      </c>
      <c r="B1224">
        <v>0.1</v>
      </c>
      <c r="C1224" t="s">
        <v>60</v>
      </c>
    </row>
    <row r="1225" spans="1:6" x14ac:dyDescent="0.25">
      <c r="A1225" t="str" cm="1">
        <f t="array" aca="1" ref="A1225" ca="1">"aK_CYC_2_" &amp; INDIRECT("F" &amp; ROW(C1225) - 23) &amp; "_p"</f>
        <v>aK_CYC_2_9_1_p</v>
      </c>
      <c r="B1225">
        <v>0</v>
      </c>
      <c r="C1225" t="s">
        <v>61</v>
      </c>
    </row>
    <row r="1226" spans="1:6" x14ac:dyDescent="0.25">
      <c r="A1226" t="str" cm="1">
        <f t="array" aca="1" ref="A1226" ca="1">"aK_CYC_3_" &amp; INDIRECT("F" &amp; ROW(C1226) - 24) &amp; "_p"</f>
        <v>aK_CYC_3_9_1_p</v>
      </c>
      <c r="B1226">
        <v>2</v>
      </c>
      <c r="C1226" t="s">
        <v>62</v>
      </c>
    </row>
    <row r="1227" spans="1:6" x14ac:dyDescent="0.25">
      <c r="A1227" s="59" t="s">
        <v>553</v>
      </c>
      <c r="B1227" s="59"/>
      <c r="C1227" s="59"/>
      <c r="D1227" s="46">
        <v>9</v>
      </c>
      <c r="E1227" s="46">
        <v>2</v>
      </c>
      <c r="F1227" s="46" t="s">
        <v>561</v>
      </c>
    </row>
    <row r="1228" spans="1:6" x14ac:dyDescent="0.25">
      <c r="A1228" s="53" t="s">
        <v>59</v>
      </c>
    </row>
    <row r="1229" spans="1:6" x14ac:dyDescent="0.25">
      <c r="A1229" t="str" cm="1">
        <f t="array" aca="1" ref="A1229" ca="1">"aK_T_1_" &amp; INDIRECT("F" &amp; ROW(C1229)-2) &amp; "_p"</f>
        <v>aK_T_1_9_2_p</v>
      </c>
      <c r="B1229">
        <v>0</v>
      </c>
      <c r="C1229" t="s">
        <v>60</v>
      </c>
    </row>
    <row r="1230" spans="1:6" x14ac:dyDescent="0.25">
      <c r="A1230" t="str" cm="1">
        <f t="array" aca="1" ref="A1230" ca="1">"aK_T_2_" &amp; INDIRECT("F" &amp; ROW(C1230)-3) &amp; "_p"</f>
        <v>aK_T_2_9_2_p</v>
      </c>
      <c r="B1230">
        <v>0</v>
      </c>
      <c r="C1230" t="s">
        <v>61</v>
      </c>
    </row>
    <row r="1231" spans="1:6" x14ac:dyDescent="0.25">
      <c r="A1231" t="str" cm="1">
        <f t="array" aca="1" ref="A1231" ca="1">"aK_T_3_" &amp; INDIRECT("F" &amp; ROW(C1231)-4) &amp; "_p"</f>
        <v>aK_T_3_9_2_p</v>
      </c>
      <c r="B1231">
        <v>2</v>
      </c>
      <c r="C1231" t="s">
        <v>62</v>
      </c>
    </row>
    <row r="1232" spans="1:6" x14ac:dyDescent="0.25">
      <c r="A1232" s="53" t="s">
        <v>64</v>
      </c>
    </row>
    <row r="1233" spans="1:8" x14ac:dyDescent="0.25">
      <c r="A1233" t="str" cm="1">
        <f t="array" aca="1" ref="A1233" ca="1">"aK_WS_1_" &amp; INDIRECT("F" &amp; ROW(C1233)-6) &amp; "_p"</f>
        <v>aK_WS_1_9_2_p</v>
      </c>
      <c r="B1233">
        <v>0</v>
      </c>
      <c r="C1233" t="s">
        <v>60</v>
      </c>
    </row>
    <row r="1234" spans="1:8" x14ac:dyDescent="0.25">
      <c r="A1234" t="str" cm="1">
        <f t="array" aca="1" ref="A1234" ca="1">"aK_WS_2_" &amp; INDIRECT("F" &amp; ROW(C1234)-7) &amp; "_p"</f>
        <v>aK_WS_2_9_2_p</v>
      </c>
      <c r="B1234">
        <v>0</v>
      </c>
      <c r="C1234" t="s">
        <v>61</v>
      </c>
    </row>
    <row r="1235" spans="1:8" x14ac:dyDescent="0.25">
      <c r="A1235" t="str" cm="1">
        <f t="array" aca="1" ref="A1235" ca="1">"aK_WS_3_" &amp; INDIRECT("F" &amp; ROW(C1235)-8) &amp; "_p"</f>
        <v>aK_WS_3_9_2_p</v>
      </c>
      <c r="B1235">
        <v>2</v>
      </c>
      <c r="C1235" t="s">
        <v>62</v>
      </c>
    </row>
    <row r="1236" spans="1:8" x14ac:dyDescent="0.25">
      <c r="A1236" s="53" t="s">
        <v>63</v>
      </c>
      <c r="G1236" s="44"/>
      <c r="H1236" s="44"/>
    </row>
    <row r="1237" spans="1:8" x14ac:dyDescent="0.25">
      <c r="A1237" t="str" cm="1">
        <f t="array" aca="1" ref="A1237" ca="1">"aK_PREC_1_" &amp; INDIRECT("F" &amp; ROW(C1237) - 10) &amp; "_p"</f>
        <v>aK_PREC_1_9_2_p</v>
      </c>
      <c r="B1237">
        <v>0</v>
      </c>
      <c r="C1237" t="s">
        <v>60</v>
      </c>
      <c r="F1237" s="44"/>
    </row>
    <row r="1238" spans="1:8" x14ac:dyDescent="0.25">
      <c r="A1238" t="str" cm="1">
        <f t="array" aca="1" ref="A1238" ca="1">"aK_PREC_2_" &amp; INDIRECT("F" &amp; ROW(C1238) - 11) &amp; "_p"</f>
        <v>aK_PREC_2_9_2_p</v>
      </c>
      <c r="B1238">
        <v>0</v>
      </c>
      <c r="C1238" t="s">
        <v>61</v>
      </c>
    </row>
    <row r="1239" spans="1:8" x14ac:dyDescent="0.25">
      <c r="A1239" t="str" cm="1">
        <f t="array" aca="1" ref="A1239" ca="1">"aK_PREC_3_" &amp; INDIRECT("F" &amp; ROW(C1239) - 12) &amp; "_p"</f>
        <v>aK_PREC_3_9_2_p</v>
      </c>
      <c r="B1239">
        <v>2</v>
      </c>
      <c r="C1239" t="s">
        <v>62</v>
      </c>
    </row>
    <row r="1240" spans="1:8" x14ac:dyDescent="0.25">
      <c r="A1240" s="53" t="s">
        <v>65</v>
      </c>
      <c r="G1240" s="44"/>
      <c r="H1240" s="44"/>
    </row>
    <row r="1241" spans="1:8" x14ac:dyDescent="0.25">
      <c r="A1241" t="str" cm="1">
        <f t="array" aca="1" ref="A1241" ca="1">"aK_SL_1_" &amp; INDIRECT("F" &amp; ROW(C1241) - 14) &amp; "_p"</f>
        <v>aK_SL_1_9_2_p</v>
      </c>
      <c r="B1241">
        <v>0</v>
      </c>
      <c r="C1241" t="s">
        <v>60</v>
      </c>
      <c r="F1241" s="44"/>
    </row>
    <row r="1242" spans="1:8" x14ac:dyDescent="0.25">
      <c r="A1242" t="str" cm="1">
        <f t="array" aca="1" ref="A1242" ca="1">"aK_SL_2_" &amp; INDIRECT("F" &amp; ROW(C1242) - 15) &amp; "_p"</f>
        <v>aK_SL_2_9_2_p</v>
      </c>
      <c r="B1242">
        <v>0</v>
      </c>
      <c r="C1242" t="s">
        <v>61</v>
      </c>
    </row>
    <row r="1243" spans="1:8" x14ac:dyDescent="0.25">
      <c r="A1243" t="str" cm="1">
        <f t="array" aca="1" ref="A1243" ca="1">"aK_SL_3_" &amp; INDIRECT("F" &amp; ROW(C1243) - 16) &amp; "_p"</f>
        <v>aK_SL_3_9_2_p</v>
      </c>
      <c r="B1243">
        <v>2</v>
      </c>
      <c r="C1243" t="s">
        <v>62</v>
      </c>
    </row>
    <row r="1244" spans="1:8" x14ac:dyDescent="0.25">
      <c r="A1244" s="53" t="s">
        <v>470</v>
      </c>
    </row>
    <row r="1245" spans="1:8" x14ac:dyDescent="0.25">
      <c r="A1245" t="str" cm="1">
        <f t="array" aca="1" ref="A1245" ca="1">"aK_DRO_1_" &amp; INDIRECT("F" &amp; ROW(C1245) - 18) &amp; "_p"</f>
        <v>aK_DRO_1_9_2_p</v>
      </c>
      <c r="B1245">
        <v>0</v>
      </c>
      <c r="C1245" t="s">
        <v>60</v>
      </c>
    </row>
    <row r="1246" spans="1:8" x14ac:dyDescent="0.25">
      <c r="A1246" t="str" cm="1">
        <f t="array" aca="1" ref="A1246" ca="1">"aK_DRO_2_" &amp; INDIRECT("F" &amp; ROW(C1246) - 19) &amp; "_p"</f>
        <v>aK_DRO_2_9_2_p</v>
      </c>
      <c r="B1246">
        <v>0</v>
      </c>
      <c r="C1246" t="s">
        <v>61</v>
      </c>
    </row>
    <row r="1247" spans="1:8" x14ac:dyDescent="0.25">
      <c r="A1247" t="str" cm="1">
        <f t="array" aca="1" ref="A1247" ca="1">"aK_DRO_3_" &amp; INDIRECT("F" &amp; ROW(C1247) - 20) &amp; "_p"</f>
        <v>aK_DRO_3_9_2_p</v>
      </c>
      <c r="B1247">
        <v>2</v>
      </c>
      <c r="C1247" t="s">
        <v>62</v>
      </c>
    </row>
    <row r="1248" spans="1:8" x14ac:dyDescent="0.25">
      <c r="A1248" s="53" t="s">
        <v>471</v>
      </c>
    </row>
    <row r="1249" spans="1:8" x14ac:dyDescent="0.25">
      <c r="A1249" t="str" cm="1">
        <f t="array" aca="1" ref="A1249" ca="1">"aK_CYC_1_" &amp; INDIRECT("F" &amp; ROW(C1249) - 22) &amp; "_p"</f>
        <v>aK_CYC_1_9_2_p</v>
      </c>
      <c r="B1249">
        <v>0.1</v>
      </c>
      <c r="C1249" t="s">
        <v>60</v>
      </c>
    </row>
    <row r="1250" spans="1:8" x14ac:dyDescent="0.25">
      <c r="A1250" t="str" cm="1">
        <f t="array" aca="1" ref="A1250" ca="1">"aK_CYC_2_" &amp; INDIRECT("F" &amp; ROW(C1250) - 23) &amp; "_p"</f>
        <v>aK_CYC_2_9_2_p</v>
      </c>
      <c r="B1250">
        <v>0</v>
      </c>
      <c r="C1250" t="s">
        <v>61</v>
      </c>
    </row>
    <row r="1251" spans="1:8" x14ac:dyDescent="0.25">
      <c r="A1251" t="str" cm="1">
        <f t="array" aca="1" ref="A1251" ca="1">"aK_CYC_3_" &amp; INDIRECT("F" &amp; ROW(C1251) - 24) &amp; "_p"</f>
        <v>aK_CYC_3_9_2_p</v>
      </c>
      <c r="B1251">
        <v>2</v>
      </c>
      <c r="C1251" t="s">
        <v>62</v>
      </c>
    </row>
    <row r="1252" spans="1:8" x14ac:dyDescent="0.25">
      <c r="A1252" s="59" t="s">
        <v>554</v>
      </c>
      <c r="B1252" s="59"/>
      <c r="C1252" s="59"/>
      <c r="D1252" s="46">
        <v>9</v>
      </c>
      <c r="E1252" s="46">
        <v>3</v>
      </c>
      <c r="F1252" s="46" t="s">
        <v>560</v>
      </c>
    </row>
    <row r="1253" spans="1:8" x14ac:dyDescent="0.25">
      <c r="A1253" s="53" t="s">
        <v>59</v>
      </c>
    </row>
    <row r="1254" spans="1:8" x14ac:dyDescent="0.25">
      <c r="A1254" t="str" cm="1">
        <f t="array" aca="1" ref="A1254" ca="1">"aK_T_1_" &amp; INDIRECT("F" &amp; ROW(C1254)-2) &amp; "_p"</f>
        <v>aK_T_1_9_3_p</v>
      </c>
      <c r="B1254">
        <v>0</v>
      </c>
      <c r="C1254" t="s">
        <v>60</v>
      </c>
    </row>
    <row r="1255" spans="1:8" x14ac:dyDescent="0.25">
      <c r="A1255" t="str" cm="1">
        <f t="array" aca="1" ref="A1255" ca="1">"aK_T_2_" &amp; INDIRECT("F" &amp; ROW(C1255)-3) &amp; "_p"</f>
        <v>aK_T_2_9_3_p</v>
      </c>
      <c r="B1255">
        <v>0</v>
      </c>
      <c r="C1255" t="s">
        <v>61</v>
      </c>
    </row>
    <row r="1256" spans="1:8" x14ac:dyDescent="0.25">
      <c r="A1256" t="str" cm="1">
        <f t="array" aca="1" ref="A1256" ca="1">"aK_T_3_" &amp; INDIRECT("F" &amp; ROW(C1256)-4) &amp; "_p"</f>
        <v>aK_T_3_9_3_p</v>
      </c>
      <c r="B1256">
        <v>2</v>
      </c>
      <c r="C1256" t="s">
        <v>62</v>
      </c>
    </row>
    <row r="1257" spans="1:8" x14ac:dyDescent="0.25">
      <c r="A1257" s="53" t="s">
        <v>64</v>
      </c>
    </row>
    <row r="1258" spans="1:8" x14ac:dyDescent="0.25">
      <c r="A1258" t="str" cm="1">
        <f t="array" aca="1" ref="A1258" ca="1">"aK_WS_1_" &amp; INDIRECT("F" &amp; ROW(C1258)-6) &amp; "_p"</f>
        <v>aK_WS_1_9_3_p</v>
      </c>
      <c r="B1258">
        <v>0</v>
      </c>
      <c r="C1258" t="s">
        <v>60</v>
      </c>
    </row>
    <row r="1259" spans="1:8" x14ac:dyDescent="0.25">
      <c r="A1259" t="str" cm="1">
        <f t="array" aca="1" ref="A1259" ca="1">"aK_WS_2_" &amp; INDIRECT("F" &amp; ROW(C1259)-7) &amp; "_p"</f>
        <v>aK_WS_2_9_3_p</v>
      </c>
      <c r="B1259">
        <v>0</v>
      </c>
      <c r="C1259" t="s">
        <v>61</v>
      </c>
    </row>
    <row r="1260" spans="1:8" x14ac:dyDescent="0.25">
      <c r="A1260" t="str" cm="1">
        <f t="array" aca="1" ref="A1260" ca="1">"aK_WS_3_" &amp; INDIRECT("F" &amp; ROW(C1260)-8) &amp; "_p"</f>
        <v>aK_WS_3_9_3_p</v>
      </c>
      <c r="B1260">
        <v>2</v>
      </c>
      <c r="C1260" t="s">
        <v>62</v>
      </c>
    </row>
    <row r="1261" spans="1:8" x14ac:dyDescent="0.25">
      <c r="A1261" s="53" t="s">
        <v>63</v>
      </c>
      <c r="G1261" s="44"/>
      <c r="H1261" s="44"/>
    </row>
    <row r="1262" spans="1:8" x14ac:dyDescent="0.25">
      <c r="A1262" t="str" cm="1">
        <f t="array" aca="1" ref="A1262" ca="1">"aK_PREC_1_" &amp; INDIRECT("F" &amp; ROW(C1262) - 10) &amp; "_p"</f>
        <v>aK_PREC_1_9_3_p</v>
      </c>
      <c r="B1262">
        <v>0</v>
      </c>
      <c r="C1262" t="s">
        <v>60</v>
      </c>
      <c r="F1262" s="44"/>
    </row>
    <row r="1263" spans="1:8" x14ac:dyDescent="0.25">
      <c r="A1263" t="str" cm="1">
        <f t="array" aca="1" ref="A1263" ca="1">"aK_PREC_2_" &amp; INDIRECT("F" &amp; ROW(C1263) - 11) &amp; "_p"</f>
        <v>aK_PREC_2_9_3_p</v>
      </c>
      <c r="B1263">
        <v>0</v>
      </c>
      <c r="C1263" t="s">
        <v>61</v>
      </c>
    </row>
    <row r="1264" spans="1:8" x14ac:dyDescent="0.25">
      <c r="A1264" t="str" cm="1">
        <f t="array" aca="1" ref="A1264" ca="1">"aK_PREC_3_" &amp; INDIRECT("F" &amp; ROW(C1264) - 12) &amp; "_p"</f>
        <v>aK_PREC_3_9_3_p</v>
      </c>
      <c r="B1264">
        <v>2</v>
      </c>
      <c r="C1264" t="s">
        <v>62</v>
      </c>
    </row>
    <row r="1265" spans="1:8" x14ac:dyDescent="0.25">
      <c r="A1265" s="53" t="s">
        <v>65</v>
      </c>
      <c r="G1265" s="44"/>
      <c r="H1265" s="44"/>
    </row>
    <row r="1266" spans="1:8" x14ac:dyDescent="0.25">
      <c r="A1266" t="str" cm="1">
        <f t="array" aca="1" ref="A1266" ca="1">"aK_SL_1_" &amp; INDIRECT("F" &amp; ROW(C1266) - 14) &amp; "_p"</f>
        <v>aK_SL_1_9_3_p</v>
      </c>
      <c r="B1266">
        <v>0</v>
      </c>
      <c r="C1266" t="s">
        <v>60</v>
      </c>
      <c r="F1266" s="44"/>
    </row>
    <row r="1267" spans="1:8" x14ac:dyDescent="0.25">
      <c r="A1267" t="str" cm="1">
        <f t="array" aca="1" ref="A1267" ca="1">"aK_SL_2_" &amp; INDIRECT("F" &amp; ROW(C1267) - 15) &amp; "_p"</f>
        <v>aK_SL_2_9_3_p</v>
      </c>
      <c r="B1267">
        <v>0</v>
      </c>
      <c r="C1267" t="s">
        <v>61</v>
      </c>
    </row>
    <row r="1268" spans="1:8" x14ac:dyDescent="0.25">
      <c r="A1268" t="str" cm="1">
        <f t="array" aca="1" ref="A1268" ca="1">"aK_SL_3_" &amp; INDIRECT("F" &amp; ROW(C1268) - 16) &amp; "_p"</f>
        <v>aK_SL_3_9_3_p</v>
      </c>
      <c r="B1268">
        <v>2</v>
      </c>
      <c r="C1268" t="s">
        <v>62</v>
      </c>
    </row>
    <row r="1269" spans="1:8" x14ac:dyDescent="0.25">
      <c r="A1269" s="53" t="s">
        <v>470</v>
      </c>
    </row>
    <row r="1270" spans="1:8" x14ac:dyDescent="0.25">
      <c r="A1270" t="str" cm="1">
        <f t="array" aca="1" ref="A1270" ca="1">"aK_DRO_1_" &amp; INDIRECT("F" &amp; ROW(C1270) - 18) &amp; "_p"</f>
        <v>aK_DRO_1_9_3_p</v>
      </c>
      <c r="B1270">
        <v>0</v>
      </c>
      <c r="C1270" t="s">
        <v>60</v>
      </c>
    </row>
    <row r="1271" spans="1:8" x14ac:dyDescent="0.25">
      <c r="A1271" t="str" cm="1">
        <f t="array" aca="1" ref="A1271" ca="1">"aK_DRO_2_" &amp; INDIRECT("F" &amp; ROW(C1271) - 19) &amp; "_p"</f>
        <v>aK_DRO_2_9_3_p</v>
      </c>
      <c r="B1271">
        <v>0</v>
      </c>
      <c r="C1271" t="s">
        <v>61</v>
      </c>
    </row>
    <row r="1272" spans="1:8" x14ac:dyDescent="0.25">
      <c r="A1272" t="str" cm="1">
        <f t="array" aca="1" ref="A1272" ca="1">"aK_DRO_3_" &amp; INDIRECT("F" &amp; ROW(C1272) - 20) &amp; "_p"</f>
        <v>aK_DRO_3_9_3_p</v>
      </c>
      <c r="B1272">
        <v>2</v>
      </c>
      <c r="C1272" t="s">
        <v>62</v>
      </c>
    </row>
    <row r="1273" spans="1:8" x14ac:dyDescent="0.25">
      <c r="A1273" s="53" t="s">
        <v>471</v>
      </c>
    </row>
    <row r="1274" spans="1:8" x14ac:dyDescent="0.25">
      <c r="A1274" t="str" cm="1">
        <f t="array" aca="1" ref="A1274" ca="1">"aK_CYC_1_" &amp; INDIRECT("F" &amp; ROW(C1274) - 22) &amp; "_p"</f>
        <v>aK_CYC_1_9_3_p</v>
      </c>
      <c r="B1274">
        <v>0.1</v>
      </c>
      <c r="C1274" t="s">
        <v>60</v>
      </c>
    </row>
    <row r="1275" spans="1:8" x14ac:dyDescent="0.25">
      <c r="A1275" t="str" cm="1">
        <f t="array" aca="1" ref="A1275" ca="1">"aK_CYC_2_" &amp; INDIRECT("F" &amp; ROW(C1275) - 23) &amp; "_p"</f>
        <v>aK_CYC_2_9_3_p</v>
      </c>
      <c r="B1275">
        <v>0</v>
      </c>
      <c r="C1275" t="s">
        <v>61</v>
      </c>
    </row>
    <row r="1276" spans="1:8" x14ac:dyDescent="0.25">
      <c r="A1276" t="str" cm="1">
        <f t="array" aca="1" ref="A1276" ca="1">"aK_CYC_3_" &amp; INDIRECT("F" &amp; ROW(C1276) - 24) &amp; "_p"</f>
        <v>aK_CYC_3_9_3_p</v>
      </c>
      <c r="B1276">
        <v>2</v>
      </c>
      <c r="C1276" t="s">
        <v>62</v>
      </c>
    </row>
    <row r="1277" spans="1:8" x14ac:dyDescent="0.25">
      <c r="A1277" s="59" t="s">
        <v>552</v>
      </c>
      <c r="B1277" s="59"/>
      <c r="C1277" s="59"/>
      <c r="D1277" s="46">
        <v>9</v>
      </c>
      <c r="E1277" s="46">
        <v>4</v>
      </c>
      <c r="F1277" s="46" t="s">
        <v>559</v>
      </c>
    </row>
    <row r="1278" spans="1:8" x14ac:dyDescent="0.25">
      <c r="A1278" s="53" t="s">
        <v>59</v>
      </c>
    </row>
    <row r="1279" spans="1:8" x14ac:dyDescent="0.25">
      <c r="A1279" t="str" cm="1">
        <f t="array" aca="1" ref="A1279" ca="1">"aK_T_1_" &amp; INDIRECT("F" &amp; ROW(C1279)-2) &amp; "_p"</f>
        <v>aK_T_1_9_4_p</v>
      </c>
      <c r="B1279">
        <v>0</v>
      </c>
      <c r="C1279" t="s">
        <v>60</v>
      </c>
    </row>
    <row r="1280" spans="1:8" x14ac:dyDescent="0.25">
      <c r="A1280" t="str" cm="1">
        <f t="array" aca="1" ref="A1280" ca="1">"aK_T_2_" &amp; INDIRECT("F" &amp; ROW(C1280)-3) &amp; "_p"</f>
        <v>aK_T_2_9_4_p</v>
      </c>
      <c r="B1280">
        <v>0</v>
      </c>
      <c r="C1280" t="s">
        <v>61</v>
      </c>
    </row>
    <row r="1281" spans="1:8" x14ac:dyDescent="0.25">
      <c r="A1281" t="str" cm="1">
        <f t="array" aca="1" ref="A1281" ca="1">"aK_T_3_" &amp; INDIRECT("F" &amp; ROW(C1281)-4) &amp; "_p"</f>
        <v>aK_T_3_9_4_p</v>
      </c>
      <c r="B1281">
        <v>2</v>
      </c>
      <c r="C1281" t="s">
        <v>62</v>
      </c>
    </row>
    <row r="1282" spans="1:8" x14ac:dyDescent="0.25">
      <c r="A1282" s="53" t="s">
        <v>64</v>
      </c>
    </row>
    <row r="1283" spans="1:8" x14ac:dyDescent="0.25">
      <c r="A1283" t="str" cm="1">
        <f t="array" aca="1" ref="A1283" ca="1">"aK_WS_1_" &amp; INDIRECT("F" &amp; ROW(C1283)-6) &amp; "_p"</f>
        <v>aK_WS_1_9_4_p</v>
      </c>
      <c r="B1283">
        <v>0</v>
      </c>
      <c r="C1283" t="s">
        <v>60</v>
      </c>
    </row>
    <row r="1284" spans="1:8" x14ac:dyDescent="0.25">
      <c r="A1284" t="str" cm="1">
        <f t="array" aca="1" ref="A1284" ca="1">"aK_WS_2_" &amp; INDIRECT("F" &amp; ROW(C1284)-7) &amp; "_p"</f>
        <v>aK_WS_2_9_4_p</v>
      </c>
      <c r="B1284">
        <v>0</v>
      </c>
      <c r="C1284" t="s">
        <v>61</v>
      </c>
    </row>
    <row r="1285" spans="1:8" x14ac:dyDescent="0.25">
      <c r="A1285" t="str" cm="1">
        <f t="array" aca="1" ref="A1285" ca="1">"aK_WS_3_" &amp; INDIRECT("F" &amp; ROW(C1285)-8) &amp; "_p"</f>
        <v>aK_WS_3_9_4_p</v>
      </c>
      <c r="B1285">
        <v>2</v>
      </c>
      <c r="C1285" t="s">
        <v>62</v>
      </c>
    </row>
    <row r="1286" spans="1:8" x14ac:dyDescent="0.25">
      <c r="A1286" s="53" t="s">
        <v>63</v>
      </c>
      <c r="G1286" s="44"/>
      <c r="H1286" s="44"/>
    </row>
    <row r="1287" spans="1:8" x14ac:dyDescent="0.25">
      <c r="A1287" t="str" cm="1">
        <f t="array" aca="1" ref="A1287" ca="1">"aK_PREC_1_" &amp; INDIRECT("F" &amp; ROW(C1287) - 10) &amp; "_p"</f>
        <v>aK_PREC_1_9_4_p</v>
      </c>
      <c r="B1287">
        <v>0</v>
      </c>
      <c r="C1287" t="s">
        <v>60</v>
      </c>
      <c r="F1287" s="44"/>
    </row>
    <row r="1288" spans="1:8" x14ac:dyDescent="0.25">
      <c r="A1288" t="str" cm="1">
        <f t="array" aca="1" ref="A1288" ca="1">"aK_PREC_2_" &amp; INDIRECT("F" &amp; ROW(C1288) - 11) &amp; "_p"</f>
        <v>aK_PREC_2_9_4_p</v>
      </c>
      <c r="B1288">
        <v>0</v>
      </c>
      <c r="C1288" t="s">
        <v>61</v>
      </c>
    </row>
    <row r="1289" spans="1:8" x14ac:dyDescent="0.25">
      <c r="A1289" t="str" cm="1">
        <f t="array" aca="1" ref="A1289" ca="1">"aK_PREC_3_" &amp; INDIRECT("F" &amp; ROW(C1289) - 12) &amp; "_p"</f>
        <v>aK_PREC_3_9_4_p</v>
      </c>
      <c r="B1289">
        <v>2</v>
      </c>
      <c r="C1289" t="s">
        <v>62</v>
      </c>
    </row>
    <row r="1290" spans="1:8" x14ac:dyDescent="0.25">
      <c r="A1290" s="53" t="s">
        <v>65</v>
      </c>
      <c r="G1290" s="44"/>
      <c r="H1290" s="44"/>
    </row>
    <row r="1291" spans="1:8" x14ac:dyDescent="0.25">
      <c r="A1291" t="str" cm="1">
        <f t="array" aca="1" ref="A1291" ca="1">"aK_SL_1_" &amp; INDIRECT("F" &amp; ROW(C1291) - 14) &amp; "_p"</f>
        <v>aK_SL_1_9_4_p</v>
      </c>
      <c r="B1291">
        <v>0</v>
      </c>
      <c r="C1291" t="s">
        <v>60</v>
      </c>
      <c r="F1291" s="44"/>
    </row>
    <row r="1292" spans="1:8" x14ac:dyDescent="0.25">
      <c r="A1292" t="str" cm="1">
        <f t="array" aca="1" ref="A1292" ca="1">"aK_SL_2_" &amp; INDIRECT("F" &amp; ROW(C1292) - 15) &amp; "_p"</f>
        <v>aK_SL_2_9_4_p</v>
      </c>
      <c r="B1292">
        <v>0</v>
      </c>
      <c r="C1292" t="s">
        <v>61</v>
      </c>
    </row>
    <row r="1293" spans="1:8" x14ac:dyDescent="0.25">
      <c r="A1293" t="str" cm="1">
        <f t="array" aca="1" ref="A1293" ca="1">"aK_SL_3_" &amp; INDIRECT("F" &amp; ROW(C1293) - 16) &amp; "_p"</f>
        <v>aK_SL_3_9_4_p</v>
      </c>
      <c r="B1293">
        <v>2</v>
      </c>
      <c r="C1293" t="s">
        <v>62</v>
      </c>
    </row>
    <row r="1294" spans="1:8" x14ac:dyDescent="0.25">
      <c r="A1294" s="53" t="s">
        <v>470</v>
      </c>
    </row>
    <row r="1295" spans="1:8" x14ac:dyDescent="0.25">
      <c r="A1295" t="str" cm="1">
        <f t="array" aca="1" ref="A1295" ca="1">"aK_DRO_1_" &amp; INDIRECT("F" &amp; ROW(C1295) - 18) &amp; "_p"</f>
        <v>aK_DRO_1_9_4_p</v>
      </c>
      <c r="B1295">
        <v>0</v>
      </c>
      <c r="C1295" t="s">
        <v>60</v>
      </c>
    </row>
    <row r="1296" spans="1:8" x14ac:dyDescent="0.25">
      <c r="A1296" t="str" cm="1">
        <f t="array" aca="1" ref="A1296" ca="1">"aK_DRO_2_" &amp; INDIRECT("F" &amp; ROW(C1296) - 19) &amp; "_p"</f>
        <v>aK_DRO_2_9_4_p</v>
      </c>
      <c r="B1296">
        <v>0</v>
      </c>
      <c r="C1296" t="s">
        <v>61</v>
      </c>
    </row>
    <row r="1297" spans="1:8" x14ac:dyDescent="0.25">
      <c r="A1297" t="str" cm="1">
        <f t="array" aca="1" ref="A1297" ca="1">"aK_DRO_3_" &amp; INDIRECT("F" &amp; ROW(C1297) - 20) &amp; "_p"</f>
        <v>aK_DRO_3_9_4_p</v>
      </c>
      <c r="B1297">
        <v>2</v>
      </c>
      <c r="C1297" t="s">
        <v>62</v>
      </c>
    </row>
    <row r="1298" spans="1:8" x14ac:dyDescent="0.25">
      <c r="A1298" s="53" t="s">
        <v>471</v>
      </c>
    </row>
    <row r="1299" spans="1:8" x14ac:dyDescent="0.25">
      <c r="A1299" t="str" cm="1">
        <f t="array" aca="1" ref="A1299" ca="1">"aK_CYC_1_" &amp; INDIRECT("F" &amp; ROW(C1299) - 22) &amp; "_p"</f>
        <v>aK_CYC_1_9_4_p</v>
      </c>
      <c r="B1299">
        <v>0.1</v>
      </c>
      <c r="C1299" t="s">
        <v>60</v>
      </c>
    </row>
    <row r="1300" spans="1:8" x14ac:dyDescent="0.25">
      <c r="A1300" t="str" cm="1">
        <f t="array" aca="1" ref="A1300" ca="1">"aK_CYC_2_" &amp; INDIRECT("F" &amp; ROW(C1300) - 23) &amp; "_p"</f>
        <v>aK_CYC_2_9_4_p</v>
      </c>
      <c r="B1300">
        <v>0</v>
      </c>
      <c r="C1300" t="s">
        <v>61</v>
      </c>
    </row>
    <row r="1301" spans="1:8" x14ac:dyDescent="0.25">
      <c r="A1301" t="str" cm="1">
        <f t="array" aca="1" ref="A1301" ca="1">"aK_CYC_3_" &amp; INDIRECT("F" &amp; ROW(C1301) - 24) &amp; "_p"</f>
        <v>aK_CYC_3_9_4_p</v>
      </c>
      <c r="B1301">
        <v>2</v>
      </c>
      <c r="C1301" t="s">
        <v>62</v>
      </c>
    </row>
    <row r="1302" spans="1:8" x14ac:dyDescent="0.25">
      <c r="A1302" s="59" t="s">
        <v>555</v>
      </c>
      <c r="B1302" s="59"/>
      <c r="C1302" s="59"/>
      <c r="D1302" s="46">
        <v>9</v>
      </c>
      <c r="E1302" s="46">
        <v>5</v>
      </c>
      <c r="F1302" s="46" t="s">
        <v>558</v>
      </c>
    </row>
    <row r="1303" spans="1:8" x14ac:dyDescent="0.25">
      <c r="A1303" s="53" t="s">
        <v>59</v>
      </c>
    </row>
    <row r="1304" spans="1:8" x14ac:dyDescent="0.25">
      <c r="A1304" t="str" cm="1">
        <f t="array" aca="1" ref="A1304" ca="1">"aK_T_1_" &amp; INDIRECT("F" &amp; ROW(C1304)-2) &amp; "_p"</f>
        <v>aK_T_1_9_5_p</v>
      </c>
      <c r="B1304">
        <v>0</v>
      </c>
      <c r="C1304" t="s">
        <v>60</v>
      </c>
    </row>
    <row r="1305" spans="1:8" x14ac:dyDescent="0.25">
      <c r="A1305" t="str" cm="1">
        <f t="array" aca="1" ref="A1305" ca="1">"aK_T_2_" &amp; INDIRECT("F" &amp; ROW(C1305)-3) &amp; "_p"</f>
        <v>aK_T_2_9_5_p</v>
      </c>
      <c r="B1305">
        <v>0</v>
      </c>
      <c r="C1305" t="s">
        <v>61</v>
      </c>
    </row>
    <row r="1306" spans="1:8" x14ac:dyDescent="0.25">
      <c r="A1306" t="str" cm="1">
        <f t="array" aca="1" ref="A1306" ca="1">"aK_T_3_" &amp; INDIRECT("F" &amp; ROW(C1306)-4) &amp; "_p"</f>
        <v>aK_T_3_9_5_p</v>
      </c>
      <c r="B1306">
        <v>2</v>
      </c>
      <c r="C1306" t="s">
        <v>62</v>
      </c>
    </row>
    <row r="1307" spans="1:8" x14ac:dyDescent="0.25">
      <c r="A1307" s="53" t="s">
        <v>64</v>
      </c>
    </row>
    <row r="1308" spans="1:8" x14ac:dyDescent="0.25">
      <c r="A1308" t="str" cm="1">
        <f t="array" aca="1" ref="A1308" ca="1">"aK_WS_1_" &amp; INDIRECT("F" &amp; ROW(C1308)-6) &amp; "_p"</f>
        <v>aK_WS_1_9_5_p</v>
      </c>
      <c r="B1308">
        <v>0</v>
      </c>
      <c r="C1308" t="s">
        <v>60</v>
      </c>
    </row>
    <row r="1309" spans="1:8" x14ac:dyDescent="0.25">
      <c r="A1309" t="str" cm="1">
        <f t="array" aca="1" ref="A1309" ca="1">"aK_WS_2_" &amp; INDIRECT("F" &amp; ROW(C1309)-7) &amp; "_p"</f>
        <v>aK_WS_2_9_5_p</v>
      </c>
      <c r="B1309">
        <v>0</v>
      </c>
      <c r="C1309" t="s">
        <v>61</v>
      </c>
    </row>
    <row r="1310" spans="1:8" x14ac:dyDescent="0.25">
      <c r="A1310" t="str" cm="1">
        <f t="array" aca="1" ref="A1310" ca="1">"aK_WS_3_" &amp; INDIRECT("F" &amp; ROW(C1310)-8) &amp; "_p"</f>
        <v>aK_WS_3_9_5_p</v>
      </c>
      <c r="B1310">
        <v>2</v>
      </c>
      <c r="C1310" t="s">
        <v>62</v>
      </c>
    </row>
    <row r="1311" spans="1:8" x14ac:dyDescent="0.25">
      <c r="A1311" s="53" t="s">
        <v>63</v>
      </c>
      <c r="G1311" s="44"/>
      <c r="H1311" s="44"/>
    </row>
    <row r="1312" spans="1:8" x14ac:dyDescent="0.25">
      <c r="A1312" t="str" cm="1">
        <f t="array" aca="1" ref="A1312" ca="1">"aK_PREC_1_" &amp; INDIRECT("F" &amp; ROW(C1312) - 10) &amp; "_p"</f>
        <v>aK_PREC_1_9_5_p</v>
      </c>
      <c r="B1312">
        <v>0</v>
      </c>
      <c r="C1312" t="s">
        <v>60</v>
      </c>
      <c r="F1312" s="44"/>
    </row>
    <row r="1313" spans="1:8" x14ac:dyDescent="0.25">
      <c r="A1313" t="str" cm="1">
        <f t="array" aca="1" ref="A1313" ca="1">"aK_PREC_2_" &amp; INDIRECT("F" &amp; ROW(C1313) - 11) &amp; "_p"</f>
        <v>aK_PREC_2_9_5_p</v>
      </c>
      <c r="B1313">
        <v>0</v>
      </c>
      <c r="C1313" t="s">
        <v>61</v>
      </c>
    </row>
    <row r="1314" spans="1:8" x14ac:dyDescent="0.25">
      <c r="A1314" t="str" cm="1">
        <f t="array" aca="1" ref="A1314" ca="1">"aK_PREC_3_" &amp; INDIRECT("F" &amp; ROW(C1314) - 12) &amp; "_p"</f>
        <v>aK_PREC_3_9_5_p</v>
      </c>
      <c r="B1314">
        <v>2</v>
      </c>
      <c r="C1314" t="s">
        <v>62</v>
      </c>
    </row>
    <row r="1315" spans="1:8" x14ac:dyDescent="0.25">
      <c r="A1315" s="53" t="s">
        <v>65</v>
      </c>
      <c r="G1315" s="44"/>
      <c r="H1315" s="44"/>
    </row>
    <row r="1316" spans="1:8" x14ac:dyDescent="0.25">
      <c r="A1316" t="str" cm="1">
        <f t="array" aca="1" ref="A1316" ca="1">"aK_SL_1_" &amp; INDIRECT("F" &amp; ROW(C1316) - 14) &amp; "_p"</f>
        <v>aK_SL_1_9_5_p</v>
      </c>
      <c r="B1316">
        <v>0</v>
      </c>
      <c r="C1316" t="s">
        <v>60</v>
      </c>
      <c r="F1316" s="44"/>
    </row>
    <row r="1317" spans="1:8" x14ac:dyDescent="0.25">
      <c r="A1317" t="str" cm="1">
        <f t="array" aca="1" ref="A1317" ca="1">"aK_SL_2_" &amp; INDIRECT("F" &amp; ROW(C1317) - 15) &amp; "_p"</f>
        <v>aK_SL_2_9_5_p</v>
      </c>
      <c r="B1317">
        <v>0</v>
      </c>
      <c r="C1317" t="s">
        <v>61</v>
      </c>
    </row>
    <row r="1318" spans="1:8" x14ac:dyDescent="0.25">
      <c r="A1318" t="str" cm="1">
        <f t="array" aca="1" ref="A1318" ca="1">"aK_SL_3_" &amp; INDIRECT("F" &amp; ROW(C1318) - 16) &amp; "_p"</f>
        <v>aK_SL_3_9_5_p</v>
      </c>
      <c r="B1318">
        <v>2</v>
      </c>
      <c r="C1318" t="s">
        <v>62</v>
      </c>
    </row>
    <row r="1319" spans="1:8" x14ac:dyDescent="0.25">
      <c r="A1319" s="53" t="s">
        <v>470</v>
      </c>
    </row>
    <row r="1320" spans="1:8" x14ac:dyDescent="0.25">
      <c r="A1320" t="str" cm="1">
        <f t="array" aca="1" ref="A1320" ca="1">"aK_DRO_1_" &amp; INDIRECT("F" &amp; ROW(C1320) - 18) &amp; "_p"</f>
        <v>aK_DRO_1_9_5_p</v>
      </c>
      <c r="B1320">
        <v>0</v>
      </c>
      <c r="C1320" t="s">
        <v>60</v>
      </c>
    </row>
    <row r="1321" spans="1:8" x14ac:dyDescent="0.25">
      <c r="A1321" t="str" cm="1">
        <f t="array" aca="1" ref="A1321" ca="1">"aK_DRO_2_" &amp; INDIRECT("F" &amp; ROW(C1321) - 19) &amp; "_p"</f>
        <v>aK_DRO_2_9_5_p</v>
      </c>
      <c r="B1321">
        <v>0</v>
      </c>
      <c r="C1321" t="s">
        <v>61</v>
      </c>
    </row>
    <row r="1322" spans="1:8" x14ac:dyDescent="0.25">
      <c r="A1322" t="str" cm="1">
        <f t="array" aca="1" ref="A1322" ca="1">"aK_DRO_3_" &amp; INDIRECT("F" &amp; ROW(C1322) - 20) &amp; "_p"</f>
        <v>aK_DRO_3_9_5_p</v>
      </c>
      <c r="B1322">
        <v>2</v>
      </c>
      <c r="C1322" t="s">
        <v>62</v>
      </c>
    </row>
    <row r="1323" spans="1:8" x14ac:dyDescent="0.25">
      <c r="A1323" s="53" t="s">
        <v>471</v>
      </c>
    </row>
    <row r="1324" spans="1:8" x14ac:dyDescent="0.25">
      <c r="A1324" t="str" cm="1">
        <f t="array" aca="1" ref="A1324" ca="1">"aK_CYC_1_" &amp; INDIRECT("F" &amp; ROW(C1324) - 22) &amp; "_p"</f>
        <v>aK_CYC_1_9_5_p</v>
      </c>
      <c r="B1324">
        <v>0.1</v>
      </c>
      <c r="C1324" t="s">
        <v>60</v>
      </c>
    </row>
    <row r="1325" spans="1:8" x14ac:dyDescent="0.25">
      <c r="A1325" t="str" cm="1">
        <f t="array" aca="1" ref="A1325" ca="1">"aK_CYC_2_" &amp; INDIRECT("F" &amp; ROW(C1325) - 23) &amp; "_p"</f>
        <v>aK_CYC_2_9_5_p</v>
      </c>
      <c r="B1325">
        <v>0</v>
      </c>
      <c r="C1325" t="s">
        <v>61</v>
      </c>
    </row>
    <row r="1326" spans="1:8" x14ac:dyDescent="0.25">
      <c r="A1326" t="str" cm="1">
        <f t="array" aca="1" ref="A1326" ca="1">"aK_CYC_3_" &amp; INDIRECT("F" &amp; ROW(C1326) - 24) &amp; "_p"</f>
        <v>aK_CYC_3_9_5_p</v>
      </c>
      <c r="B1326">
        <v>2</v>
      </c>
      <c r="C1326" t="s">
        <v>62</v>
      </c>
    </row>
    <row r="1327" spans="1:8" x14ac:dyDescent="0.25">
      <c r="A1327" s="59" t="s">
        <v>556</v>
      </c>
      <c r="B1327" s="59"/>
      <c r="C1327" s="59"/>
      <c r="D1327" s="46">
        <v>9</v>
      </c>
      <c r="E1327" s="46">
        <v>6</v>
      </c>
      <c r="F1327" s="46" t="s">
        <v>557</v>
      </c>
    </row>
    <row r="1328" spans="1:8" x14ac:dyDescent="0.25">
      <c r="A1328" s="53" t="s">
        <v>59</v>
      </c>
    </row>
    <row r="1329" spans="1:8" x14ac:dyDescent="0.25">
      <c r="A1329" t="str" cm="1">
        <f t="array" aca="1" ref="A1329" ca="1">"aK_T_1_" &amp; INDIRECT("F" &amp; ROW(C1329)-2) &amp; "_p"</f>
        <v>aK_T_1_9_6_p</v>
      </c>
      <c r="B1329">
        <v>0</v>
      </c>
      <c r="C1329" t="s">
        <v>60</v>
      </c>
    </row>
    <row r="1330" spans="1:8" x14ac:dyDescent="0.25">
      <c r="A1330" t="str" cm="1">
        <f t="array" aca="1" ref="A1330" ca="1">"aK_T_2_" &amp; INDIRECT("F" &amp; ROW(C1330)-3) &amp; "_p"</f>
        <v>aK_T_2_9_6_p</v>
      </c>
      <c r="B1330">
        <v>0</v>
      </c>
      <c r="C1330" t="s">
        <v>61</v>
      </c>
    </row>
    <row r="1331" spans="1:8" x14ac:dyDescent="0.25">
      <c r="A1331" t="str" cm="1">
        <f t="array" aca="1" ref="A1331" ca="1">"aK_T_3_" &amp; INDIRECT("F" &amp; ROW(C1331)-4) &amp; "_p"</f>
        <v>aK_T_3_9_6_p</v>
      </c>
      <c r="B1331">
        <v>2</v>
      </c>
      <c r="C1331" t="s">
        <v>62</v>
      </c>
    </row>
    <row r="1332" spans="1:8" x14ac:dyDescent="0.25">
      <c r="A1332" s="53" t="s">
        <v>64</v>
      </c>
    </row>
    <row r="1333" spans="1:8" x14ac:dyDescent="0.25">
      <c r="A1333" t="str" cm="1">
        <f t="array" aca="1" ref="A1333" ca="1">"aK_WS_1_" &amp; INDIRECT("F" &amp; ROW(C1333)-6) &amp; "_p"</f>
        <v>aK_WS_1_9_6_p</v>
      </c>
      <c r="B1333">
        <v>0</v>
      </c>
      <c r="C1333" t="s">
        <v>60</v>
      </c>
    </row>
    <row r="1334" spans="1:8" x14ac:dyDescent="0.25">
      <c r="A1334" t="str" cm="1">
        <f t="array" aca="1" ref="A1334" ca="1">"aK_WS_2_" &amp; INDIRECT("F" &amp; ROW(C1334)-7) &amp; "_p"</f>
        <v>aK_WS_2_9_6_p</v>
      </c>
      <c r="B1334">
        <v>0</v>
      </c>
      <c r="C1334" t="s">
        <v>61</v>
      </c>
    </row>
    <row r="1335" spans="1:8" x14ac:dyDescent="0.25">
      <c r="A1335" t="str" cm="1">
        <f t="array" aca="1" ref="A1335" ca="1">"aK_WS_3_" &amp; INDIRECT("F" &amp; ROW(C1335)-8) &amp; "_p"</f>
        <v>aK_WS_3_9_6_p</v>
      </c>
      <c r="B1335">
        <v>2</v>
      </c>
      <c r="C1335" t="s">
        <v>62</v>
      </c>
    </row>
    <row r="1336" spans="1:8" x14ac:dyDescent="0.25">
      <c r="A1336" s="53" t="s">
        <v>63</v>
      </c>
      <c r="G1336" s="44"/>
      <c r="H1336" s="44"/>
    </row>
    <row r="1337" spans="1:8" x14ac:dyDescent="0.25">
      <c r="A1337" t="str" cm="1">
        <f t="array" aca="1" ref="A1337" ca="1">"aK_PREC_1_" &amp; INDIRECT("F" &amp; ROW(C1337) - 10) &amp; "_p"</f>
        <v>aK_PREC_1_9_6_p</v>
      </c>
      <c r="B1337">
        <v>0</v>
      </c>
      <c r="C1337" t="s">
        <v>60</v>
      </c>
      <c r="F1337" s="44"/>
    </row>
    <row r="1338" spans="1:8" x14ac:dyDescent="0.25">
      <c r="A1338" t="str" cm="1">
        <f t="array" aca="1" ref="A1338" ca="1">"aK_PREC_2_" &amp; INDIRECT("F" &amp; ROW(C1338) - 11) &amp; "_p"</f>
        <v>aK_PREC_2_9_6_p</v>
      </c>
      <c r="B1338">
        <v>0</v>
      </c>
      <c r="C1338" t="s">
        <v>61</v>
      </c>
    </row>
    <row r="1339" spans="1:8" x14ac:dyDescent="0.25">
      <c r="A1339" t="str" cm="1">
        <f t="array" aca="1" ref="A1339" ca="1">"aK_PREC_3_" &amp; INDIRECT("F" &amp; ROW(C1339) - 12) &amp; "_p"</f>
        <v>aK_PREC_3_9_6_p</v>
      </c>
      <c r="B1339">
        <v>2</v>
      </c>
      <c r="C1339" t="s">
        <v>62</v>
      </c>
    </row>
    <row r="1340" spans="1:8" x14ac:dyDescent="0.25">
      <c r="A1340" s="53" t="s">
        <v>65</v>
      </c>
      <c r="G1340" s="44"/>
      <c r="H1340" s="44"/>
    </row>
    <row r="1341" spans="1:8" x14ac:dyDescent="0.25">
      <c r="A1341" t="str" cm="1">
        <f t="array" aca="1" ref="A1341" ca="1">"aK_SL_1_" &amp; INDIRECT("F" &amp; ROW(C1341) - 14) &amp; "_p"</f>
        <v>aK_SL_1_9_6_p</v>
      </c>
      <c r="B1341">
        <v>0</v>
      </c>
      <c r="C1341" t="s">
        <v>60</v>
      </c>
      <c r="F1341" s="44"/>
    </row>
    <row r="1342" spans="1:8" x14ac:dyDescent="0.25">
      <c r="A1342" t="str" cm="1">
        <f t="array" aca="1" ref="A1342" ca="1">"aK_SL_2_" &amp; INDIRECT("F" &amp; ROW(C1342) - 15) &amp; "_p"</f>
        <v>aK_SL_2_9_6_p</v>
      </c>
      <c r="B1342">
        <v>0</v>
      </c>
      <c r="C1342" t="s">
        <v>61</v>
      </c>
    </row>
    <row r="1343" spans="1:8" x14ac:dyDescent="0.25">
      <c r="A1343" t="str" cm="1">
        <f t="array" aca="1" ref="A1343" ca="1">"aK_SL_3_" &amp; INDIRECT("F" &amp; ROW(C1343) - 16) &amp; "_p"</f>
        <v>aK_SL_3_9_6_p</v>
      </c>
      <c r="B1343">
        <v>2</v>
      </c>
      <c r="C1343" t="s">
        <v>62</v>
      </c>
    </row>
    <row r="1344" spans="1:8" x14ac:dyDescent="0.25">
      <c r="A1344" s="53" t="s">
        <v>470</v>
      </c>
    </row>
    <row r="1345" spans="1:3" x14ac:dyDescent="0.25">
      <c r="A1345" t="str" cm="1">
        <f t="array" aca="1" ref="A1345" ca="1">"aK_DRO_1_" &amp; INDIRECT("F" &amp; ROW(C1345) - 18) &amp; "_p"</f>
        <v>aK_DRO_1_9_6_p</v>
      </c>
      <c r="B1345">
        <v>0</v>
      </c>
      <c r="C1345" t="s">
        <v>60</v>
      </c>
    </row>
    <row r="1346" spans="1:3" x14ac:dyDescent="0.25">
      <c r="A1346" t="str" cm="1">
        <f t="array" aca="1" ref="A1346" ca="1">"aK_DRO_2_" &amp; INDIRECT("F" &amp; ROW(C1346) - 19) &amp; "_p"</f>
        <v>aK_DRO_2_9_6_p</v>
      </c>
      <c r="B1346">
        <v>0</v>
      </c>
      <c r="C1346" t="s">
        <v>61</v>
      </c>
    </row>
    <row r="1347" spans="1:3" x14ac:dyDescent="0.25">
      <c r="A1347" t="str" cm="1">
        <f t="array" aca="1" ref="A1347" ca="1">"aK_DRO_3_" &amp; INDIRECT("F" &amp; ROW(C1347) - 20) &amp; "_p"</f>
        <v>aK_DRO_3_9_6_p</v>
      </c>
      <c r="B1347">
        <v>2</v>
      </c>
      <c r="C1347" t="s">
        <v>62</v>
      </c>
    </row>
    <row r="1348" spans="1:3" x14ac:dyDescent="0.25">
      <c r="A1348" s="53" t="s">
        <v>471</v>
      </c>
    </row>
    <row r="1349" spans="1:3" x14ac:dyDescent="0.25">
      <c r="A1349" t="str" cm="1">
        <f t="array" aca="1" ref="A1349" ca="1">"aK_CYC_1_" &amp; INDIRECT("F" &amp; ROW(C1349) - 22) &amp; "_p"</f>
        <v>aK_CYC_1_9_6_p</v>
      </c>
      <c r="B1349">
        <v>0.1</v>
      </c>
      <c r="C1349" t="s">
        <v>60</v>
      </c>
    </row>
    <row r="1350" spans="1:3" x14ac:dyDescent="0.25">
      <c r="A1350" t="str" cm="1">
        <f t="array" aca="1" ref="A1350" ca="1">"aK_CYC_2_" &amp; INDIRECT("F" &amp; ROW(C1350) - 23) &amp; "_p"</f>
        <v>aK_CYC_2_9_6_p</v>
      </c>
      <c r="B1350">
        <v>0</v>
      </c>
      <c r="C1350" t="s">
        <v>61</v>
      </c>
    </row>
    <row r="1351" spans="1:3" x14ac:dyDescent="0.25">
      <c r="A1351" t="str" cm="1">
        <f t="array" aca="1" ref="A1351" ca="1">"aK_CYC_3_" &amp; INDIRECT("F" &amp; ROW(C1351) - 24) &amp; "_p"</f>
        <v>aK_CYC_3_9_6_p</v>
      </c>
      <c r="B1351">
        <v>2</v>
      </c>
      <c r="C1351" t="s">
        <v>62</v>
      </c>
    </row>
  </sheetData>
  <mergeCells count="81">
    <mergeCell ref="A902:C902"/>
    <mergeCell ref="A927:C927"/>
    <mergeCell ref="A777:C777"/>
    <mergeCell ref="A802:C802"/>
    <mergeCell ref="A827:C827"/>
    <mergeCell ref="A852:C852"/>
    <mergeCell ref="A877:C877"/>
    <mergeCell ref="A1327:C1327"/>
    <mergeCell ref="A952:C952"/>
    <mergeCell ref="A977:C977"/>
    <mergeCell ref="A1002:C1002"/>
    <mergeCell ref="A1027:C1027"/>
    <mergeCell ref="A1052:C1052"/>
    <mergeCell ref="A1077:C1077"/>
    <mergeCell ref="A1102:C1102"/>
    <mergeCell ref="A1127:C1127"/>
    <mergeCell ref="A1152:C1152"/>
    <mergeCell ref="A1177:C1177"/>
    <mergeCell ref="A1202:C1202"/>
    <mergeCell ref="A1227:C1227"/>
    <mergeCell ref="A1252:C1252"/>
    <mergeCell ref="A1277:C1277"/>
    <mergeCell ref="A1302:C1302"/>
    <mergeCell ref="A702:C702"/>
    <mergeCell ref="A477:C477"/>
    <mergeCell ref="A502:C502"/>
    <mergeCell ref="A527:C527"/>
    <mergeCell ref="A552:C552"/>
    <mergeCell ref="A577:C577"/>
    <mergeCell ref="F336:H336"/>
    <mergeCell ref="A602:C602"/>
    <mergeCell ref="A627:C627"/>
    <mergeCell ref="A652:C652"/>
    <mergeCell ref="A677:C677"/>
    <mergeCell ref="F340:H340"/>
    <mergeCell ref="F362:H362"/>
    <mergeCell ref="F265:H265"/>
    <mergeCell ref="A727:C727"/>
    <mergeCell ref="A752:C752"/>
    <mergeCell ref="A277:C277"/>
    <mergeCell ref="F286:H286"/>
    <mergeCell ref="F290:H290"/>
    <mergeCell ref="A302:C302"/>
    <mergeCell ref="F311:H311"/>
    <mergeCell ref="A452:C452"/>
    <mergeCell ref="F366:H366"/>
    <mergeCell ref="A352:C352"/>
    <mergeCell ref="A377:C377"/>
    <mergeCell ref="A402:C402"/>
    <mergeCell ref="A427:C427"/>
    <mergeCell ref="F315:H315"/>
    <mergeCell ref="A327:C327"/>
    <mergeCell ref="F211:H211"/>
    <mergeCell ref="F215:H215"/>
    <mergeCell ref="A227:C227"/>
    <mergeCell ref="A152:C152"/>
    <mergeCell ref="F161:H161"/>
    <mergeCell ref="F165:H165"/>
    <mergeCell ref="A177:C177"/>
    <mergeCell ref="F186:H186"/>
    <mergeCell ref="F236:H236"/>
    <mergeCell ref="F240:H240"/>
    <mergeCell ref="A252:C252"/>
    <mergeCell ref="F261:H261"/>
    <mergeCell ref="F40:H40"/>
    <mergeCell ref="F140:H140"/>
    <mergeCell ref="A52:C52"/>
    <mergeCell ref="F61:H61"/>
    <mergeCell ref="F65:H65"/>
    <mergeCell ref="A77:C77"/>
    <mergeCell ref="F90:H90"/>
    <mergeCell ref="A102:C102"/>
    <mergeCell ref="F115:H115"/>
    <mergeCell ref="A127:C127"/>
    <mergeCell ref="F190:H190"/>
    <mergeCell ref="A202:C202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"/>
  <sheetViews>
    <sheetView workbookViewId="0">
      <selection activeCell="H16" sqref="H16"/>
    </sheetView>
  </sheetViews>
  <sheetFormatPr baseColWidth="10" defaultRowHeight="15" x14ac:dyDescent="0.25"/>
  <cols>
    <col min="1" max="1" width="24.28515625" customWidth="1"/>
  </cols>
  <sheetData>
    <row r="1" spans="1:9" x14ac:dyDescent="0.25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9" x14ac:dyDescent="0.25">
      <c r="A2" s="57" t="str">
        <f>"sector " &amp; D2 &amp; " and region " &amp;E2</f>
        <v>sector 1 and region 1</v>
      </c>
      <c r="B2" s="57"/>
      <c r="C2" s="57"/>
      <c r="D2" s="39">
        <v>1</v>
      </c>
      <c r="E2" s="39">
        <v>1</v>
      </c>
      <c r="F2" s="39" t="str">
        <f>D2 &amp; "_" &amp; E2</f>
        <v>1_1</v>
      </c>
    </row>
    <row r="3" spans="1:9" x14ac:dyDescent="0.25">
      <c r="A3" s="44" t="s">
        <v>59</v>
      </c>
    </row>
    <row r="4" spans="1:9" x14ac:dyDescent="0.25">
      <c r="A4" t="str" cm="1">
        <f t="array" aca="1" ref="A4" ca="1">"a_T_1_" &amp; INDIRECT("F" &amp; ROW(C4)-2) &amp; "_p"</f>
        <v>a_T_1_1_1_p</v>
      </c>
      <c r="B4">
        <v>0</v>
      </c>
      <c r="C4" t="s">
        <v>60</v>
      </c>
    </row>
    <row r="5" spans="1:9" x14ac:dyDescent="0.25">
      <c r="A5" t="str" cm="1">
        <f t="array" aca="1" ref="A5" ca="1">"a_T_2_" &amp; INDIRECT("F" &amp; ROW(C5)-3) &amp; "_p"</f>
        <v>a_T_2_1_1_p</v>
      </c>
      <c r="B5">
        <v>0</v>
      </c>
      <c r="C5" t="s">
        <v>61</v>
      </c>
    </row>
    <row r="6" spans="1:9" x14ac:dyDescent="0.25">
      <c r="A6" t="str" cm="1">
        <f t="array" aca="1" ref="A6" ca="1">"a_T_3_" &amp; INDIRECT("F" &amp; ROW(C6)-4) &amp; "_p"</f>
        <v>a_T_3_1_1_p</v>
      </c>
      <c r="B6">
        <v>2</v>
      </c>
      <c r="C6" t="s">
        <v>62</v>
      </c>
    </row>
    <row r="7" spans="1:9" x14ac:dyDescent="0.25">
      <c r="A7" s="44" t="s">
        <v>64</v>
      </c>
      <c r="I7">
        <f>B5*6^B6</f>
        <v>0</v>
      </c>
    </row>
    <row r="8" spans="1:9" x14ac:dyDescent="0.25">
      <c r="A8" t="str" cm="1">
        <f t="array" aca="1" ref="A8" ca="1">"a_WS_1_" &amp; INDIRECT("F" &amp; ROW(C8)-6) &amp; "_p"</f>
        <v>a_WS_1_1_1_p</v>
      </c>
      <c r="B8">
        <v>0</v>
      </c>
      <c r="C8" t="s">
        <v>60</v>
      </c>
    </row>
    <row r="9" spans="1:9" x14ac:dyDescent="0.25">
      <c r="A9" t="str" cm="1">
        <f t="array" aca="1" ref="A9" ca="1">"a_WS_2_" &amp; INDIRECT("F" &amp; ROW(C9)-7) &amp; "_p"</f>
        <v>a_WS_2_1_1_p</v>
      </c>
      <c r="B9">
        <v>0</v>
      </c>
      <c r="C9" t="s">
        <v>61</v>
      </c>
    </row>
    <row r="10" spans="1:9" x14ac:dyDescent="0.25">
      <c r="A10" t="str" cm="1">
        <f t="array" aca="1" ref="A10" ca="1">"a_WS_3_" &amp; INDIRECT("F" &amp; ROW(C10)-8) &amp; "_p"</f>
        <v>a_WS_3_1_1_p</v>
      </c>
      <c r="B10">
        <v>2</v>
      </c>
      <c r="C10" t="s">
        <v>62</v>
      </c>
    </row>
    <row r="11" spans="1:9" x14ac:dyDescent="0.25">
      <c r="A11" s="44" t="s">
        <v>63</v>
      </c>
      <c r="F11" s="56"/>
      <c r="G11" s="56"/>
      <c r="H11" s="56"/>
    </row>
    <row r="12" spans="1:9" x14ac:dyDescent="0.25">
      <c r="A12" t="str" cm="1">
        <f t="array" aca="1" ref="A12" ca="1">"a_PREC_1_" &amp; INDIRECT("F" &amp; ROW(C12) - 10) &amp; "_p"</f>
        <v>a_PREC_1_1_1_p</v>
      </c>
      <c r="B12">
        <v>0</v>
      </c>
      <c r="C12" t="s">
        <v>60</v>
      </c>
    </row>
    <row r="13" spans="1:9" x14ac:dyDescent="0.25">
      <c r="A13" t="str" cm="1">
        <f t="array" aca="1" ref="A13" ca="1">"a_PREC_2_" &amp; INDIRECT("F" &amp; ROW(C13) - 11) &amp; "_p"</f>
        <v>a_PREC_2_1_1_p</v>
      </c>
      <c r="B13">
        <v>0</v>
      </c>
      <c r="C13" t="s">
        <v>61</v>
      </c>
    </row>
    <row r="14" spans="1:9" x14ac:dyDescent="0.25">
      <c r="A14" t="str" cm="1">
        <f t="array" aca="1" ref="A14" ca="1">"a_PREC_3_" &amp; INDIRECT("F" &amp; ROW(C14) - 12) &amp; "_p"</f>
        <v>a_PREC_3_1_1_p</v>
      </c>
      <c r="B14">
        <v>2</v>
      </c>
      <c r="C14" t="s">
        <v>62</v>
      </c>
    </row>
    <row r="15" spans="1:9" x14ac:dyDescent="0.25">
      <c r="A15" s="44" t="s">
        <v>65</v>
      </c>
      <c r="F15" s="56"/>
      <c r="G15" s="56"/>
      <c r="H15" s="56"/>
    </row>
    <row r="16" spans="1:9" x14ac:dyDescent="0.25">
      <c r="A16" t="str" cm="1">
        <f t="array" aca="1" ref="A16" ca="1">"a_SL_1_" &amp; INDIRECT("F" &amp; ROW(C16) - 14) &amp; "_p"</f>
        <v>a_SL_1_1_1_p</v>
      </c>
      <c r="B16">
        <v>0</v>
      </c>
      <c r="C16" t="s">
        <v>60</v>
      </c>
    </row>
    <row r="17" spans="1:6" x14ac:dyDescent="0.25">
      <c r="A17" t="str" cm="1">
        <f t="array" aca="1" ref="A17" ca="1">"a_SL_2_" &amp; INDIRECT("F" &amp; ROW(C17) - 15) &amp; "_p"</f>
        <v>a_SL_2_1_1_p</v>
      </c>
      <c r="B17">
        <v>0</v>
      </c>
      <c r="C17" t="s">
        <v>61</v>
      </c>
    </row>
    <row r="18" spans="1:6" x14ac:dyDescent="0.25">
      <c r="A18" t="str" cm="1">
        <f t="array" aca="1" ref="A18" ca="1">"a_SL_3_" &amp; INDIRECT("F" &amp; ROW(C18) - 16) &amp; "_p"</f>
        <v>a_SL_3_1_1_p</v>
      </c>
      <c r="B18">
        <v>2</v>
      </c>
      <c r="C18" t="s">
        <v>62</v>
      </c>
    </row>
    <row r="19" spans="1:6" x14ac:dyDescent="0.25">
      <c r="A19" s="44" t="s">
        <v>470</v>
      </c>
    </row>
    <row r="20" spans="1:6" x14ac:dyDescent="0.25">
      <c r="A20" t="str" cm="1">
        <f t="array" aca="1" ref="A20" ca="1">"a_DRO_1_" &amp; INDIRECT("F" &amp; ROW(C20) - 18) &amp; "_p"</f>
        <v>a_DRO_1_1_1_p</v>
      </c>
      <c r="B20">
        <v>0</v>
      </c>
      <c r="C20" t="s">
        <v>60</v>
      </c>
    </row>
    <row r="21" spans="1:6" x14ac:dyDescent="0.25">
      <c r="A21" t="str" cm="1">
        <f t="array" aca="1" ref="A21" ca="1">"a_DRO_2_" &amp; INDIRECT("F" &amp; ROW(C21) - 19) &amp; "_p"</f>
        <v>a_DRO_2_1_1_p</v>
      </c>
      <c r="B21">
        <v>0</v>
      </c>
      <c r="C21" t="s">
        <v>61</v>
      </c>
    </row>
    <row r="22" spans="1:6" x14ac:dyDescent="0.25">
      <c r="A22" t="str" cm="1">
        <f t="array" aca="1" ref="A22" ca="1">"a_DRO_3_" &amp; INDIRECT("F" &amp; ROW(C22) - 20) &amp; "_p"</f>
        <v>a_DRO_3_1_1_p</v>
      </c>
      <c r="B22">
        <v>2</v>
      </c>
      <c r="C22" t="s">
        <v>62</v>
      </c>
    </row>
    <row r="23" spans="1:6" x14ac:dyDescent="0.25">
      <c r="A23" s="44" t="s">
        <v>471</v>
      </c>
    </row>
    <row r="24" spans="1:6" x14ac:dyDescent="0.25">
      <c r="A24" t="str" cm="1">
        <f t="array" aca="1" ref="A24" ca="1">"a_CYC_1_" &amp; INDIRECT("F" &amp; ROW(C24) - 22) &amp; "_p"</f>
        <v>a_CYC_1_1_1_p</v>
      </c>
      <c r="B24">
        <v>0.1</v>
      </c>
      <c r="C24" t="s">
        <v>60</v>
      </c>
    </row>
    <row r="25" spans="1:6" x14ac:dyDescent="0.25">
      <c r="A25" t="str" cm="1">
        <f t="array" aca="1" ref="A25" ca="1">"a_CYC_2_" &amp; INDIRECT("F" &amp; ROW(C25) - 23) &amp; "_p"</f>
        <v>a_CYC_2_1_1_p</v>
      </c>
      <c r="B25">
        <v>0</v>
      </c>
      <c r="C25" t="s">
        <v>61</v>
      </c>
    </row>
    <row r="26" spans="1:6" x14ac:dyDescent="0.25">
      <c r="A26" t="str" cm="1">
        <f t="array" aca="1" ref="A26" ca="1">"a_CYC_3_" &amp; INDIRECT("F" &amp; ROW(C26) - 24) &amp; "_p"</f>
        <v>a_CYC_3_1_1_p</v>
      </c>
      <c r="B26">
        <v>2</v>
      </c>
      <c r="C26" t="s">
        <v>62</v>
      </c>
    </row>
    <row r="27" spans="1:6" x14ac:dyDescent="0.25">
      <c r="A27" s="58" t="str">
        <f>"sector " &amp; D27 &amp; " and region " &amp;E27</f>
        <v>sector 1 and region 2</v>
      </c>
      <c r="B27" s="58"/>
      <c r="C27" s="58"/>
      <c r="D27" s="43">
        <v>1</v>
      </c>
      <c r="E27" s="43">
        <v>2</v>
      </c>
      <c r="F27" s="43" t="str">
        <f>D27 &amp; "_" &amp; E27</f>
        <v>1_2</v>
      </c>
    </row>
    <row r="28" spans="1:6" x14ac:dyDescent="0.25">
      <c r="A28" s="53" t="s">
        <v>59</v>
      </c>
    </row>
    <row r="29" spans="1:6" x14ac:dyDescent="0.25">
      <c r="A29" t="str" cm="1">
        <f t="array" aca="1" ref="A29" ca="1">"a_T_1_" &amp; INDIRECT("F" &amp; ROW(C29)-2) &amp; "_p"</f>
        <v>a_T_1_1_2_p</v>
      </c>
      <c r="B29">
        <v>0</v>
      </c>
      <c r="C29" t="s">
        <v>60</v>
      </c>
    </row>
    <row r="30" spans="1:6" x14ac:dyDescent="0.25">
      <c r="A30" t="str" cm="1">
        <f t="array" aca="1" ref="A30" ca="1">"a_T_2_" &amp; INDIRECT("F" &amp; ROW(C30)-3) &amp; "_p"</f>
        <v>a_T_2_1_2_p</v>
      </c>
      <c r="B30">
        <v>0</v>
      </c>
      <c r="C30" t="s">
        <v>61</v>
      </c>
    </row>
    <row r="31" spans="1:6" x14ac:dyDescent="0.25">
      <c r="A31" t="str" cm="1">
        <f t="array" aca="1" ref="A31" ca="1">"a_T_3_" &amp; INDIRECT("F" &amp; ROW(C31)-4) &amp; "_p"</f>
        <v>a_T_3_1_2_p</v>
      </c>
      <c r="B31">
        <v>2</v>
      </c>
      <c r="C31" t="s">
        <v>62</v>
      </c>
    </row>
    <row r="32" spans="1:6" x14ac:dyDescent="0.25">
      <c r="A32" s="53" t="s">
        <v>64</v>
      </c>
    </row>
    <row r="33" spans="1:8" x14ac:dyDescent="0.25">
      <c r="A33" t="str" cm="1">
        <f t="array" aca="1" ref="A33" ca="1">"a_WS_1_" &amp; INDIRECT("F" &amp; ROW(C33)-6) &amp; "_p"</f>
        <v>a_WS_1_1_2_p</v>
      </c>
      <c r="B33">
        <v>0</v>
      </c>
      <c r="C33" t="s">
        <v>60</v>
      </c>
    </row>
    <row r="34" spans="1:8" x14ac:dyDescent="0.25">
      <c r="A34" t="str" cm="1">
        <f t="array" aca="1" ref="A34" ca="1">"a_WS_2_" &amp; INDIRECT("F" &amp; ROW(C34)-7) &amp; "_p"</f>
        <v>a_WS_2_1_2_p</v>
      </c>
      <c r="B34">
        <v>0</v>
      </c>
      <c r="C34" t="s">
        <v>61</v>
      </c>
    </row>
    <row r="35" spans="1:8" x14ac:dyDescent="0.25">
      <c r="A35" t="str" cm="1">
        <f t="array" aca="1" ref="A35" ca="1">"a_WS_3_" &amp; INDIRECT("F" &amp; ROW(C35)-8) &amp; "_p"</f>
        <v>a_WS_3_1_2_p</v>
      </c>
      <c r="B35">
        <v>2</v>
      </c>
      <c r="C35" t="s">
        <v>62</v>
      </c>
    </row>
    <row r="36" spans="1:8" x14ac:dyDescent="0.25">
      <c r="A36" s="53" t="s">
        <v>63</v>
      </c>
      <c r="F36" s="56"/>
      <c r="G36" s="56"/>
      <c r="H36" s="56"/>
    </row>
    <row r="37" spans="1:8" x14ac:dyDescent="0.25">
      <c r="A37" t="str" cm="1">
        <f t="array" aca="1" ref="A37" ca="1">"a_PREC_1_" &amp; INDIRECT("F" &amp; ROW(C37) - 10) &amp; "_p"</f>
        <v>a_PREC_1_1_2_p</v>
      </c>
      <c r="B37">
        <v>0</v>
      </c>
      <c r="C37" t="s">
        <v>60</v>
      </c>
    </row>
    <row r="38" spans="1:8" x14ac:dyDescent="0.25">
      <c r="A38" t="str" cm="1">
        <f t="array" aca="1" ref="A38" ca="1">"a_PREC_2_" &amp; INDIRECT("F" &amp; ROW(C38) - 11) &amp; "_p"</f>
        <v>a_PREC_2_1_2_p</v>
      </c>
      <c r="B38">
        <v>0</v>
      </c>
      <c r="C38" t="s">
        <v>61</v>
      </c>
    </row>
    <row r="39" spans="1:8" x14ac:dyDescent="0.25">
      <c r="A39" t="str" cm="1">
        <f t="array" aca="1" ref="A39" ca="1">"a_PREC_3_" &amp; INDIRECT("F" &amp; ROW(C39) - 12) &amp; "_p"</f>
        <v>a_PREC_3_1_2_p</v>
      </c>
      <c r="B39">
        <v>2</v>
      </c>
      <c r="C39" t="s">
        <v>62</v>
      </c>
    </row>
    <row r="40" spans="1:8" x14ac:dyDescent="0.25">
      <c r="A40" s="53" t="s">
        <v>65</v>
      </c>
      <c r="F40" s="56"/>
      <c r="G40" s="56"/>
      <c r="H40" s="56"/>
    </row>
    <row r="41" spans="1:8" x14ac:dyDescent="0.25">
      <c r="A41" t="str" cm="1">
        <f t="array" aca="1" ref="A41" ca="1">"a_SL_1_" &amp; INDIRECT("F" &amp; ROW(C41) - 14) &amp; "_p"</f>
        <v>a_SL_1_1_2_p</v>
      </c>
      <c r="B41">
        <v>0</v>
      </c>
      <c r="C41" t="s">
        <v>60</v>
      </c>
    </row>
    <row r="42" spans="1:8" x14ac:dyDescent="0.25">
      <c r="A42" t="str" cm="1">
        <f t="array" aca="1" ref="A42" ca="1">"a_SL_2_" &amp; INDIRECT("F" &amp; ROW(C42) - 15) &amp; "_p"</f>
        <v>a_SL_2_1_2_p</v>
      </c>
      <c r="B42">
        <v>0</v>
      </c>
      <c r="C42" t="s">
        <v>61</v>
      </c>
    </row>
    <row r="43" spans="1:8" x14ac:dyDescent="0.25">
      <c r="A43" t="str" cm="1">
        <f t="array" aca="1" ref="A43" ca="1">"a_SL_3_" &amp; INDIRECT("F" &amp; ROW(C43) - 16) &amp; "_p"</f>
        <v>a_SL_3_1_2_p</v>
      </c>
      <c r="B43">
        <v>2</v>
      </c>
      <c r="C43" t="s">
        <v>62</v>
      </c>
    </row>
    <row r="44" spans="1:8" x14ac:dyDescent="0.25">
      <c r="A44" s="53" t="s">
        <v>470</v>
      </c>
    </row>
    <row r="45" spans="1:8" x14ac:dyDescent="0.25">
      <c r="A45" t="str" cm="1">
        <f t="array" aca="1" ref="A45" ca="1">"a_DRO_1_" &amp; INDIRECT("F" &amp; ROW(C45) - 18) &amp; "_p"</f>
        <v>a_DRO_1_1_2_p</v>
      </c>
      <c r="B45">
        <v>0</v>
      </c>
      <c r="C45" t="s">
        <v>60</v>
      </c>
    </row>
    <row r="46" spans="1:8" x14ac:dyDescent="0.25">
      <c r="A46" t="str" cm="1">
        <f t="array" aca="1" ref="A46" ca="1">"a_DRO_2_" &amp; INDIRECT("F" &amp; ROW(C46) - 19) &amp; "_p"</f>
        <v>a_DRO_2_1_2_p</v>
      </c>
      <c r="B46">
        <v>0</v>
      </c>
      <c r="C46" t="s">
        <v>61</v>
      </c>
    </row>
    <row r="47" spans="1:8" x14ac:dyDescent="0.25">
      <c r="A47" t="str" cm="1">
        <f t="array" aca="1" ref="A47" ca="1">"a_DRO_3_" &amp; INDIRECT("F" &amp; ROW(C47) - 20) &amp; "_p"</f>
        <v>a_DRO_3_1_2_p</v>
      </c>
      <c r="B47">
        <v>2</v>
      </c>
      <c r="C47" t="s">
        <v>62</v>
      </c>
    </row>
    <row r="48" spans="1:8" x14ac:dyDescent="0.25">
      <c r="A48" s="53" t="s">
        <v>471</v>
      </c>
    </row>
    <row r="49" spans="1:8" x14ac:dyDescent="0.25">
      <c r="A49" t="str" cm="1">
        <f t="array" aca="1" ref="A49" ca="1">"a_CYC_1_" &amp; INDIRECT("F" &amp; ROW(C49) - 22) &amp; "_p"</f>
        <v>a_CYC_1_1_2_p</v>
      </c>
      <c r="B49">
        <v>0.1</v>
      </c>
      <c r="C49" t="s">
        <v>60</v>
      </c>
    </row>
    <row r="50" spans="1:8" x14ac:dyDescent="0.25">
      <c r="A50" t="str" cm="1">
        <f t="array" aca="1" ref="A50" ca="1">"a_CYC_2_" &amp; INDIRECT("F" &amp; ROW(C50) - 23) &amp; "_p"</f>
        <v>a_CYC_2_1_2_p</v>
      </c>
      <c r="B50">
        <v>0</v>
      </c>
      <c r="C50" t="s">
        <v>61</v>
      </c>
    </row>
    <row r="51" spans="1:8" x14ac:dyDescent="0.25">
      <c r="A51" t="str" cm="1">
        <f t="array" aca="1" ref="A51" ca="1">"a_CYC_3_" &amp; INDIRECT("F" &amp; ROW(C51) - 24) &amp; "_p"</f>
        <v>a_CYC_3_1_2_p</v>
      </c>
      <c r="B51">
        <v>2</v>
      </c>
      <c r="C51" t="s">
        <v>62</v>
      </c>
    </row>
    <row r="52" spans="1:8" x14ac:dyDescent="0.25">
      <c r="A52" s="58" t="str">
        <f>"sector " &amp; D52 &amp; " and region " &amp;E52</f>
        <v>sector 1 and region 3</v>
      </c>
      <c r="B52" s="58"/>
      <c r="C52" s="58"/>
      <c r="D52" s="43">
        <v>1</v>
      </c>
      <c r="E52" s="43">
        <v>3</v>
      </c>
      <c r="F52" s="43" t="str">
        <f>D52 &amp; "_" &amp; E52</f>
        <v>1_3</v>
      </c>
    </row>
    <row r="53" spans="1:8" x14ac:dyDescent="0.25">
      <c r="A53" s="53" t="s">
        <v>59</v>
      </c>
    </row>
    <row r="54" spans="1:8" x14ac:dyDescent="0.25">
      <c r="A54" t="str" cm="1">
        <f t="array" aca="1" ref="A54" ca="1">"a_T_1_" &amp; INDIRECT("F" &amp; ROW(C54)-2) &amp; "_p"</f>
        <v>a_T_1_1_3_p</v>
      </c>
      <c r="B54">
        <v>0</v>
      </c>
      <c r="C54" t="s">
        <v>60</v>
      </c>
    </row>
    <row r="55" spans="1:8" x14ac:dyDescent="0.25">
      <c r="A55" t="str" cm="1">
        <f t="array" aca="1" ref="A55" ca="1">"a_T_2_" &amp; INDIRECT("F" &amp; ROW(C55)-3) &amp; "_p"</f>
        <v>a_T_2_1_3_p</v>
      </c>
      <c r="B55">
        <v>0</v>
      </c>
      <c r="C55" t="s">
        <v>61</v>
      </c>
    </row>
    <row r="56" spans="1:8" x14ac:dyDescent="0.25">
      <c r="A56" t="str" cm="1">
        <f t="array" aca="1" ref="A56" ca="1">"a_T_3_" &amp; INDIRECT("F" &amp; ROW(C56)-4) &amp; "_p"</f>
        <v>a_T_3_1_3_p</v>
      </c>
      <c r="B56">
        <v>2</v>
      </c>
      <c r="C56" t="s">
        <v>62</v>
      </c>
    </row>
    <row r="57" spans="1:8" x14ac:dyDescent="0.25">
      <c r="A57" s="53" t="s">
        <v>64</v>
      </c>
    </row>
    <row r="58" spans="1:8" x14ac:dyDescent="0.25">
      <c r="A58" t="str" cm="1">
        <f t="array" aca="1" ref="A58" ca="1">"a_WS_1_" &amp; INDIRECT("F" &amp; ROW(C58)-6) &amp; "_p"</f>
        <v>a_WS_1_1_3_p</v>
      </c>
      <c r="B58">
        <v>0</v>
      </c>
      <c r="C58" t="s">
        <v>60</v>
      </c>
    </row>
    <row r="59" spans="1:8" x14ac:dyDescent="0.25">
      <c r="A59" t="str" cm="1">
        <f t="array" aca="1" ref="A59" ca="1">"a_WS_2_" &amp; INDIRECT("F" &amp; ROW(C59)-7) &amp; "_p"</f>
        <v>a_WS_2_1_3_p</v>
      </c>
      <c r="B59">
        <v>0</v>
      </c>
      <c r="C59" t="s">
        <v>61</v>
      </c>
    </row>
    <row r="60" spans="1:8" x14ac:dyDescent="0.25">
      <c r="A60" t="str" cm="1">
        <f t="array" aca="1" ref="A60" ca="1">"a_WS_3_" &amp; INDIRECT("F" &amp; ROW(C60)-8) &amp; "_p"</f>
        <v>a_WS_3_1_3_p</v>
      </c>
      <c r="B60">
        <v>2</v>
      </c>
      <c r="C60" t="s">
        <v>62</v>
      </c>
    </row>
    <row r="61" spans="1:8" x14ac:dyDescent="0.25">
      <c r="A61" s="53" t="s">
        <v>63</v>
      </c>
      <c r="F61" s="56"/>
      <c r="G61" s="56"/>
      <c r="H61" s="56"/>
    </row>
    <row r="62" spans="1:8" x14ac:dyDescent="0.25">
      <c r="A62" t="str" cm="1">
        <f t="array" aca="1" ref="A62" ca="1">"a_PREC_1_" &amp; INDIRECT("F" &amp; ROW(C62) - 10) &amp; "_p"</f>
        <v>a_PREC_1_1_3_p</v>
      </c>
      <c r="B62">
        <v>0</v>
      </c>
      <c r="C62" t="s">
        <v>60</v>
      </c>
    </row>
    <row r="63" spans="1:8" x14ac:dyDescent="0.25">
      <c r="A63" t="str" cm="1">
        <f t="array" aca="1" ref="A63" ca="1">"a_PREC_2_" &amp; INDIRECT("F" &amp; ROW(C63) - 11) &amp; "_p"</f>
        <v>a_PREC_2_1_3_p</v>
      </c>
      <c r="B63">
        <v>0</v>
      </c>
      <c r="C63" t="s">
        <v>61</v>
      </c>
    </row>
    <row r="64" spans="1:8" x14ac:dyDescent="0.25">
      <c r="A64" t="str" cm="1">
        <f t="array" aca="1" ref="A64" ca="1">"a_PREC_3_" &amp; INDIRECT("F" &amp; ROW(C64) - 12) &amp; "_p"</f>
        <v>a_PREC_3_1_3_p</v>
      </c>
      <c r="B64">
        <v>2</v>
      </c>
      <c r="C64" t="s">
        <v>62</v>
      </c>
    </row>
    <row r="65" spans="1:8" x14ac:dyDescent="0.25">
      <c r="A65" s="53" t="s">
        <v>65</v>
      </c>
      <c r="F65" s="56"/>
      <c r="G65" s="56"/>
      <c r="H65" s="56"/>
    </row>
    <row r="66" spans="1:8" x14ac:dyDescent="0.25">
      <c r="A66" t="str" cm="1">
        <f t="array" aca="1" ref="A66" ca="1">"a_SL_1_" &amp; INDIRECT("F" &amp; ROW(C66) - 14) &amp; "_p"</f>
        <v>a_SL_1_1_3_p</v>
      </c>
      <c r="B66">
        <v>0</v>
      </c>
      <c r="C66" t="s">
        <v>60</v>
      </c>
    </row>
    <row r="67" spans="1:8" x14ac:dyDescent="0.25">
      <c r="A67" t="str" cm="1">
        <f t="array" aca="1" ref="A67" ca="1">"a_SL_2_" &amp; INDIRECT("F" &amp; ROW(C67) - 15) &amp; "_p"</f>
        <v>a_SL_2_1_3_p</v>
      </c>
      <c r="B67">
        <v>0</v>
      </c>
      <c r="C67" t="s">
        <v>61</v>
      </c>
    </row>
    <row r="68" spans="1:8" x14ac:dyDescent="0.25">
      <c r="A68" t="str" cm="1">
        <f t="array" aca="1" ref="A68" ca="1">"a_SL_3_" &amp; INDIRECT("F" &amp; ROW(C68) - 16) &amp; "_p"</f>
        <v>a_SL_3_1_3_p</v>
      </c>
      <c r="B68">
        <v>2</v>
      </c>
      <c r="C68" t="s">
        <v>62</v>
      </c>
    </row>
    <row r="69" spans="1:8" x14ac:dyDescent="0.25">
      <c r="A69" s="53" t="s">
        <v>470</v>
      </c>
    </row>
    <row r="70" spans="1:8" x14ac:dyDescent="0.25">
      <c r="A70" t="str" cm="1">
        <f t="array" aca="1" ref="A70" ca="1">"a_DRO_1_" &amp; INDIRECT("F" &amp; ROW(C70) - 18) &amp; "_p"</f>
        <v>a_DRO_1_1_3_p</v>
      </c>
      <c r="B70">
        <v>0</v>
      </c>
      <c r="C70" t="s">
        <v>60</v>
      </c>
    </row>
    <row r="71" spans="1:8" x14ac:dyDescent="0.25">
      <c r="A71" t="str" cm="1">
        <f t="array" aca="1" ref="A71" ca="1">"a_DRO_2_" &amp; INDIRECT("F" &amp; ROW(C71) - 19) &amp; "_p"</f>
        <v>a_DRO_2_1_3_p</v>
      </c>
      <c r="B71">
        <v>0</v>
      </c>
      <c r="C71" t="s">
        <v>61</v>
      </c>
    </row>
    <row r="72" spans="1:8" x14ac:dyDescent="0.25">
      <c r="A72" t="str" cm="1">
        <f t="array" aca="1" ref="A72" ca="1">"a_DRO_3_" &amp; INDIRECT("F" &amp; ROW(C72) - 20) &amp; "_p"</f>
        <v>a_DRO_3_1_3_p</v>
      </c>
      <c r="B72">
        <v>2</v>
      </c>
      <c r="C72" t="s">
        <v>62</v>
      </c>
    </row>
    <row r="73" spans="1:8" x14ac:dyDescent="0.25">
      <c r="A73" s="53" t="s">
        <v>471</v>
      </c>
    </row>
    <row r="74" spans="1:8" x14ac:dyDescent="0.25">
      <c r="A74" t="str" cm="1">
        <f t="array" aca="1" ref="A74" ca="1">"a_CYC_1_" &amp; INDIRECT("F" &amp; ROW(C74) - 22) &amp; "_p"</f>
        <v>a_CYC_1_1_3_p</v>
      </c>
      <c r="B74">
        <v>0.1</v>
      </c>
      <c r="C74" t="s">
        <v>60</v>
      </c>
    </row>
    <row r="75" spans="1:8" x14ac:dyDescent="0.25">
      <c r="A75" t="str" cm="1">
        <f t="array" aca="1" ref="A75" ca="1">"a_CYC_2_" &amp; INDIRECT("F" &amp; ROW(C75) - 23) &amp; "_p"</f>
        <v>a_CYC_2_1_3_p</v>
      </c>
      <c r="B75">
        <v>0</v>
      </c>
      <c r="C75" t="s">
        <v>61</v>
      </c>
    </row>
    <row r="76" spans="1:8" x14ac:dyDescent="0.25">
      <c r="A76" t="str" cm="1">
        <f t="array" aca="1" ref="A76" ca="1">"a_CYC_3_" &amp; INDIRECT("F" &amp; ROW(C76) - 24) &amp; "_p"</f>
        <v>a_CYC_3_1_3_p</v>
      </c>
      <c r="B76">
        <v>2</v>
      </c>
      <c r="C76" t="s">
        <v>62</v>
      </c>
    </row>
    <row r="77" spans="1:8" x14ac:dyDescent="0.25">
      <c r="A77" s="58" t="str">
        <f>"sector " &amp; D77 &amp; " and region " &amp;E77</f>
        <v>sector 1 and region 4</v>
      </c>
      <c r="B77" s="58"/>
      <c r="C77" s="58"/>
      <c r="D77" s="43">
        <v>1</v>
      </c>
      <c r="E77" s="43">
        <v>4</v>
      </c>
      <c r="F77" s="43" t="str">
        <f>D77 &amp; "_" &amp; E77</f>
        <v>1_4</v>
      </c>
    </row>
    <row r="78" spans="1:8" x14ac:dyDescent="0.25">
      <c r="A78" s="53" t="s">
        <v>59</v>
      </c>
    </row>
    <row r="79" spans="1:8" x14ac:dyDescent="0.25">
      <c r="A79" t="str" cm="1">
        <f t="array" aca="1" ref="A79" ca="1">"a_T_1_" &amp; INDIRECT("F" &amp; ROW(C79)-2) &amp; "_p"</f>
        <v>a_T_1_1_4_p</v>
      </c>
      <c r="B79">
        <v>0</v>
      </c>
      <c r="C79" t="s">
        <v>60</v>
      </c>
    </row>
    <row r="80" spans="1:8" x14ac:dyDescent="0.25">
      <c r="A80" t="str" cm="1">
        <f t="array" aca="1" ref="A80" ca="1">"a_T_2_" &amp; INDIRECT("F" &amp; ROW(C80)-3) &amp; "_p"</f>
        <v>a_T_2_1_4_p</v>
      </c>
      <c r="B80">
        <v>0</v>
      </c>
      <c r="C80" t="s">
        <v>61</v>
      </c>
    </row>
    <row r="81" spans="1:8" x14ac:dyDescent="0.25">
      <c r="A81" t="str" cm="1">
        <f t="array" aca="1" ref="A81" ca="1">"a_T_3_" &amp; INDIRECT("F" &amp; ROW(C81)-4) &amp; "_p"</f>
        <v>a_T_3_1_4_p</v>
      </c>
      <c r="B81">
        <v>2</v>
      </c>
      <c r="C81" t="s">
        <v>62</v>
      </c>
    </row>
    <row r="82" spans="1:8" x14ac:dyDescent="0.25">
      <c r="A82" s="53" t="s">
        <v>64</v>
      </c>
    </row>
    <row r="83" spans="1:8" x14ac:dyDescent="0.25">
      <c r="A83" t="str" cm="1">
        <f t="array" aca="1" ref="A83" ca="1">"a_WS_1_" &amp; INDIRECT("F" &amp; ROW(C83)-6) &amp; "_p"</f>
        <v>a_WS_1_1_4_p</v>
      </c>
      <c r="B83">
        <v>0</v>
      </c>
      <c r="C83" t="s">
        <v>60</v>
      </c>
    </row>
    <row r="84" spans="1:8" x14ac:dyDescent="0.25">
      <c r="A84" t="str" cm="1">
        <f t="array" aca="1" ref="A84" ca="1">"a_WS_2_" &amp; INDIRECT("F" &amp; ROW(C84)-7) &amp; "_p"</f>
        <v>a_WS_2_1_4_p</v>
      </c>
      <c r="B84">
        <v>0</v>
      </c>
      <c r="C84" t="s">
        <v>61</v>
      </c>
    </row>
    <row r="85" spans="1:8" x14ac:dyDescent="0.25">
      <c r="A85" t="str" cm="1">
        <f t="array" aca="1" ref="A85" ca="1">"a_WS_3_" &amp; INDIRECT("F" &amp; ROW(C85)-8) &amp; "_p"</f>
        <v>a_WS_3_1_4_p</v>
      </c>
      <c r="B85">
        <v>2</v>
      </c>
      <c r="C85" t="s">
        <v>62</v>
      </c>
    </row>
    <row r="86" spans="1:8" x14ac:dyDescent="0.25">
      <c r="A86" s="53" t="s">
        <v>63</v>
      </c>
      <c r="F86" s="1"/>
      <c r="G86" s="1"/>
      <c r="H86" s="1"/>
    </row>
    <row r="87" spans="1:8" x14ac:dyDescent="0.25">
      <c r="A87" t="str" cm="1">
        <f t="array" aca="1" ref="A87" ca="1">"a_PREC_1_" &amp; INDIRECT("F" &amp; ROW(C87) - 10) &amp; "_p"</f>
        <v>a_PREC_1_1_4_p</v>
      </c>
      <c r="B87">
        <v>0</v>
      </c>
      <c r="C87" t="s">
        <v>60</v>
      </c>
    </row>
    <row r="88" spans="1:8" x14ac:dyDescent="0.25">
      <c r="A88" t="str" cm="1">
        <f t="array" aca="1" ref="A88" ca="1">"a_PREC_2_" &amp; INDIRECT("F" &amp; ROW(C88) - 11) &amp; "_p"</f>
        <v>a_PREC_2_1_4_p</v>
      </c>
      <c r="B88">
        <v>0</v>
      </c>
      <c r="C88" t="s">
        <v>61</v>
      </c>
    </row>
    <row r="89" spans="1:8" x14ac:dyDescent="0.25">
      <c r="A89" t="str" cm="1">
        <f t="array" aca="1" ref="A89" ca="1">"a_PREC_3_" &amp; INDIRECT("F" &amp; ROW(C89) - 12) &amp; "_p"</f>
        <v>a_PREC_3_1_4_p</v>
      </c>
      <c r="B89">
        <v>2</v>
      </c>
      <c r="C89" t="s">
        <v>62</v>
      </c>
    </row>
    <row r="90" spans="1:8" x14ac:dyDescent="0.25">
      <c r="A90" s="53" t="s">
        <v>65</v>
      </c>
      <c r="F90" s="56"/>
      <c r="G90" s="56"/>
      <c r="H90" s="56"/>
    </row>
    <row r="91" spans="1:8" x14ac:dyDescent="0.25">
      <c r="A91" t="str" cm="1">
        <f t="array" aca="1" ref="A91" ca="1">"a_SL_1_" &amp; INDIRECT("F" &amp; ROW(C91) - 14) &amp; "_p"</f>
        <v>a_SL_1_1_4_p</v>
      </c>
      <c r="B91">
        <v>0</v>
      </c>
      <c r="C91" t="s">
        <v>60</v>
      </c>
    </row>
    <row r="92" spans="1:8" x14ac:dyDescent="0.25">
      <c r="A92" t="str" cm="1">
        <f t="array" aca="1" ref="A92" ca="1">"a_SL_2_" &amp; INDIRECT("F" &amp; ROW(C92) - 15) &amp; "_p"</f>
        <v>a_SL_2_1_4_p</v>
      </c>
      <c r="B92">
        <v>0</v>
      </c>
      <c r="C92" t="s">
        <v>61</v>
      </c>
    </row>
    <row r="93" spans="1:8" x14ac:dyDescent="0.25">
      <c r="A93" t="str" cm="1">
        <f t="array" aca="1" ref="A93" ca="1">"a_SL_3_" &amp; INDIRECT("F" &amp; ROW(C93) - 16) &amp; "_p"</f>
        <v>a_SL_3_1_4_p</v>
      </c>
      <c r="B93">
        <v>2</v>
      </c>
      <c r="C93" t="s">
        <v>62</v>
      </c>
    </row>
    <row r="94" spans="1:8" x14ac:dyDescent="0.25">
      <c r="A94" s="53" t="s">
        <v>470</v>
      </c>
    </row>
    <row r="95" spans="1:8" x14ac:dyDescent="0.25">
      <c r="A95" t="str" cm="1">
        <f t="array" aca="1" ref="A95" ca="1">"a_DRO_1_" &amp; INDIRECT("F" &amp; ROW(C95) - 18) &amp; "_p"</f>
        <v>a_DRO_1_1_4_p</v>
      </c>
      <c r="B95">
        <v>0</v>
      </c>
      <c r="C95" t="s">
        <v>60</v>
      </c>
    </row>
    <row r="96" spans="1:8" x14ac:dyDescent="0.25">
      <c r="A96" t="str" cm="1">
        <f t="array" aca="1" ref="A96" ca="1">"a_DRO_2_" &amp; INDIRECT("F" &amp; ROW(C96) - 19) &amp; "_p"</f>
        <v>a_DRO_2_1_4_p</v>
      </c>
      <c r="B96">
        <v>0</v>
      </c>
      <c r="C96" t="s">
        <v>61</v>
      </c>
    </row>
    <row r="97" spans="1:8" x14ac:dyDescent="0.25">
      <c r="A97" t="str" cm="1">
        <f t="array" aca="1" ref="A97" ca="1">"a_DRO_3_" &amp; INDIRECT("F" &amp; ROW(C97) - 20) &amp; "_p"</f>
        <v>a_DRO_3_1_4_p</v>
      </c>
      <c r="B97">
        <v>2</v>
      </c>
      <c r="C97" t="s">
        <v>62</v>
      </c>
    </row>
    <row r="98" spans="1:8" x14ac:dyDescent="0.25">
      <c r="A98" s="53" t="s">
        <v>471</v>
      </c>
    </row>
    <row r="99" spans="1:8" x14ac:dyDescent="0.25">
      <c r="A99" t="str" cm="1">
        <f t="array" aca="1" ref="A99" ca="1">"a_CYC_1_" &amp; INDIRECT("F" &amp; ROW(C99) - 22) &amp; "_p"</f>
        <v>a_CYC_1_1_4_p</v>
      </c>
      <c r="B99">
        <v>0.1</v>
      </c>
      <c r="C99" t="s">
        <v>60</v>
      </c>
    </row>
    <row r="100" spans="1:8" x14ac:dyDescent="0.25">
      <c r="A100" t="str" cm="1">
        <f t="array" aca="1" ref="A100" ca="1">"a_CYC_2_" &amp; INDIRECT("F" &amp; ROW(C100) - 23) &amp; "_p"</f>
        <v>a_CYC_2_1_4_p</v>
      </c>
      <c r="B100">
        <v>0</v>
      </c>
      <c r="C100" t="s">
        <v>61</v>
      </c>
    </row>
    <row r="101" spans="1:8" x14ac:dyDescent="0.25">
      <c r="A101" t="str" cm="1">
        <f t="array" aca="1" ref="A101" ca="1">"a_CYC_3_" &amp; INDIRECT("F" &amp; ROW(C101) - 24) &amp; "_p"</f>
        <v>a_CYC_3_1_4_p</v>
      </c>
      <c r="B101">
        <v>2</v>
      </c>
      <c r="C101" t="s">
        <v>62</v>
      </c>
    </row>
    <row r="102" spans="1:8" x14ac:dyDescent="0.25">
      <c r="A102" s="58" t="str">
        <f>"sector " &amp; D102 &amp; " and region " &amp;E102</f>
        <v>sector 1 and region 5</v>
      </c>
      <c r="B102" s="58"/>
      <c r="C102" s="58"/>
      <c r="D102" s="43">
        <v>1</v>
      </c>
      <c r="E102" s="43">
        <v>5</v>
      </c>
      <c r="F102" s="43" t="str">
        <f>D102 &amp; "_" &amp; E102</f>
        <v>1_5</v>
      </c>
    </row>
    <row r="103" spans="1:8" x14ac:dyDescent="0.25">
      <c r="A103" s="53" t="s">
        <v>59</v>
      </c>
    </row>
    <row r="104" spans="1:8" x14ac:dyDescent="0.25">
      <c r="A104" t="str" cm="1">
        <f t="array" aca="1" ref="A104" ca="1">"a_T_1_" &amp; INDIRECT("F" &amp; ROW(C104)-2) &amp; "_p"</f>
        <v>a_T_1_1_5_p</v>
      </c>
      <c r="B104">
        <v>0</v>
      </c>
      <c r="C104" t="s">
        <v>60</v>
      </c>
    </row>
    <row r="105" spans="1:8" x14ac:dyDescent="0.25">
      <c r="A105" t="str" cm="1">
        <f t="array" aca="1" ref="A105" ca="1">"a_T_2_" &amp; INDIRECT("F" &amp; ROW(C105)-3) &amp; "_p"</f>
        <v>a_T_2_1_5_p</v>
      </c>
      <c r="B105">
        <v>0</v>
      </c>
      <c r="C105" t="s">
        <v>61</v>
      </c>
    </row>
    <row r="106" spans="1:8" x14ac:dyDescent="0.25">
      <c r="A106" t="str" cm="1">
        <f t="array" aca="1" ref="A106" ca="1">"a_T_3_" &amp; INDIRECT("F" &amp; ROW(C106)-4) &amp; "_p"</f>
        <v>a_T_3_1_5_p</v>
      </c>
      <c r="B106">
        <v>2</v>
      </c>
      <c r="C106" t="s">
        <v>62</v>
      </c>
    </row>
    <row r="107" spans="1:8" x14ac:dyDescent="0.25">
      <c r="A107" s="53" t="s">
        <v>64</v>
      </c>
    </row>
    <row r="108" spans="1:8" x14ac:dyDescent="0.25">
      <c r="A108" t="str" cm="1">
        <f t="array" aca="1" ref="A108" ca="1">"a_WS_1_" &amp; INDIRECT("F" &amp; ROW(C108)-6) &amp; "_p"</f>
        <v>a_WS_1_1_5_p</v>
      </c>
      <c r="B108">
        <v>0</v>
      </c>
      <c r="C108" t="s">
        <v>60</v>
      </c>
    </row>
    <row r="109" spans="1:8" x14ac:dyDescent="0.25">
      <c r="A109" t="str" cm="1">
        <f t="array" aca="1" ref="A109" ca="1">"a_WS_2_" &amp; INDIRECT("F" &amp; ROW(C109)-7) &amp; "_p"</f>
        <v>a_WS_2_1_5_p</v>
      </c>
      <c r="B109">
        <v>0</v>
      </c>
      <c r="C109" t="s">
        <v>61</v>
      </c>
    </row>
    <row r="110" spans="1:8" x14ac:dyDescent="0.25">
      <c r="A110" t="str" cm="1">
        <f t="array" aca="1" ref="A110" ca="1">"a_WS_3_" &amp; INDIRECT("F" &amp; ROW(C110)-8) &amp; "_p"</f>
        <v>a_WS_3_1_5_p</v>
      </c>
      <c r="B110">
        <v>2</v>
      </c>
      <c r="C110" t="s">
        <v>62</v>
      </c>
    </row>
    <row r="111" spans="1:8" x14ac:dyDescent="0.25">
      <c r="A111" s="53" t="s">
        <v>63</v>
      </c>
      <c r="F111" s="1"/>
      <c r="G111" s="1"/>
      <c r="H111" s="1"/>
    </row>
    <row r="112" spans="1:8" x14ac:dyDescent="0.25">
      <c r="A112" t="str" cm="1">
        <f t="array" aca="1" ref="A112" ca="1">"a_PREC_1_" &amp; INDIRECT("F" &amp; ROW(C112) - 10) &amp; "_p"</f>
        <v>a_PREC_1_1_5_p</v>
      </c>
      <c r="B112">
        <v>0</v>
      </c>
      <c r="C112" t="s">
        <v>60</v>
      </c>
    </row>
    <row r="113" spans="1:8" x14ac:dyDescent="0.25">
      <c r="A113" t="str" cm="1">
        <f t="array" aca="1" ref="A113" ca="1">"a_PREC_2_" &amp; INDIRECT("F" &amp; ROW(C113) - 11) &amp; "_p"</f>
        <v>a_PREC_2_1_5_p</v>
      </c>
      <c r="B113">
        <v>0</v>
      </c>
      <c r="C113" t="s">
        <v>61</v>
      </c>
    </row>
    <row r="114" spans="1:8" x14ac:dyDescent="0.25">
      <c r="A114" t="str" cm="1">
        <f t="array" aca="1" ref="A114" ca="1">"a_PREC_3_" &amp; INDIRECT("F" &amp; ROW(C114) - 12) &amp; "_p"</f>
        <v>a_PREC_3_1_5_p</v>
      </c>
      <c r="B114">
        <v>2</v>
      </c>
      <c r="C114" t="s">
        <v>62</v>
      </c>
    </row>
    <row r="115" spans="1:8" x14ac:dyDescent="0.25">
      <c r="A115" s="53" t="s">
        <v>65</v>
      </c>
      <c r="F115" s="56"/>
      <c r="G115" s="56"/>
      <c r="H115" s="56"/>
    </row>
    <row r="116" spans="1:8" x14ac:dyDescent="0.25">
      <c r="A116" t="str" cm="1">
        <f t="array" aca="1" ref="A116" ca="1">"a_SL_1_" &amp; INDIRECT("F" &amp; ROW(C116) - 14) &amp; "_p"</f>
        <v>a_SL_1_1_5_p</v>
      </c>
      <c r="B116">
        <v>0</v>
      </c>
      <c r="C116" t="s">
        <v>60</v>
      </c>
    </row>
    <row r="117" spans="1:8" x14ac:dyDescent="0.25">
      <c r="A117" t="str" cm="1">
        <f t="array" aca="1" ref="A117" ca="1">"a_SL_2_" &amp; INDIRECT("F" &amp; ROW(C117) - 15) &amp; "_p"</f>
        <v>a_SL_2_1_5_p</v>
      </c>
      <c r="B117">
        <v>0</v>
      </c>
      <c r="C117" t="s">
        <v>61</v>
      </c>
    </row>
    <row r="118" spans="1:8" x14ac:dyDescent="0.25">
      <c r="A118" t="str" cm="1">
        <f t="array" aca="1" ref="A118" ca="1">"a_SL_3_" &amp; INDIRECT("F" &amp; ROW(C118) - 16) &amp; "_p"</f>
        <v>a_SL_3_1_5_p</v>
      </c>
      <c r="B118">
        <v>2</v>
      </c>
      <c r="C118" t="s">
        <v>62</v>
      </c>
    </row>
    <row r="119" spans="1:8" x14ac:dyDescent="0.25">
      <c r="A119" s="53" t="s">
        <v>470</v>
      </c>
    </row>
    <row r="120" spans="1:8" x14ac:dyDescent="0.25">
      <c r="A120" t="str" cm="1">
        <f t="array" aca="1" ref="A120" ca="1">"a_DRO_1_" &amp; INDIRECT("F" &amp; ROW(C120) - 18) &amp; "_p"</f>
        <v>a_DRO_1_1_5_p</v>
      </c>
      <c r="B120">
        <v>0</v>
      </c>
      <c r="C120" t="s">
        <v>60</v>
      </c>
    </row>
    <row r="121" spans="1:8" x14ac:dyDescent="0.25">
      <c r="A121" t="str" cm="1">
        <f t="array" aca="1" ref="A121" ca="1">"a_DRO_2_" &amp; INDIRECT("F" &amp; ROW(C121) - 19) &amp; "_p"</f>
        <v>a_DRO_2_1_5_p</v>
      </c>
      <c r="B121">
        <v>0</v>
      </c>
      <c r="C121" t="s">
        <v>61</v>
      </c>
    </row>
    <row r="122" spans="1:8" x14ac:dyDescent="0.25">
      <c r="A122" t="str" cm="1">
        <f t="array" aca="1" ref="A122" ca="1">"a_DRO_3_" &amp; INDIRECT("F" &amp; ROW(C122) - 20) &amp; "_p"</f>
        <v>a_DRO_3_1_5_p</v>
      </c>
      <c r="B122">
        <v>2</v>
      </c>
      <c r="C122" t="s">
        <v>62</v>
      </c>
    </row>
    <row r="123" spans="1:8" x14ac:dyDescent="0.25">
      <c r="A123" s="53" t="s">
        <v>471</v>
      </c>
    </row>
    <row r="124" spans="1:8" x14ac:dyDescent="0.25">
      <c r="A124" t="str" cm="1">
        <f t="array" aca="1" ref="A124" ca="1">"a_CYC_1_" &amp; INDIRECT("F" &amp; ROW(C124) - 22) &amp; "_p"</f>
        <v>a_CYC_1_1_5_p</v>
      </c>
      <c r="B124">
        <v>0.1</v>
      </c>
      <c r="C124" t="s">
        <v>60</v>
      </c>
    </row>
    <row r="125" spans="1:8" x14ac:dyDescent="0.25">
      <c r="A125" t="str" cm="1">
        <f t="array" aca="1" ref="A125" ca="1">"a_CYC_2_" &amp; INDIRECT("F" &amp; ROW(C125) - 23) &amp; "_p"</f>
        <v>a_CYC_2_1_5_p</v>
      </c>
      <c r="B125">
        <v>0</v>
      </c>
      <c r="C125" t="s">
        <v>61</v>
      </c>
    </row>
    <row r="126" spans="1:8" x14ac:dyDescent="0.25">
      <c r="A126" t="str" cm="1">
        <f t="array" aca="1" ref="A126" ca="1">"a_CYC_3_" &amp; INDIRECT("F" &amp; ROW(C126) - 24) &amp; "_p"</f>
        <v>a_CYC_3_1_5_p</v>
      </c>
      <c r="B126">
        <v>2</v>
      </c>
      <c r="C126" t="s">
        <v>62</v>
      </c>
    </row>
    <row r="127" spans="1:8" x14ac:dyDescent="0.25">
      <c r="A127" s="58" t="str">
        <f>"sector " &amp; D127 &amp; " and region " &amp;E127</f>
        <v>sector 1 and region 6</v>
      </c>
      <c r="B127" s="58"/>
      <c r="C127" s="58"/>
      <c r="D127" s="43">
        <v>1</v>
      </c>
      <c r="E127" s="43">
        <v>6</v>
      </c>
      <c r="F127" s="43" t="str">
        <f>D127 &amp; "_" &amp; E127</f>
        <v>1_6</v>
      </c>
    </row>
    <row r="128" spans="1:8" x14ac:dyDescent="0.25">
      <c r="A128" s="53" t="s">
        <v>59</v>
      </c>
    </row>
    <row r="129" spans="1:8" x14ac:dyDescent="0.25">
      <c r="A129" t="str" cm="1">
        <f t="array" aca="1" ref="A129" ca="1">"a_T_1_" &amp; INDIRECT("F" &amp; ROW(C129)-2) &amp; "_p"</f>
        <v>a_T_1_1_6_p</v>
      </c>
      <c r="B129">
        <v>0</v>
      </c>
      <c r="C129" t="s">
        <v>60</v>
      </c>
    </row>
    <row r="130" spans="1:8" x14ac:dyDescent="0.25">
      <c r="A130" t="str" cm="1">
        <f t="array" aca="1" ref="A130" ca="1">"a_T_2_" &amp; INDIRECT("F" &amp; ROW(C130)-3) &amp; "_p"</f>
        <v>a_T_2_1_6_p</v>
      </c>
      <c r="B130">
        <v>0</v>
      </c>
      <c r="C130" t="s">
        <v>61</v>
      </c>
    </row>
    <row r="131" spans="1:8" x14ac:dyDescent="0.25">
      <c r="A131" t="str" cm="1">
        <f t="array" aca="1" ref="A131" ca="1">"a_T_3_" &amp; INDIRECT("F" &amp; ROW(C131)-4) &amp; "_p"</f>
        <v>a_T_3_1_6_p</v>
      </c>
      <c r="B131">
        <v>2</v>
      </c>
      <c r="C131" t="s">
        <v>62</v>
      </c>
    </row>
    <row r="132" spans="1:8" x14ac:dyDescent="0.25">
      <c r="A132" s="53" t="s">
        <v>64</v>
      </c>
    </row>
    <row r="133" spans="1:8" x14ac:dyDescent="0.25">
      <c r="A133" t="str" cm="1">
        <f t="array" aca="1" ref="A133" ca="1">"a_WS_1_" &amp; INDIRECT("F" &amp; ROW(C133)-6) &amp; "_p"</f>
        <v>a_WS_1_1_6_p</v>
      </c>
      <c r="B133">
        <v>0</v>
      </c>
      <c r="C133" t="s">
        <v>60</v>
      </c>
    </row>
    <row r="134" spans="1:8" x14ac:dyDescent="0.25">
      <c r="A134" t="str" cm="1">
        <f t="array" aca="1" ref="A134" ca="1">"a_WS_2_" &amp; INDIRECT("F" &amp; ROW(C134)-7) &amp; "_p"</f>
        <v>a_WS_2_1_6_p</v>
      </c>
      <c r="B134">
        <v>0</v>
      </c>
      <c r="C134" t="s">
        <v>61</v>
      </c>
    </row>
    <row r="135" spans="1:8" x14ac:dyDescent="0.25">
      <c r="A135" t="str" cm="1">
        <f t="array" aca="1" ref="A135" ca="1">"a_WS_3_" &amp; INDIRECT("F" &amp; ROW(C135)-8) &amp; "_p"</f>
        <v>a_WS_3_1_6_p</v>
      </c>
      <c r="B135">
        <v>2</v>
      </c>
      <c r="C135" t="s">
        <v>62</v>
      </c>
    </row>
    <row r="136" spans="1:8" x14ac:dyDescent="0.25">
      <c r="A136" s="53" t="s">
        <v>63</v>
      </c>
      <c r="F136" s="1"/>
      <c r="G136" s="1"/>
      <c r="H136" s="1"/>
    </row>
    <row r="137" spans="1:8" x14ac:dyDescent="0.25">
      <c r="A137" t="str" cm="1">
        <f t="array" aca="1" ref="A137" ca="1">"a_PREC_1_" &amp; INDIRECT("F" &amp; ROW(C137) - 10) &amp; "_p"</f>
        <v>a_PREC_1_1_6_p</v>
      </c>
      <c r="B137">
        <v>0</v>
      </c>
      <c r="C137" t="s">
        <v>60</v>
      </c>
    </row>
    <row r="138" spans="1:8" x14ac:dyDescent="0.25">
      <c r="A138" t="str" cm="1">
        <f t="array" aca="1" ref="A138" ca="1">"a_PREC_2_" &amp; INDIRECT("F" &amp; ROW(C138) - 11) &amp; "_p"</f>
        <v>a_PREC_2_1_6_p</v>
      </c>
      <c r="B138">
        <v>0</v>
      </c>
      <c r="C138" t="s">
        <v>61</v>
      </c>
    </row>
    <row r="139" spans="1:8" x14ac:dyDescent="0.25">
      <c r="A139" t="str" cm="1">
        <f t="array" aca="1" ref="A139" ca="1">"a_PREC_3_" &amp; INDIRECT("F" &amp; ROW(C139) - 12) &amp; "_p"</f>
        <v>a_PREC_3_1_6_p</v>
      </c>
      <c r="B139">
        <v>2</v>
      </c>
      <c r="C139" t="s">
        <v>62</v>
      </c>
    </row>
    <row r="140" spans="1:8" x14ac:dyDescent="0.25">
      <c r="A140" s="53" t="s">
        <v>65</v>
      </c>
      <c r="F140" s="56"/>
      <c r="G140" s="56"/>
      <c r="H140" s="56"/>
    </row>
    <row r="141" spans="1:8" x14ac:dyDescent="0.25">
      <c r="A141" t="str" cm="1">
        <f t="array" aca="1" ref="A141" ca="1">"a_SL_1_" &amp; INDIRECT("F" &amp; ROW(C141) - 14) &amp; "_p"</f>
        <v>a_SL_1_1_6_p</v>
      </c>
      <c r="B141">
        <v>0</v>
      </c>
      <c r="C141" t="s">
        <v>60</v>
      </c>
    </row>
    <row r="142" spans="1:8" x14ac:dyDescent="0.25">
      <c r="A142" t="str" cm="1">
        <f t="array" aca="1" ref="A142" ca="1">"a_SL_2_" &amp; INDIRECT("F" &amp; ROW(C142) - 15) &amp; "_p"</f>
        <v>a_SL_2_1_6_p</v>
      </c>
      <c r="B142">
        <v>0</v>
      </c>
      <c r="C142" t="s">
        <v>61</v>
      </c>
    </row>
    <row r="143" spans="1:8" x14ac:dyDescent="0.25">
      <c r="A143" t="str" cm="1">
        <f t="array" aca="1" ref="A143" ca="1">"a_SL_3_" &amp; INDIRECT("F" &amp; ROW(C143) - 16) &amp; "_p"</f>
        <v>a_SL_3_1_6_p</v>
      </c>
      <c r="B143">
        <v>2</v>
      </c>
      <c r="C143" t="s">
        <v>62</v>
      </c>
    </row>
    <row r="144" spans="1:8" x14ac:dyDescent="0.25">
      <c r="A144" s="53" t="s">
        <v>470</v>
      </c>
    </row>
    <row r="145" spans="1:6" x14ac:dyDescent="0.25">
      <c r="A145" t="str" cm="1">
        <f t="array" aca="1" ref="A145" ca="1">"a_DRO_1_" &amp; INDIRECT("F" &amp; ROW(C145) - 18) &amp; "_p"</f>
        <v>a_DRO_1_1_6_p</v>
      </c>
      <c r="B145">
        <v>0</v>
      </c>
      <c r="C145" t="s">
        <v>60</v>
      </c>
    </row>
    <row r="146" spans="1:6" x14ac:dyDescent="0.25">
      <c r="A146" t="str" cm="1">
        <f t="array" aca="1" ref="A146" ca="1">"a_DRO_2_" &amp; INDIRECT("F" &amp; ROW(C146) - 19) &amp; "_p"</f>
        <v>a_DRO_2_1_6_p</v>
      </c>
      <c r="B146">
        <v>0</v>
      </c>
      <c r="C146" t="s">
        <v>61</v>
      </c>
    </row>
    <row r="147" spans="1:6" x14ac:dyDescent="0.25">
      <c r="A147" t="str" cm="1">
        <f t="array" aca="1" ref="A147" ca="1">"a_DRO_3_" &amp; INDIRECT("F" &amp; ROW(C147) - 20) &amp; "_p"</f>
        <v>a_DRO_3_1_6_p</v>
      </c>
      <c r="B147">
        <v>2</v>
      </c>
      <c r="C147" t="s">
        <v>62</v>
      </c>
    </row>
    <row r="148" spans="1:6" x14ac:dyDescent="0.25">
      <c r="A148" s="53" t="s">
        <v>471</v>
      </c>
    </row>
    <row r="149" spans="1:6" x14ac:dyDescent="0.25">
      <c r="A149" t="str" cm="1">
        <f t="array" aca="1" ref="A149" ca="1">"a_CYC_1_" &amp; INDIRECT("F" &amp; ROW(C149) - 22) &amp; "_p"</f>
        <v>a_CYC_1_1_6_p</v>
      </c>
      <c r="B149">
        <v>0.1</v>
      </c>
      <c r="C149" t="s">
        <v>60</v>
      </c>
    </row>
    <row r="150" spans="1:6" x14ac:dyDescent="0.25">
      <c r="A150" t="str" cm="1">
        <f t="array" aca="1" ref="A150" ca="1">"a_CYC_2_" &amp; INDIRECT("F" &amp; ROW(C150) - 23) &amp; "_p"</f>
        <v>a_CYC_2_1_6_p</v>
      </c>
      <c r="B150">
        <v>0</v>
      </c>
      <c r="C150" t="s">
        <v>61</v>
      </c>
    </row>
    <row r="151" spans="1:6" x14ac:dyDescent="0.25">
      <c r="A151" t="str" cm="1">
        <f t="array" aca="1" ref="A151" ca="1">"a_CYC_3_" &amp; INDIRECT("F" &amp; ROW(C151) - 24) &amp; "_p"</f>
        <v>a_CYC_3_1_6_p</v>
      </c>
      <c r="B151">
        <v>2</v>
      </c>
      <c r="C151" t="s">
        <v>62</v>
      </c>
    </row>
    <row r="152" spans="1:6" x14ac:dyDescent="0.25">
      <c r="A152" s="58" t="str">
        <f>"sector " &amp; D152 &amp; " and region " &amp;E152</f>
        <v>sector 2 and region 1</v>
      </c>
      <c r="B152" s="58"/>
      <c r="C152" s="58"/>
      <c r="D152" s="43">
        <v>2</v>
      </c>
      <c r="E152" s="43">
        <v>1</v>
      </c>
      <c r="F152" s="43" t="str">
        <f>D152 &amp; "_" &amp; E152</f>
        <v>2_1</v>
      </c>
    </row>
    <row r="153" spans="1:6" x14ac:dyDescent="0.25">
      <c r="A153" s="53" t="s">
        <v>59</v>
      </c>
    </row>
    <row r="154" spans="1:6" x14ac:dyDescent="0.25">
      <c r="A154" t="str" cm="1">
        <f t="array" aca="1" ref="A154" ca="1">"a_T_1_" &amp; INDIRECT("F" &amp; ROW(C154)-2) &amp; "_p"</f>
        <v>a_T_1_2_1_p</v>
      </c>
      <c r="B154">
        <v>0</v>
      </c>
      <c r="C154" t="s">
        <v>60</v>
      </c>
    </row>
    <row r="155" spans="1:6" x14ac:dyDescent="0.25">
      <c r="A155" t="str" cm="1">
        <f t="array" aca="1" ref="A155" ca="1">"a_T_2_" &amp; INDIRECT("F" &amp; ROW(C155)-3) &amp; "_p"</f>
        <v>a_T_2_2_1_p</v>
      </c>
      <c r="B155">
        <v>0</v>
      </c>
      <c r="C155" t="s">
        <v>61</v>
      </c>
    </row>
    <row r="156" spans="1:6" x14ac:dyDescent="0.25">
      <c r="A156" t="str" cm="1">
        <f t="array" aca="1" ref="A156" ca="1">"a_T_3_" &amp; INDIRECT("F" &amp; ROW(C156)-4) &amp; "_p"</f>
        <v>a_T_3_2_1_p</v>
      </c>
      <c r="B156">
        <v>2</v>
      </c>
      <c r="C156" t="s">
        <v>62</v>
      </c>
    </row>
    <row r="157" spans="1:6" x14ac:dyDescent="0.25">
      <c r="A157" s="53" t="s">
        <v>64</v>
      </c>
    </row>
    <row r="158" spans="1:6" x14ac:dyDescent="0.25">
      <c r="A158" t="str" cm="1">
        <f t="array" aca="1" ref="A158" ca="1">"a_WS_1_" &amp; INDIRECT("F" &amp; ROW(C158)-6) &amp; "_p"</f>
        <v>a_WS_1_2_1_p</v>
      </c>
      <c r="B158">
        <v>0</v>
      </c>
      <c r="C158" t="s">
        <v>60</v>
      </c>
    </row>
    <row r="159" spans="1:6" x14ac:dyDescent="0.25">
      <c r="A159" t="str" cm="1">
        <f t="array" aca="1" ref="A159" ca="1">"a_WS_2_" &amp; INDIRECT("F" &amp; ROW(C159)-7) &amp; "_p"</f>
        <v>a_WS_2_2_1_p</v>
      </c>
      <c r="B159">
        <v>0</v>
      </c>
      <c r="C159" t="s">
        <v>61</v>
      </c>
    </row>
    <row r="160" spans="1:6" x14ac:dyDescent="0.25">
      <c r="A160" t="str" cm="1">
        <f t="array" aca="1" ref="A160" ca="1">"a_WS_3_" &amp; INDIRECT("F" &amp; ROW(C160)-8) &amp; "_p"</f>
        <v>a_WS_3_2_1_p</v>
      </c>
      <c r="B160">
        <v>2</v>
      </c>
      <c r="C160" t="s">
        <v>62</v>
      </c>
    </row>
    <row r="161" spans="1:8" x14ac:dyDescent="0.25">
      <c r="A161" s="53" t="s">
        <v>63</v>
      </c>
      <c r="F161" s="56"/>
      <c r="G161" s="56"/>
      <c r="H161" s="56"/>
    </row>
    <row r="162" spans="1:8" x14ac:dyDescent="0.25">
      <c r="A162" t="str" cm="1">
        <f t="array" aca="1" ref="A162" ca="1">"a_PREC_1_" &amp; INDIRECT("F" &amp; ROW(C162) - 10) &amp; "_p"</f>
        <v>a_PREC_1_2_1_p</v>
      </c>
      <c r="B162">
        <v>0</v>
      </c>
      <c r="C162" t="s">
        <v>60</v>
      </c>
    </row>
    <row r="163" spans="1:8" x14ac:dyDescent="0.25">
      <c r="A163" t="str" cm="1">
        <f t="array" aca="1" ref="A163" ca="1">"a_PREC_2_" &amp; INDIRECT("F" &amp; ROW(C163) - 11) &amp; "_p"</f>
        <v>a_PREC_2_2_1_p</v>
      </c>
      <c r="B163">
        <v>0</v>
      </c>
      <c r="C163" t="s">
        <v>61</v>
      </c>
    </row>
    <row r="164" spans="1:8" x14ac:dyDescent="0.25">
      <c r="A164" t="str" cm="1">
        <f t="array" aca="1" ref="A164" ca="1">"a_PREC_3_" &amp; INDIRECT("F" &amp; ROW(C164) - 12) &amp; "_p"</f>
        <v>a_PREC_3_2_1_p</v>
      </c>
      <c r="B164">
        <v>2</v>
      </c>
      <c r="C164" t="s">
        <v>62</v>
      </c>
    </row>
    <row r="165" spans="1:8" x14ac:dyDescent="0.25">
      <c r="A165" s="53" t="s">
        <v>65</v>
      </c>
      <c r="F165" s="56"/>
      <c r="G165" s="56"/>
      <c r="H165" s="56"/>
    </row>
    <row r="166" spans="1:8" x14ac:dyDescent="0.25">
      <c r="A166" t="str" cm="1">
        <f t="array" aca="1" ref="A166" ca="1">"a_SL_1_" &amp; INDIRECT("F" &amp; ROW(C166) - 14) &amp; "_p"</f>
        <v>a_SL_1_2_1_p</v>
      </c>
      <c r="B166">
        <v>0</v>
      </c>
      <c r="C166" t="s">
        <v>60</v>
      </c>
    </row>
    <row r="167" spans="1:8" x14ac:dyDescent="0.25">
      <c r="A167" t="str" cm="1">
        <f t="array" aca="1" ref="A167" ca="1">"a_SL_2_" &amp; INDIRECT("F" &amp; ROW(C167) - 15) &amp; "_p"</f>
        <v>a_SL_2_2_1_p</v>
      </c>
      <c r="B167">
        <v>0</v>
      </c>
      <c r="C167" t="s">
        <v>61</v>
      </c>
    </row>
    <row r="168" spans="1:8" x14ac:dyDescent="0.25">
      <c r="A168" t="str" cm="1">
        <f t="array" aca="1" ref="A168" ca="1">"a_SL_3_" &amp; INDIRECT("F" &amp; ROW(C168) - 16) &amp; "_p"</f>
        <v>a_SL_3_2_1_p</v>
      </c>
      <c r="B168">
        <v>2</v>
      </c>
      <c r="C168" t="s">
        <v>62</v>
      </c>
    </row>
    <row r="169" spans="1:8" x14ac:dyDescent="0.25">
      <c r="A169" s="53" t="s">
        <v>470</v>
      </c>
    </row>
    <row r="170" spans="1:8" x14ac:dyDescent="0.25">
      <c r="A170" t="str" cm="1">
        <f t="array" aca="1" ref="A170" ca="1">"a_DRO_1_" &amp; INDIRECT("F" &amp; ROW(C170) - 18) &amp; "_p"</f>
        <v>a_DRO_1_2_1_p</v>
      </c>
      <c r="B170">
        <v>0</v>
      </c>
      <c r="C170" t="s">
        <v>60</v>
      </c>
    </row>
    <row r="171" spans="1:8" x14ac:dyDescent="0.25">
      <c r="A171" t="str" cm="1">
        <f t="array" aca="1" ref="A171" ca="1">"a_DRO_2_" &amp; INDIRECT("F" &amp; ROW(C171) - 19) &amp; "_p"</f>
        <v>a_DRO_2_2_1_p</v>
      </c>
      <c r="B171">
        <v>0</v>
      </c>
      <c r="C171" t="s">
        <v>61</v>
      </c>
    </row>
    <row r="172" spans="1:8" x14ac:dyDescent="0.25">
      <c r="A172" t="str" cm="1">
        <f t="array" aca="1" ref="A172" ca="1">"a_DRO_3_" &amp; INDIRECT("F" &amp; ROW(C172) - 20) &amp; "_p"</f>
        <v>a_DRO_3_2_1_p</v>
      </c>
      <c r="B172">
        <v>2</v>
      </c>
      <c r="C172" t="s">
        <v>62</v>
      </c>
    </row>
    <row r="173" spans="1:8" x14ac:dyDescent="0.25">
      <c r="A173" s="53" t="s">
        <v>471</v>
      </c>
    </row>
    <row r="174" spans="1:8" x14ac:dyDescent="0.25">
      <c r="A174" t="str" cm="1">
        <f t="array" aca="1" ref="A174" ca="1">"a_CYC_1_" &amp; INDIRECT("F" &amp; ROW(C174) - 22) &amp; "_p"</f>
        <v>a_CYC_1_2_1_p</v>
      </c>
      <c r="B174">
        <v>0.1</v>
      </c>
      <c r="C174" t="s">
        <v>60</v>
      </c>
    </row>
    <row r="175" spans="1:8" x14ac:dyDescent="0.25">
      <c r="A175" t="str" cm="1">
        <f t="array" aca="1" ref="A175" ca="1">"a_CYC_2_" &amp; INDIRECT("F" &amp; ROW(C175) - 23) &amp; "_p"</f>
        <v>a_CYC_2_2_1_p</v>
      </c>
      <c r="B175">
        <v>0</v>
      </c>
      <c r="C175" t="s">
        <v>61</v>
      </c>
    </row>
    <row r="176" spans="1:8" x14ac:dyDescent="0.25">
      <c r="A176" t="str" cm="1">
        <f t="array" aca="1" ref="A176" ca="1">"a_CYC_3_" &amp; INDIRECT("F" &amp; ROW(C176) - 24) &amp; "_p"</f>
        <v>a_CYC_3_2_1_p</v>
      </c>
      <c r="B176">
        <v>2</v>
      </c>
      <c r="C176" t="s">
        <v>62</v>
      </c>
    </row>
    <row r="177" spans="1:8" x14ac:dyDescent="0.25">
      <c r="A177" s="58" t="str">
        <f>"sector " &amp; D177 &amp; " and region " &amp;E177</f>
        <v>sector 2 and region 2</v>
      </c>
      <c r="B177" s="58"/>
      <c r="C177" s="58"/>
      <c r="D177" s="43">
        <v>2</v>
      </c>
      <c r="E177" s="43">
        <v>2</v>
      </c>
      <c r="F177" s="43" t="str">
        <f>D177 &amp; "_" &amp; E177</f>
        <v>2_2</v>
      </c>
    </row>
    <row r="178" spans="1:8" x14ac:dyDescent="0.25">
      <c r="A178" s="53" t="s">
        <v>59</v>
      </c>
    </row>
    <row r="179" spans="1:8" x14ac:dyDescent="0.25">
      <c r="A179" t="str" cm="1">
        <f t="array" aca="1" ref="A179" ca="1">"a_T_1_" &amp; INDIRECT("F" &amp; ROW(C179)-2) &amp; "_p"</f>
        <v>a_T_1_2_2_p</v>
      </c>
      <c r="B179">
        <v>0</v>
      </c>
      <c r="C179" t="s">
        <v>60</v>
      </c>
    </row>
    <row r="180" spans="1:8" x14ac:dyDescent="0.25">
      <c r="A180" t="str" cm="1">
        <f t="array" aca="1" ref="A180" ca="1">"a_T_2_" &amp; INDIRECT("F" &amp; ROW(C180)-3) &amp; "_p"</f>
        <v>a_T_2_2_2_p</v>
      </c>
      <c r="B180">
        <v>0</v>
      </c>
      <c r="C180" t="s">
        <v>61</v>
      </c>
    </row>
    <row r="181" spans="1:8" x14ac:dyDescent="0.25">
      <c r="A181" t="str" cm="1">
        <f t="array" aca="1" ref="A181" ca="1">"a_T_3_" &amp; INDIRECT("F" &amp; ROW(C181)-4) &amp; "_p"</f>
        <v>a_T_3_2_2_p</v>
      </c>
      <c r="B181">
        <v>2</v>
      </c>
      <c r="C181" t="s">
        <v>62</v>
      </c>
    </row>
    <row r="182" spans="1:8" x14ac:dyDescent="0.25">
      <c r="A182" s="53" t="s">
        <v>64</v>
      </c>
    </row>
    <row r="183" spans="1:8" x14ac:dyDescent="0.25">
      <c r="A183" t="str" cm="1">
        <f t="array" aca="1" ref="A183" ca="1">"a_WS_1_" &amp; INDIRECT("F" &amp; ROW(C183)-6) &amp; "_p"</f>
        <v>a_WS_1_2_2_p</v>
      </c>
      <c r="B183">
        <v>0</v>
      </c>
      <c r="C183" t="s">
        <v>60</v>
      </c>
    </row>
    <row r="184" spans="1:8" x14ac:dyDescent="0.25">
      <c r="A184" t="str" cm="1">
        <f t="array" aca="1" ref="A184" ca="1">"a_WS_2_" &amp; INDIRECT("F" &amp; ROW(C184)-7) &amp; "_p"</f>
        <v>a_WS_2_2_2_p</v>
      </c>
      <c r="B184">
        <v>0</v>
      </c>
      <c r="C184" t="s">
        <v>61</v>
      </c>
    </row>
    <row r="185" spans="1:8" x14ac:dyDescent="0.25">
      <c r="A185" t="str" cm="1">
        <f t="array" aca="1" ref="A185" ca="1">"a_WS_3_" &amp; INDIRECT("F" &amp; ROW(C185)-8) &amp; "_p"</f>
        <v>a_WS_3_2_2_p</v>
      </c>
      <c r="B185">
        <v>2</v>
      </c>
      <c r="C185" t="s">
        <v>62</v>
      </c>
    </row>
    <row r="186" spans="1:8" x14ac:dyDescent="0.25">
      <c r="A186" s="53" t="s">
        <v>63</v>
      </c>
      <c r="F186" s="56"/>
      <c r="G186" s="56"/>
      <c r="H186" s="56"/>
    </row>
    <row r="187" spans="1:8" x14ac:dyDescent="0.25">
      <c r="A187" t="str" cm="1">
        <f t="array" aca="1" ref="A187" ca="1">"a_PREC_1_" &amp; INDIRECT("F" &amp; ROW(C187) - 10) &amp; "_p"</f>
        <v>a_PREC_1_2_2_p</v>
      </c>
      <c r="B187">
        <v>0</v>
      </c>
      <c r="C187" t="s">
        <v>60</v>
      </c>
    </row>
    <row r="188" spans="1:8" x14ac:dyDescent="0.25">
      <c r="A188" t="str" cm="1">
        <f t="array" aca="1" ref="A188" ca="1">"a_PREC_2_" &amp; INDIRECT("F" &amp; ROW(C188) - 11) &amp; "_p"</f>
        <v>a_PREC_2_2_2_p</v>
      </c>
      <c r="B188">
        <v>0</v>
      </c>
      <c r="C188" t="s">
        <v>61</v>
      </c>
    </row>
    <row r="189" spans="1:8" x14ac:dyDescent="0.25">
      <c r="A189" t="str" cm="1">
        <f t="array" aca="1" ref="A189" ca="1">"a_PREC_3_" &amp; INDIRECT("F" &amp; ROW(C189) - 12) &amp; "_p"</f>
        <v>a_PREC_3_2_2_p</v>
      </c>
      <c r="B189">
        <v>2</v>
      </c>
      <c r="C189" t="s">
        <v>62</v>
      </c>
    </row>
    <row r="190" spans="1:8" x14ac:dyDescent="0.25">
      <c r="A190" s="53" t="s">
        <v>65</v>
      </c>
      <c r="F190" s="56"/>
      <c r="G190" s="56"/>
      <c r="H190" s="56"/>
    </row>
    <row r="191" spans="1:8" x14ac:dyDescent="0.25">
      <c r="A191" t="str" cm="1">
        <f t="array" aca="1" ref="A191" ca="1">"a_SL_1_" &amp; INDIRECT("F" &amp; ROW(C191) - 14) &amp; "_p"</f>
        <v>a_SL_1_2_2_p</v>
      </c>
      <c r="B191">
        <v>0</v>
      </c>
      <c r="C191" t="s">
        <v>60</v>
      </c>
    </row>
    <row r="192" spans="1:8" x14ac:dyDescent="0.25">
      <c r="A192" t="str" cm="1">
        <f t="array" aca="1" ref="A192" ca="1">"a_SL_2_" &amp; INDIRECT("F" &amp; ROW(C192) - 15) &amp; "_p"</f>
        <v>a_SL_2_2_2_p</v>
      </c>
      <c r="B192">
        <v>0</v>
      </c>
      <c r="C192" t="s">
        <v>61</v>
      </c>
    </row>
    <row r="193" spans="1:6" x14ac:dyDescent="0.25">
      <c r="A193" t="str" cm="1">
        <f t="array" aca="1" ref="A193" ca="1">"a_SL_3_" &amp; INDIRECT("F" &amp; ROW(C193) - 16) &amp; "_p"</f>
        <v>a_SL_3_2_2_p</v>
      </c>
      <c r="B193">
        <v>2</v>
      </c>
      <c r="C193" t="s">
        <v>62</v>
      </c>
    </row>
    <row r="194" spans="1:6" x14ac:dyDescent="0.25">
      <c r="A194" s="53" t="s">
        <v>470</v>
      </c>
    </row>
    <row r="195" spans="1:6" x14ac:dyDescent="0.25">
      <c r="A195" t="str" cm="1">
        <f t="array" aca="1" ref="A195" ca="1">"a_DRO_1_" &amp; INDIRECT("F" &amp; ROW(C195) - 18) &amp; "_p"</f>
        <v>a_DRO_1_2_2_p</v>
      </c>
      <c r="B195">
        <v>0</v>
      </c>
      <c r="C195" t="s">
        <v>60</v>
      </c>
    </row>
    <row r="196" spans="1:6" x14ac:dyDescent="0.25">
      <c r="A196" t="str" cm="1">
        <f t="array" aca="1" ref="A196" ca="1">"a_DRO_2_" &amp; INDIRECT("F" &amp; ROW(C196) - 19) &amp; "_p"</f>
        <v>a_DRO_2_2_2_p</v>
      </c>
      <c r="B196">
        <v>0</v>
      </c>
      <c r="C196" t="s">
        <v>61</v>
      </c>
    </row>
    <row r="197" spans="1:6" x14ac:dyDescent="0.25">
      <c r="A197" t="str" cm="1">
        <f t="array" aca="1" ref="A197" ca="1">"a_DRO_3_" &amp; INDIRECT("F" &amp; ROW(C197) - 20) &amp; "_p"</f>
        <v>a_DRO_3_2_2_p</v>
      </c>
      <c r="B197">
        <v>2</v>
      </c>
      <c r="C197" t="s">
        <v>62</v>
      </c>
    </row>
    <row r="198" spans="1:6" x14ac:dyDescent="0.25">
      <c r="A198" s="53" t="s">
        <v>471</v>
      </c>
    </row>
    <row r="199" spans="1:6" x14ac:dyDescent="0.25">
      <c r="A199" t="str" cm="1">
        <f t="array" aca="1" ref="A199" ca="1">"a_CYC_1_" &amp; INDIRECT("F" &amp; ROW(C199) - 22) &amp; "_p"</f>
        <v>a_CYC_1_2_2_p</v>
      </c>
      <c r="B199">
        <v>0.1</v>
      </c>
      <c r="C199" t="s">
        <v>60</v>
      </c>
    </row>
    <row r="200" spans="1:6" x14ac:dyDescent="0.25">
      <c r="A200" t="str" cm="1">
        <f t="array" aca="1" ref="A200" ca="1">"a_CYC_2_" &amp; INDIRECT("F" &amp; ROW(C200) - 23) &amp; "_p"</f>
        <v>a_CYC_2_2_2_p</v>
      </c>
      <c r="B200">
        <v>0</v>
      </c>
      <c r="C200" t="s">
        <v>61</v>
      </c>
    </row>
    <row r="201" spans="1:6" x14ac:dyDescent="0.25">
      <c r="A201" t="str" cm="1">
        <f t="array" aca="1" ref="A201" ca="1">"a_CYC_3_" &amp; INDIRECT("F" &amp; ROW(C201) - 24) &amp; "_p"</f>
        <v>a_CYC_3_2_2_p</v>
      </c>
      <c r="B201">
        <v>2</v>
      </c>
      <c r="C201" t="s">
        <v>62</v>
      </c>
    </row>
    <row r="202" spans="1:6" x14ac:dyDescent="0.25">
      <c r="A202" s="58" t="str">
        <f>"sector " &amp; D202 &amp; " and region " &amp;E202</f>
        <v>sector 2 and region 3</v>
      </c>
      <c r="B202" s="58"/>
      <c r="C202" s="58"/>
      <c r="D202" s="43">
        <v>2</v>
      </c>
      <c r="E202" s="43">
        <v>3</v>
      </c>
      <c r="F202" s="43" t="str">
        <f>D202 &amp; "_" &amp; E202</f>
        <v>2_3</v>
      </c>
    </row>
    <row r="203" spans="1:6" x14ac:dyDescent="0.25">
      <c r="A203" s="53" t="s">
        <v>59</v>
      </c>
    </row>
    <row r="204" spans="1:6" x14ac:dyDescent="0.25">
      <c r="A204" t="str" cm="1">
        <f t="array" aca="1" ref="A204" ca="1">"a_T_1_" &amp; INDIRECT("F" &amp; ROW(C204)-2) &amp; "_p"</f>
        <v>a_T_1_2_3_p</v>
      </c>
      <c r="B204">
        <v>0</v>
      </c>
      <c r="C204" t="s">
        <v>60</v>
      </c>
    </row>
    <row r="205" spans="1:6" x14ac:dyDescent="0.25">
      <c r="A205" t="str" cm="1">
        <f t="array" aca="1" ref="A205" ca="1">"a_T_2_" &amp; INDIRECT("F" &amp; ROW(C205)-3) &amp; "_p"</f>
        <v>a_T_2_2_3_p</v>
      </c>
      <c r="B205">
        <v>0</v>
      </c>
      <c r="C205" t="s">
        <v>61</v>
      </c>
    </row>
    <row r="206" spans="1:6" x14ac:dyDescent="0.25">
      <c r="A206" t="str" cm="1">
        <f t="array" aca="1" ref="A206" ca="1">"a_T_3_" &amp; INDIRECT("F" &amp; ROW(C206)-4) &amp; "_p"</f>
        <v>a_T_3_2_3_p</v>
      </c>
      <c r="B206">
        <v>2</v>
      </c>
      <c r="C206" t="s">
        <v>62</v>
      </c>
    </row>
    <row r="207" spans="1:6" x14ac:dyDescent="0.25">
      <c r="A207" s="53" t="s">
        <v>64</v>
      </c>
    </row>
    <row r="208" spans="1:6" x14ac:dyDescent="0.25">
      <c r="A208" t="str" cm="1">
        <f t="array" aca="1" ref="A208" ca="1">"a_WS_1_" &amp; INDIRECT("F" &amp; ROW(C208)-6) &amp; "_p"</f>
        <v>a_WS_1_2_3_p</v>
      </c>
      <c r="B208">
        <v>0</v>
      </c>
      <c r="C208" t="s">
        <v>60</v>
      </c>
    </row>
    <row r="209" spans="1:8" x14ac:dyDescent="0.25">
      <c r="A209" t="str" cm="1">
        <f t="array" aca="1" ref="A209" ca="1">"a_WS_2_" &amp; INDIRECT("F" &amp; ROW(C209)-7) &amp; "_p"</f>
        <v>a_WS_2_2_3_p</v>
      </c>
      <c r="B209">
        <v>0</v>
      </c>
      <c r="C209" t="s">
        <v>61</v>
      </c>
    </row>
    <row r="210" spans="1:8" x14ac:dyDescent="0.25">
      <c r="A210" t="str" cm="1">
        <f t="array" aca="1" ref="A210" ca="1">"a_WS_3_" &amp; INDIRECT("F" &amp; ROW(C210)-8) &amp; "_p"</f>
        <v>a_WS_3_2_3_p</v>
      </c>
      <c r="B210">
        <v>2</v>
      </c>
      <c r="C210" t="s">
        <v>62</v>
      </c>
    </row>
    <row r="211" spans="1:8" x14ac:dyDescent="0.25">
      <c r="A211" s="53" t="s">
        <v>63</v>
      </c>
      <c r="F211" s="56"/>
      <c r="G211" s="56"/>
      <c r="H211" s="56"/>
    </row>
    <row r="212" spans="1:8" x14ac:dyDescent="0.25">
      <c r="A212" t="str" cm="1">
        <f t="array" aca="1" ref="A212" ca="1">"a_PREC_1_" &amp; INDIRECT("F" &amp; ROW(C212) - 10) &amp; "_p"</f>
        <v>a_PREC_1_2_3_p</v>
      </c>
      <c r="B212">
        <v>0</v>
      </c>
      <c r="C212" t="s">
        <v>60</v>
      </c>
    </row>
    <row r="213" spans="1:8" x14ac:dyDescent="0.25">
      <c r="A213" t="str" cm="1">
        <f t="array" aca="1" ref="A213" ca="1">"a_PREC_2_" &amp; INDIRECT("F" &amp; ROW(C213) - 11) &amp; "_p"</f>
        <v>a_PREC_2_2_3_p</v>
      </c>
      <c r="B213">
        <v>0</v>
      </c>
      <c r="C213" t="s">
        <v>61</v>
      </c>
    </row>
    <row r="214" spans="1:8" x14ac:dyDescent="0.25">
      <c r="A214" t="str" cm="1">
        <f t="array" aca="1" ref="A214" ca="1">"a_PREC_3_" &amp; INDIRECT("F" &amp; ROW(C214) - 12) &amp; "_p"</f>
        <v>a_PREC_3_2_3_p</v>
      </c>
      <c r="B214">
        <v>2</v>
      </c>
      <c r="C214" t="s">
        <v>62</v>
      </c>
    </row>
    <row r="215" spans="1:8" x14ac:dyDescent="0.25">
      <c r="A215" s="53" t="s">
        <v>65</v>
      </c>
      <c r="F215" s="56"/>
      <c r="G215" s="56"/>
      <c r="H215" s="56"/>
    </row>
    <row r="216" spans="1:8" x14ac:dyDescent="0.25">
      <c r="A216" t="str" cm="1">
        <f t="array" aca="1" ref="A216" ca="1">"a_SL_1_" &amp; INDIRECT("F" &amp; ROW(C216) - 14) &amp; "_p"</f>
        <v>a_SL_1_2_3_p</v>
      </c>
      <c r="B216">
        <v>0</v>
      </c>
      <c r="C216" t="s">
        <v>60</v>
      </c>
    </row>
    <row r="217" spans="1:8" x14ac:dyDescent="0.25">
      <c r="A217" t="str" cm="1">
        <f t="array" aca="1" ref="A217" ca="1">"a_SL_2_" &amp; INDIRECT("F" &amp; ROW(C217) - 15) &amp; "_p"</f>
        <v>a_SL_2_2_3_p</v>
      </c>
      <c r="B217">
        <v>0</v>
      </c>
      <c r="C217" t="s">
        <v>61</v>
      </c>
    </row>
    <row r="218" spans="1:8" x14ac:dyDescent="0.25">
      <c r="A218" t="str" cm="1">
        <f t="array" aca="1" ref="A218" ca="1">"a_SL_3_" &amp; INDIRECT("F" &amp; ROW(C218) - 16) &amp; "_p"</f>
        <v>a_SL_3_2_3_p</v>
      </c>
      <c r="B218">
        <v>2</v>
      </c>
      <c r="C218" t="s">
        <v>62</v>
      </c>
    </row>
    <row r="219" spans="1:8" x14ac:dyDescent="0.25">
      <c r="A219" s="53" t="s">
        <v>470</v>
      </c>
    </row>
    <row r="220" spans="1:8" x14ac:dyDescent="0.25">
      <c r="A220" t="str" cm="1">
        <f t="array" aca="1" ref="A220" ca="1">"a_DRO_1_" &amp; INDIRECT("F" &amp; ROW(C220) - 18) &amp; "_p"</f>
        <v>a_DRO_1_2_3_p</v>
      </c>
      <c r="B220">
        <v>0</v>
      </c>
      <c r="C220" t="s">
        <v>60</v>
      </c>
    </row>
    <row r="221" spans="1:8" x14ac:dyDescent="0.25">
      <c r="A221" t="str" cm="1">
        <f t="array" aca="1" ref="A221" ca="1">"a_DRO_2_" &amp; INDIRECT("F" &amp; ROW(C221) - 19) &amp; "_p"</f>
        <v>a_DRO_2_2_3_p</v>
      </c>
      <c r="B221">
        <v>0</v>
      </c>
      <c r="C221" t="s">
        <v>61</v>
      </c>
    </row>
    <row r="222" spans="1:8" x14ac:dyDescent="0.25">
      <c r="A222" t="str" cm="1">
        <f t="array" aca="1" ref="A222" ca="1">"a_DRO_3_" &amp; INDIRECT("F" &amp; ROW(C222) - 20) &amp; "_p"</f>
        <v>a_DRO_3_2_3_p</v>
      </c>
      <c r="B222">
        <v>2</v>
      </c>
      <c r="C222" t="s">
        <v>62</v>
      </c>
    </row>
    <row r="223" spans="1:8" x14ac:dyDescent="0.25">
      <c r="A223" s="53" t="s">
        <v>471</v>
      </c>
    </row>
    <row r="224" spans="1:8" x14ac:dyDescent="0.25">
      <c r="A224" t="str" cm="1">
        <f t="array" aca="1" ref="A224" ca="1">"a_CYC_1_" &amp; INDIRECT("F" &amp; ROW(C224) - 22) &amp; "_p"</f>
        <v>a_CYC_1_2_3_p</v>
      </c>
      <c r="B224">
        <v>0.1</v>
      </c>
      <c r="C224" t="s">
        <v>60</v>
      </c>
    </row>
    <row r="225" spans="1:8" x14ac:dyDescent="0.25">
      <c r="A225" t="str" cm="1">
        <f t="array" aca="1" ref="A225" ca="1">"a_CYC_2_" &amp; INDIRECT("F" &amp; ROW(C225) - 23) &amp; "_p"</f>
        <v>a_CYC_2_2_3_p</v>
      </c>
      <c r="B225">
        <v>0</v>
      </c>
      <c r="C225" t="s">
        <v>61</v>
      </c>
    </row>
    <row r="226" spans="1:8" x14ac:dyDescent="0.25">
      <c r="A226" t="str" cm="1">
        <f t="array" aca="1" ref="A226" ca="1">"a_CYC_3_" &amp; INDIRECT("F" &amp; ROW(C226) - 24) &amp; "_p"</f>
        <v>a_CYC_3_2_3_p</v>
      </c>
      <c r="B226">
        <v>2</v>
      </c>
      <c r="C226" t="s">
        <v>62</v>
      </c>
    </row>
    <row r="227" spans="1:8" x14ac:dyDescent="0.25">
      <c r="A227" s="58" t="str">
        <f>"sector " &amp; D227 &amp; " and region " &amp;E227</f>
        <v>sector 2 and region 4</v>
      </c>
      <c r="B227" s="58"/>
      <c r="C227" s="58"/>
      <c r="D227" s="43">
        <v>2</v>
      </c>
      <c r="E227" s="43">
        <v>4</v>
      </c>
      <c r="F227" s="43" t="str">
        <f>D227 &amp; "_" &amp; E227</f>
        <v>2_4</v>
      </c>
    </row>
    <row r="228" spans="1:8" x14ac:dyDescent="0.25">
      <c r="A228" s="53" t="s">
        <v>59</v>
      </c>
    </row>
    <row r="229" spans="1:8" x14ac:dyDescent="0.25">
      <c r="A229" t="str" cm="1">
        <f t="array" aca="1" ref="A229" ca="1">"a_T_1_" &amp; INDIRECT("F" &amp; ROW(C229)-2) &amp; "_p"</f>
        <v>a_T_1_2_4_p</v>
      </c>
      <c r="B229">
        <v>0</v>
      </c>
      <c r="C229" t="s">
        <v>60</v>
      </c>
    </row>
    <row r="230" spans="1:8" x14ac:dyDescent="0.25">
      <c r="A230" t="str" cm="1">
        <f t="array" aca="1" ref="A230" ca="1">"a_T_2_" &amp; INDIRECT("F" &amp; ROW(C230)-3) &amp; "_p"</f>
        <v>a_T_2_2_4_p</v>
      </c>
      <c r="B230">
        <v>0</v>
      </c>
      <c r="C230" t="s">
        <v>61</v>
      </c>
    </row>
    <row r="231" spans="1:8" x14ac:dyDescent="0.25">
      <c r="A231" t="str" cm="1">
        <f t="array" aca="1" ref="A231" ca="1">"a_T_3_" &amp; INDIRECT("F" &amp; ROW(C231)-4) &amp; "_p"</f>
        <v>a_T_3_2_4_p</v>
      </c>
      <c r="B231">
        <v>2</v>
      </c>
      <c r="C231" t="s">
        <v>62</v>
      </c>
    </row>
    <row r="232" spans="1:8" x14ac:dyDescent="0.25">
      <c r="A232" s="53" t="s">
        <v>64</v>
      </c>
    </row>
    <row r="233" spans="1:8" x14ac:dyDescent="0.25">
      <c r="A233" t="str" cm="1">
        <f t="array" aca="1" ref="A233" ca="1">"a_WS_1_" &amp; INDIRECT("F" &amp; ROW(C233)-6) &amp; "_p"</f>
        <v>a_WS_1_2_4_p</v>
      </c>
      <c r="B233">
        <v>0</v>
      </c>
      <c r="C233" t="s">
        <v>60</v>
      </c>
    </row>
    <row r="234" spans="1:8" x14ac:dyDescent="0.25">
      <c r="A234" t="str" cm="1">
        <f t="array" aca="1" ref="A234" ca="1">"a_WS_2_" &amp; INDIRECT("F" &amp; ROW(C234)-7) &amp; "_p"</f>
        <v>a_WS_2_2_4_p</v>
      </c>
      <c r="B234">
        <v>0</v>
      </c>
      <c r="C234" t="s">
        <v>61</v>
      </c>
    </row>
    <row r="235" spans="1:8" x14ac:dyDescent="0.25">
      <c r="A235" t="str" cm="1">
        <f t="array" aca="1" ref="A235" ca="1">"a_WS_3_" &amp; INDIRECT("F" &amp; ROW(C235)-8) &amp; "_p"</f>
        <v>a_WS_3_2_4_p</v>
      </c>
      <c r="B235">
        <v>2</v>
      </c>
      <c r="C235" t="s">
        <v>62</v>
      </c>
    </row>
    <row r="236" spans="1:8" x14ac:dyDescent="0.25">
      <c r="A236" s="53" t="s">
        <v>63</v>
      </c>
      <c r="F236" s="56"/>
      <c r="G236" s="56"/>
      <c r="H236" s="56"/>
    </row>
    <row r="237" spans="1:8" x14ac:dyDescent="0.25">
      <c r="A237" t="str" cm="1">
        <f t="array" aca="1" ref="A237" ca="1">"a_PREC_1_" &amp; INDIRECT("F" &amp; ROW(C237) - 10) &amp; "_p"</f>
        <v>a_PREC_1_2_4_p</v>
      </c>
      <c r="B237">
        <v>0</v>
      </c>
      <c r="C237" t="s">
        <v>60</v>
      </c>
    </row>
    <row r="238" spans="1:8" x14ac:dyDescent="0.25">
      <c r="A238" t="str" cm="1">
        <f t="array" aca="1" ref="A238" ca="1">"a_PREC_2_" &amp; INDIRECT("F" &amp; ROW(C238) - 11) &amp; "_p"</f>
        <v>a_PREC_2_2_4_p</v>
      </c>
      <c r="B238">
        <v>0</v>
      </c>
      <c r="C238" t="s">
        <v>61</v>
      </c>
    </row>
    <row r="239" spans="1:8" x14ac:dyDescent="0.25">
      <c r="A239" t="str" cm="1">
        <f t="array" aca="1" ref="A239" ca="1">"a_PREC_3_" &amp; INDIRECT("F" &amp; ROW(C239) - 12) &amp; "_p"</f>
        <v>a_PREC_3_2_4_p</v>
      </c>
      <c r="B239">
        <v>2</v>
      </c>
      <c r="C239" t="s">
        <v>62</v>
      </c>
    </row>
    <row r="240" spans="1:8" x14ac:dyDescent="0.25">
      <c r="A240" s="53" t="s">
        <v>65</v>
      </c>
      <c r="F240" s="56"/>
      <c r="G240" s="56"/>
      <c r="H240" s="56"/>
    </row>
    <row r="241" spans="1:6" x14ac:dyDescent="0.25">
      <c r="A241" t="str" cm="1">
        <f t="array" aca="1" ref="A241" ca="1">"a_SL_1_" &amp; INDIRECT("F" &amp; ROW(C241) - 14) &amp; "_p"</f>
        <v>a_SL_1_2_4_p</v>
      </c>
      <c r="B241">
        <v>0</v>
      </c>
      <c r="C241" t="s">
        <v>60</v>
      </c>
    </row>
    <row r="242" spans="1:6" x14ac:dyDescent="0.25">
      <c r="A242" t="str" cm="1">
        <f t="array" aca="1" ref="A242" ca="1">"a_SL_2_" &amp; INDIRECT("F" &amp; ROW(C242) - 15) &amp; "_p"</f>
        <v>a_SL_2_2_4_p</v>
      </c>
      <c r="B242">
        <v>0</v>
      </c>
      <c r="C242" t="s">
        <v>61</v>
      </c>
    </row>
    <row r="243" spans="1:6" x14ac:dyDescent="0.25">
      <c r="A243" t="str" cm="1">
        <f t="array" aca="1" ref="A243" ca="1">"a_SL_3_" &amp; INDIRECT("F" &amp; ROW(C243) - 16) &amp; "_p"</f>
        <v>a_SL_3_2_4_p</v>
      </c>
      <c r="B243">
        <v>2</v>
      </c>
      <c r="C243" t="s">
        <v>62</v>
      </c>
    </row>
    <row r="244" spans="1:6" x14ac:dyDescent="0.25">
      <c r="A244" s="53" t="s">
        <v>470</v>
      </c>
    </row>
    <row r="245" spans="1:6" x14ac:dyDescent="0.25">
      <c r="A245" t="str" cm="1">
        <f t="array" aca="1" ref="A245" ca="1">"a_DRO_1_" &amp; INDIRECT("F" &amp; ROW(C245) - 18) &amp; "_p"</f>
        <v>a_DRO_1_2_4_p</v>
      </c>
      <c r="B245">
        <v>0</v>
      </c>
      <c r="C245" t="s">
        <v>60</v>
      </c>
    </row>
    <row r="246" spans="1:6" x14ac:dyDescent="0.25">
      <c r="A246" t="str" cm="1">
        <f t="array" aca="1" ref="A246" ca="1">"a_DRO_2_" &amp; INDIRECT("F" &amp; ROW(C246) - 19) &amp; "_p"</f>
        <v>a_DRO_2_2_4_p</v>
      </c>
      <c r="B246">
        <v>0</v>
      </c>
      <c r="C246" t="s">
        <v>61</v>
      </c>
    </row>
    <row r="247" spans="1:6" x14ac:dyDescent="0.25">
      <c r="A247" t="str" cm="1">
        <f t="array" aca="1" ref="A247" ca="1">"a_DRO_3_" &amp; INDIRECT("F" &amp; ROW(C247) - 20) &amp; "_p"</f>
        <v>a_DRO_3_2_4_p</v>
      </c>
      <c r="B247">
        <v>2</v>
      </c>
      <c r="C247" t="s">
        <v>62</v>
      </c>
    </row>
    <row r="248" spans="1:6" x14ac:dyDescent="0.25">
      <c r="A248" s="53" t="s">
        <v>471</v>
      </c>
    </row>
    <row r="249" spans="1:6" x14ac:dyDescent="0.25">
      <c r="A249" t="str" cm="1">
        <f t="array" aca="1" ref="A249" ca="1">"a_CYC_1_" &amp; INDIRECT("F" &amp; ROW(C249) - 22) &amp; "_p"</f>
        <v>a_CYC_1_2_4_p</v>
      </c>
      <c r="B249">
        <v>0.1</v>
      </c>
      <c r="C249" t="s">
        <v>60</v>
      </c>
    </row>
    <row r="250" spans="1:6" x14ac:dyDescent="0.25">
      <c r="A250" t="str" cm="1">
        <f t="array" aca="1" ref="A250" ca="1">"a_CYC_2_" &amp; INDIRECT("F" &amp; ROW(C250) - 23) &amp; "_p"</f>
        <v>a_CYC_2_2_4_p</v>
      </c>
      <c r="B250">
        <v>0</v>
      </c>
      <c r="C250" t="s">
        <v>61</v>
      </c>
    </row>
    <row r="251" spans="1:6" x14ac:dyDescent="0.25">
      <c r="A251" t="str" cm="1">
        <f t="array" aca="1" ref="A251" ca="1">"a_CYC_3_" &amp; INDIRECT("F" &amp; ROW(C251) - 24) &amp; "_p"</f>
        <v>a_CYC_3_2_4_p</v>
      </c>
      <c r="B251">
        <v>2</v>
      </c>
      <c r="C251" t="s">
        <v>62</v>
      </c>
    </row>
    <row r="252" spans="1:6" x14ac:dyDescent="0.25">
      <c r="A252" s="58" t="str">
        <f>"sector " &amp; D252 &amp; " and region " &amp;E252</f>
        <v>sector 2 and region 5</v>
      </c>
      <c r="B252" s="58"/>
      <c r="C252" s="58"/>
      <c r="D252" s="43">
        <v>2</v>
      </c>
      <c r="E252" s="43">
        <v>5</v>
      </c>
      <c r="F252" s="43" t="str">
        <f>D252 &amp; "_" &amp; E252</f>
        <v>2_5</v>
      </c>
    </row>
    <row r="253" spans="1:6" x14ac:dyDescent="0.25">
      <c r="A253" s="53" t="s">
        <v>59</v>
      </c>
    </row>
    <row r="254" spans="1:6" x14ac:dyDescent="0.25">
      <c r="A254" t="str" cm="1">
        <f t="array" aca="1" ref="A254" ca="1">"a_T_1_" &amp; INDIRECT("F" &amp; ROW(C254)-2) &amp; "_p"</f>
        <v>a_T_1_2_5_p</v>
      </c>
      <c r="B254">
        <v>0</v>
      </c>
      <c r="C254" t="s">
        <v>60</v>
      </c>
    </row>
    <row r="255" spans="1:6" x14ac:dyDescent="0.25">
      <c r="A255" t="str" cm="1">
        <f t="array" aca="1" ref="A255" ca="1">"a_T_2_" &amp; INDIRECT("F" &amp; ROW(C255)-3) &amp; "_p"</f>
        <v>a_T_2_2_5_p</v>
      </c>
      <c r="B255">
        <v>0</v>
      </c>
      <c r="C255" t="s">
        <v>61</v>
      </c>
    </row>
    <row r="256" spans="1:6" x14ac:dyDescent="0.25">
      <c r="A256" t="str" cm="1">
        <f t="array" aca="1" ref="A256" ca="1">"a_T_3_" &amp; INDIRECT("F" &amp; ROW(C256)-4) &amp; "_p"</f>
        <v>a_T_3_2_5_p</v>
      </c>
      <c r="B256">
        <v>2</v>
      </c>
      <c r="C256" t="s">
        <v>62</v>
      </c>
    </row>
    <row r="257" spans="1:8" x14ac:dyDescent="0.25">
      <c r="A257" s="53" t="s">
        <v>64</v>
      </c>
    </row>
    <row r="258" spans="1:8" x14ac:dyDescent="0.25">
      <c r="A258" t="str" cm="1">
        <f t="array" aca="1" ref="A258" ca="1">"a_WS_1_" &amp; INDIRECT("F" &amp; ROW(C258)-6) &amp; "_p"</f>
        <v>a_WS_1_2_5_p</v>
      </c>
      <c r="B258">
        <v>0</v>
      </c>
      <c r="C258" t="s">
        <v>60</v>
      </c>
    </row>
    <row r="259" spans="1:8" x14ac:dyDescent="0.25">
      <c r="A259" t="str" cm="1">
        <f t="array" aca="1" ref="A259" ca="1">"a_WS_2_" &amp; INDIRECT("F" &amp; ROW(C259)-7) &amp; "_p"</f>
        <v>a_WS_2_2_5_p</v>
      </c>
      <c r="B259">
        <v>0</v>
      </c>
      <c r="C259" t="s">
        <v>61</v>
      </c>
    </row>
    <row r="260" spans="1:8" x14ac:dyDescent="0.25">
      <c r="A260" t="str" cm="1">
        <f t="array" aca="1" ref="A260" ca="1">"a_WS_3_" &amp; INDIRECT("F" &amp; ROW(C260)-8) &amp; "_p"</f>
        <v>a_WS_3_2_5_p</v>
      </c>
      <c r="B260">
        <v>2</v>
      </c>
      <c r="C260" t="s">
        <v>62</v>
      </c>
    </row>
    <row r="261" spans="1:8" x14ac:dyDescent="0.25">
      <c r="A261" s="53" t="s">
        <v>63</v>
      </c>
      <c r="F261" s="56"/>
      <c r="G261" s="56"/>
      <c r="H261" s="56"/>
    </row>
    <row r="262" spans="1:8" x14ac:dyDescent="0.25">
      <c r="A262" t="str" cm="1">
        <f t="array" aca="1" ref="A262" ca="1">"a_PREC_1_" &amp; INDIRECT("F" &amp; ROW(C262) - 10) &amp; "_p"</f>
        <v>a_PREC_1_2_5_p</v>
      </c>
      <c r="B262">
        <v>0</v>
      </c>
      <c r="C262" t="s">
        <v>60</v>
      </c>
    </row>
    <row r="263" spans="1:8" x14ac:dyDescent="0.25">
      <c r="A263" t="str" cm="1">
        <f t="array" aca="1" ref="A263" ca="1">"a_PREC_2_" &amp; INDIRECT("F" &amp; ROW(C263) - 11) &amp; "_p"</f>
        <v>a_PREC_2_2_5_p</v>
      </c>
      <c r="B263">
        <v>0</v>
      </c>
      <c r="C263" t="s">
        <v>61</v>
      </c>
    </row>
    <row r="264" spans="1:8" x14ac:dyDescent="0.25">
      <c r="A264" t="str" cm="1">
        <f t="array" aca="1" ref="A264" ca="1">"a_PREC_3_" &amp; INDIRECT("F" &amp; ROW(C264) - 12) &amp; "_p"</f>
        <v>a_PREC_3_2_5_p</v>
      </c>
      <c r="B264">
        <v>2</v>
      </c>
      <c r="C264" t="s">
        <v>62</v>
      </c>
    </row>
    <row r="265" spans="1:8" x14ac:dyDescent="0.25">
      <c r="A265" s="53" t="s">
        <v>65</v>
      </c>
      <c r="F265" s="56"/>
      <c r="G265" s="56"/>
      <c r="H265" s="56"/>
    </row>
    <row r="266" spans="1:8" x14ac:dyDescent="0.25">
      <c r="A266" t="str" cm="1">
        <f t="array" aca="1" ref="A266" ca="1">"a_SL_1_" &amp; INDIRECT("F" &amp; ROW(C266) - 14) &amp; "_p"</f>
        <v>a_SL_1_2_5_p</v>
      </c>
      <c r="B266">
        <v>0</v>
      </c>
      <c r="C266" t="s">
        <v>60</v>
      </c>
    </row>
    <row r="267" spans="1:8" x14ac:dyDescent="0.25">
      <c r="A267" t="str" cm="1">
        <f t="array" aca="1" ref="A267" ca="1">"a_SL_2_" &amp; INDIRECT("F" &amp; ROW(C267) - 15) &amp; "_p"</f>
        <v>a_SL_2_2_5_p</v>
      </c>
      <c r="B267">
        <v>0</v>
      </c>
      <c r="C267" t="s">
        <v>61</v>
      </c>
    </row>
    <row r="268" spans="1:8" x14ac:dyDescent="0.25">
      <c r="A268" t="str" cm="1">
        <f t="array" aca="1" ref="A268" ca="1">"a_SL_3_" &amp; INDIRECT("F" &amp; ROW(C268) - 16) &amp; "_p"</f>
        <v>a_SL_3_2_5_p</v>
      </c>
      <c r="B268">
        <v>2</v>
      </c>
      <c r="C268" t="s">
        <v>62</v>
      </c>
    </row>
    <row r="269" spans="1:8" x14ac:dyDescent="0.25">
      <c r="A269" s="53" t="s">
        <v>470</v>
      </c>
    </row>
    <row r="270" spans="1:8" x14ac:dyDescent="0.25">
      <c r="A270" t="str" cm="1">
        <f t="array" aca="1" ref="A270" ca="1">"a_DRO_1_" &amp; INDIRECT("F" &amp; ROW(C270) - 18) &amp; "_p"</f>
        <v>a_DRO_1_2_5_p</v>
      </c>
      <c r="B270">
        <v>0</v>
      </c>
      <c r="C270" t="s">
        <v>60</v>
      </c>
    </row>
    <row r="271" spans="1:8" x14ac:dyDescent="0.25">
      <c r="A271" t="str" cm="1">
        <f t="array" aca="1" ref="A271" ca="1">"a_DRO_2_" &amp; INDIRECT("F" &amp; ROW(C271) - 19) &amp; "_p"</f>
        <v>a_DRO_2_2_5_p</v>
      </c>
      <c r="B271">
        <v>0</v>
      </c>
      <c r="C271" t="s">
        <v>61</v>
      </c>
    </row>
    <row r="272" spans="1:8" x14ac:dyDescent="0.25">
      <c r="A272" t="str" cm="1">
        <f t="array" aca="1" ref="A272" ca="1">"a_DRO_3_" &amp; INDIRECT("F" &amp; ROW(C272) - 20) &amp; "_p"</f>
        <v>a_DRO_3_2_5_p</v>
      </c>
      <c r="B272">
        <v>2</v>
      </c>
      <c r="C272" t="s">
        <v>62</v>
      </c>
    </row>
    <row r="273" spans="1:8" x14ac:dyDescent="0.25">
      <c r="A273" s="53" t="s">
        <v>471</v>
      </c>
    </row>
    <row r="274" spans="1:8" x14ac:dyDescent="0.25">
      <c r="A274" t="str" cm="1">
        <f t="array" aca="1" ref="A274" ca="1">"a_CYC_1_" &amp; INDIRECT("F" &amp; ROW(C274) - 22) &amp; "_p"</f>
        <v>a_CYC_1_2_5_p</v>
      </c>
      <c r="B274">
        <v>0.1</v>
      </c>
      <c r="C274" t="s">
        <v>60</v>
      </c>
    </row>
    <row r="275" spans="1:8" x14ac:dyDescent="0.25">
      <c r="A275" t="str" cm="1">
        <f t="array" aca="1" ref="A275" ca="1">"a_CYC_2_" &amp; INDIRECT("F" &amp; ROW(C275) - 23) &amp; "_p"</f>
        <v>a_CYC_2_2_5_p</v>
      </c>
      <c r="B275">
        <v>0</v>
      </c>
      <c r="C275" t="s">
        <v>61</v>
      </c>
    </row>
    <row r="276" spans="1:8" x14ac:dyDescent="0.25">
      <c r="A276" t="str" cm="1">
        <f t="array" aca="1" ref="A276" ca="1">"a_CYC_3_" &amp; INDIRECT("F" &amp; ROW(C276) - 24) &amp; "_p"</f>
        <v>a_CYC_3_2_5_p</v>
      </c>
      <c r="B276">
        <v>2</v>
      </c>
      <c r="C276" t="s">
        <v>62</v>
      </c>
    </row>
    <row r="277" spans="1:8" x14ac:dyDescent="0.25">
      <c r="A277" s="58" t="str">
        <f>"sector " &amp; D277 &amp; " and region " &amp;E277</f>
        <v>sector 2 and region 6</v>
      </c>
      <c r="B277" s="58"/>
      <c r="C277" s="58"/>
      <c r="D277" s="43">
        <v>2</v>
      </c>
      <c r="E277" s="43">
        <v>6</v>
      </c>
      <c r="F277" s="43" t="str">
        <f>D277 &amp; "_" &amp; E277</f>
        <v>2_6</v>
      </c>
    </row>
    <row r="278" spans="1:8" x14ac:dyDescent="0.25">
      <c r="A278" s="53" t="s">
        <v>59</v>
      </c>
    </row>
    <row r="279" spans="1:8" x14ac:dyDescent="0.25">
      <c r="A279" t="str" cm="1">
        <f t="array" aca="1" ref="A279" ca="1">"a_T_1_" &amp; INDIRECT("F" &amp; ROW(C279)-2) &amp; "_p"</f>
        <v>a_T_1_2_6_p</v>
      </c>
      <c r="B279">
        <v>0</v>
      </c>
      <c r="C279" t="s">
        <v>60</v>
      </c>
    </row>
    <row r="280" spans="1:8" x14ac:dyDescent="0.25">
      <c r="A280" t="str" cm="1">
        <f t="array" aca="1" ref="A280" ca="1">"a_T_2_" &amp; INDIRECT("F" &amp; ROW(C280)-3) &amp; "_p"</f>
        <v>a_T_2_2_6_p</v>
      </c>
      <c r="B280">
        <v>0</v>
      </c>
      <c r="C280" t="s">
        <v>61</v>
      </c>
    </row>
    <row r="281" spans="1:8" x14ac:dyDescent="0.25">
      <c r="A281" t="str" cm="1">
        <f t="array" aca="1" ref="A281" ca="1">"a_T_3_" &amp; INDIRECT("F" &amp; ROW(C281)-4) &amp; "_p"</f>
        <v>a_T_3_2_6_p</v>
      </c>
      <c r="B281">
        <v>2</v>
      </c>
      <c r="C281" t="s">
        <v>62</v>
      </c>
    </row>
    <row r="282" spans="1:8" x14ac:dyDescent="0.25">
      <c r="A282" s="53" t="s">
        <v>64</v>
      </c>
    </row>
    <row r="283" spans="1:8" x14ac:dyDescent="0.25">
      <c r="A283" t="str" cm="1">
        <f t="array" aca="1" ref="A283" ca="1">"a_WS_1_" &amp; INDIRECT("F" &amp; ROW(C283)-6) &amp; "_p"</f>
        <v>a_WS_1_2_6_p</v>
      </c>
      <c r="B283">
        <v>0</v>
      </c>
      <c r="C283" t="s">
        <v>60</v>
      </c>
    </row>
    <row r="284" spans="1:8" x14ac:dyDescent="0.25">
      <c r="A284" t="str" cm="1">
        <f t="array" aca="1" ref="A284" ca="1">"a_WS_2_" &amp; INDIRECT("F" &amp; ROW(C284)-7) &amp; "_p"</f>
        <v>a_WS_2_2_6_p</v>
      </c>
      <c r="B284">
        <v>0</v>
      </c>
      <c r="C284" t="s">
        <v>61</v>
      </c>
    </row>
    <row r="285" spans="1:8" x14ac:dyDescent="0.25">
      <c r="A285" t="str" cm="1">
        <f t="array" aca="1" ref="A285" ca="1">"a_WS_3_" &amp; INDIRECT("F" &amp; ROW(C285)-8) &amp; "_p"</f>
        <v>a_WS_3_2_6_p</v>
      </c>
      <c r="B285">
        <v>2</v>
      </c>
      <c r="C285" t="s">
        <v>62</v>
      </c>
    </row>
    <row r="286" spans="1:8" x14ac:dyDescent="0.25">
      <c r="A286" s="53" t="s">
        <v>63</v>
      </c>
      <c r="F286" s="56"/>
      <c r="G286" s="56"/>
      <c r="H286" s="56"/>
    </row>
    <row r="287" spans="1:8" x14ac:dyDescent="0.25">
      <c r="A287" t="str" cm="1">
        <f t="array" aca="1" ref="A287" ca="1">"a_PREC_1_" &amp; INDIRECT("F" &amp; ROW(C287) - 10) &amp; "_p"</f>
        <v>a_PREC_1_2_6_p</v>
      </c>
      <c r="B287">
        <v>0</v>
      </c>
      <c r="C287" t="s">
        <v>60</v>
      </c>
    </row>
    <row r="288" spans="1:8" x14ac:dyDescent="0.25">
      <c r="A288" t="str" cm="1">
        <f t="array" aca="1" ref="A288" ca="1">"a_PREC_2_" &amp; INDIRECT("F" &amp; ROW(C288) - 11) &amp; "_p"</f>
        <v>a_PREC_2_2_6_p</v>
      </c>
      <c r="B288">
        <v>0</v>
      </c>
      <c r="C288" t="s">
        <v>61</v>
      </c>
    </row>
    <row r="289" spans="1:8" x14ac:dyDescent="0.25">
      <c r="A289" t="str" cm="1">
        <f t="array" aca="1" ref="A289" ca="1">"a_PREC_3_" &amp; INDIRECT("F" &amp; ROW(C289) - 12) &amp; "_p"</f>
        <v>a_PREC_3_2_6_p</v>
      </c>
      <c r="B289">
        <v>2</v>
      </c>
      <c r="C289" t="s">
        <v>62</v>
      </c>
    </row>
    <row r="290" spans="1:8" x14ac:dyDescent="0.25">
      <c r="A290" s="53" t="s">
        <v>65</v>
      </c>
      <c r="F290" s="56"/>
      <c r="G290" s="56"/>
      <c r="H290" s="56"/>
    </row>
    <row r="291" spans="1:8" x14ac:dyDescent="0.25">
      <c r="A291" t="str" cm="1">
        <f t="array" aca="1" ref="A291" ca="1">"a_SL_1_" &amp; INDIRECT("F" &amp; ROW(C291) - 14) &amp; "_p"</f>
        <v>a_SL_1_2_6_p</v>
      </c>
      <c r="B291">
        <v>0</v>
      </c>
      <c r="C291" t="s">
        <v>60</v>
      </c>
    </row>
    <row r="292" spans="1:8" x14ac:dyDescent="0.25">
      <c r="A292" t="str" cm="1">
        <f t="array" aca="1" ref="A292" ca="1">"a_SL_2_" &amp; INDIRECT("F" &amp; ROW(C292) - 15) &amp; "_p"</f>
        <v>a_SL_2_2_6_p</v>
      </c>
      <c r="B292">
        <v>0</v>
      </c>
      <c r="C292" t="s">
        <v>61</v>
      </c>
    </row>
    <row r="293" spans="1:8" x14ac:dyDescent="0.25">
      <c r="A293" t="str" cm="1">
        <f t="array" aca="1" ref="A293" ca="1">"a_SL_3_" &amp; INDIRECT("F" &amp; ROW(C293) - 16) &amp; "_p"</f>
        <v>a_SL_3_2_6_p</v>
      </c>
      <c r="B293">
        <v>2</v>
      </c>
      <c r="C293" t="s">
        <v>62</v>
      </c>
    </row>
    <row r="294" spans="1:8" x14ac:dyDescent="0.25">
      <c r="A294" s="53" t="s">
        <v>470</v>
      </c>
    </row>
    <row r="295" spans="1:8" x14ac:dyDescent="0.25">
      <c r="A295" t="str" cm="1">
        <f t="array" aca="1" ref="A295" ca="1">"a_DRO_1_" &amp; INDIRECT("F" &amp; ROW(C295) - 18) &amp; "_p"</f>
        <v>a_DRO_1_2_6_p</v>
      </c>
      <c r="B295">
        <v>0</v>
      </c>
      <c r="C295" t="s">
        <v>60</v>
      </c>
    </row>
    <row r="296" spans="1:8" x14ac:dyDescent="0.25">
      <c r="A296" t="str" cm="1">
        <f t="array" aca="1" ref="A296" ca="1">"a_DRO_2_" &amp; INDIRECT("F" &amp; ROW(C296) - 19) &amp; "_p"</f>
        <v>a_DRO_2_2_6_p</v>
      </c>
      <c r="B296">
        <v>0</v>
      </c>
      <c r="C296" t="s">
        <v>61</v>
      </c>
    </row>
    <row r="297" spans="1:8" x14ac:dyDescent="0.25">
      <c r="A297" t="str" cm="1">
        <f t="array" aca="1" ref="A297" ca="1">"a_DRO_3_" &amp; INDIRECT("F" &amp; ROW(C297) - 20) &amp; "_p"</f>
        <v>a_DRO_3_2_6_p</v>
      </c>
      <c r="B297">
        <v>2</v>
      </c>
      <c r="C297" t="s">
        <v>62</v>
      </c>
    </row>
    <row r="298" spans="1:8" x14ac:dyDescent="0.25">
      <c r="A298" s="53" t="s">
        <v>471</v>
      </c>
    </row>
    <row r="299" spans="1:8" x14ac:dyDescent="0.25">
      <c r="A299" t="str" cm="1">
        <f t="array" aca="1" ref="A299" ca="1">"a_CYC_1_" &amp; INDIRECT("F" &amp; ROW(C299) - 22) &amp; "_p"</f>
        <v>a_CYC_1_2_6_p</v>
      </c>
      <c r="B299">
        <v>0.1</v>
      </c>
      <c r="C299" t="s">
        <v>60</v>
      </c>
    </row>
    <row r="300" spans="1:8" x14ac:dyDescent="0.25">
      <c r="A300" t="str" cm="1">
        <f t="array" aca="1" ref="A300" ca="1">"a_CYC_2_" &amp; INDIRECT("F" &amp; ROW(C300) - 23) &amp; "_p"</f>
        <v>a_CYC_2_2_6_p</v>
      </c>
      <c r="B300">
        <v>0</v>
      </c>
      <c r="C300" t="s">
        <v>61</v>
      </c>
    </row>
    <row r="301" spans="1:8" x14ac:dyDescent="0.25">
      <c r="A301" t="str" cm="1">
        <f t="array" aca="1" ref="A301" ca="1">"a_CYC_3_" &amp; INDIRECT("F" &amp; ROW(C301) - 24) &amp; "_p"</f>
        <v>a_CYC_3_2_6_p</v>
      </c>
      <c r="B301">
        <v>2</v>
      </c>
      <c r="C301" t="s">
        <v>62</v>
      </c>
    </row>
    <row r="302" spans="1:8" x14ac:dyDescent="0.25">
      <c r="A302" s="58" t="str">
        <f>"sector " &amp; D302 &amp; " and region " &amp;E302</f>
        <v>sector 3 and region 1</v>
      </c>
      <c r="B302" s="58"/>
      <c r="C302" s="58"/>
      <c r="D302" s="43">
        <v>3</v>
      </c>
      <c r="E302" s="43">
        <v>1</v>
      </c>
      <c r="F302" s="43" t="str">
        <f>D302 &amp; "_" &amp; E302</f>
        <v>3_1</v>
      </c>
    </row>
    <row r="303" spans="1:8" x14ac:dyDescent="0.25">
      <c r="A303" s="53" t="s">
        <v>59</v>
      </c>
    </row>
    <row r="304" spans="1:8" x14ac:dyDescent="0.25">
      <c r="A304" t="str" cm="1">
        <f t="array" aca="1" ref="A304" ca="1">"a_T_1_" &amp; INDIRECT("F" &amp; ROW(C304)-2) &amp; "_p"</f>
        <v>a_T_1_3_1_p</v>
      </c>
      <c r="B304">
        <v>0</v>
      </c>
      <c r="C304" t="s">
        <v>60</v>
      </c>
    </row>
    <row r="305" spans="1:8" x14ac:dyDescent="0.25">
      <c r="A305" t="str" cm="1">
        <f t="array" aca="1" ref="A305" ca="1">"a_T_2_" &amp; INDIRECT("F" &amp; ROW(C305)-3) &amp; "_p"</f>
        <v>a_T_2_3_1_p</v>
      </c>
      <c r="B305">
        <v>0</v>
      </c>
      <c r="C305" t="s">
        <v>61</v>
      </c>
    </row>
    <row r="306" spans="1:8" x14ac:dyDescent="0.25">
      <c r="A306" t="str" cm="1">
        <f t="array" aca="1" ref="A306" ca="1">"a_T_3_" &amp; INDIRECT("F" &amp; ROW(C306)-4) &amp; "_p"</f>
        <v>a_T_3_3_1_p</v>
      </c>
      <c r="B306">
        <v>2</v>
      </c>
      <c r="C306" t="s">
        <v>62</v>
      </c>
    </row>
    <row r="307" spans="1:8" x14ac:dyDescent="0.25">
      <c r="A307" s="53" t="s">
        <v>64</v>
      </c>
    </row>
    <row r="308" spans="1:8" x14ac:dyDescent="0.25">
      <c r="A308" t="str" cm="1">
        <f t="array" aca="1" ref="A308" ca="1">"a_WS_1_" &amp; INDIRECT("F" &amp; ROW(C308)-6) &amp; "_p"</f>
        <v>a_WS_1_3_1_p</v>
      </c>
      <c r="B308">
        <v>0</v>
      </c>
      <c r="C308" t="s">
        <v>60</v>
      </c>
    </row>
    <row r="309" spans="1:8" x14ac:dyDescent="0.25">
      <c r="A309" t="str" cm="1">
        <f t="array" aca="1" ref="A309" ca="1">"a_WS_2_" &amp; INDIRECT("F" &amp; ROW(C309)-7) &amp; "_p"</f>
        <v>a_WS_2_3_1_p</v>
      </c>
      <c r="B309">
        <v>0</v>
      </c>
      <c r="C309" t="s">
        <v>61</v>
      </c>
    </row>
    <row r="310" spans="1:8" x14ac:dyDescent="0.25">
      <c r="A310" t="str" cm="1">
        <f t="array" aca="1" ref="A310" ca="1">"a_WS_3_" &amp; INDIRECT("F" &amp; ROW(C310)-8) &amp; "_p"</f>
        <v>a_WS_3_3_1_p</v>
      </c>
      <c r="B310">
        <v>2</v>
      </c>
      <c r="C310" t="s">
        <v>62</v>
      </c>
    </row>
    <row r="311" spans="1:8" x14ac:dyDescent="0.25">
      <c r="A311" s="53" t="s">
        <v>63</v>
      </c>
      <c r="F311" s="56"/>
      <c r="G311" s="56"/>
      <c r="H311" s="56"/>
    </row>
    <row r="312" spans="1:8" x14ac:dyDescent="0.25">
      <c r="A312" t="str" cm="1">
        <f t="array" aca="1" ref="A312" ca="1">"a_PREC_1_" &amp; INDIRECT("F" &amp; ROW(C312) - 10) &amp; "_p"</f>
        <v>a_PREC_1_3_1_p</v>
      </c>
      <c r="B312">
        <v>0</v>
      </c>
      <c r="C312" t="s">
        <v>60</v>
      </c>
    </row>
    <row r="313" spans="1:8" x14ac:dyDescent="0.25">
      <c r="A313" t="str" cm="1">
        <f t="array" aca="1" ref="A313" ca="1">"a_PREC_2_" &amp; INDIRECT("F" &amp; ROW(C313) - 11) &amp; "_p"</f>
        <v>a_PREC_2_3_1_p</v>
      </c>
      <c r="B313">
        <v>0</v>
      </c>
      <c r="C313" t="s">
        <v>61</v>
      </c>
    </row>
    <row r="314" spans="1:8" x14ac:dyDescent="0.25">
      <c r="A314" t="str" cm="1">
        <f t="array" aca="1" ref="A314" ca="1">"a_PREC_3_" &amp; INDIRECT("F" &amp; ROW(C314) - 12) &amp; "_p"</f>
        <v>a_PREC_3_3_1_p</v>
      </c>
      <c r="B314">
        <v>2</v>
      </c>
      <c r="C314" t="s">
        <v>62</v>
      </c>
    </row>
    <row r="315" spans="1:8" x14ac:dyDescent="0.25">
      <c r="A315" s="53" t="s">
        <v>65</v>
      </c>
      <c r="F315" s="56"/>
      <c r="G315" s="56"/>
      <c r="H315" s="56"/>
    </row>
    <row r="316" spans="1:8" x14ac:dyDescent="0.25">
      <c r="A316" t="str" cm="1">
        <f t="array" aca="1" ref="A316" ca="1">"a_SL_1_" &amp; INDIRECT("F" &amp; ROW(C316) - 14) &amp; "_p"</f>
        <v>a_SL_1_3_1_p</v>
      </c>
      <c r="B316">
        <v>0</v>
      </c>
      <c r="C316" t="s">
        <v>60</v>
      </c>
    </row>
    <row r="317" spans="1:8" x14ac:dyDescent="0.25">
      <c r="A317" t="str" cm="1">
        <f t="array" aca="1" ref="A317" ca="1">"a_SL_2_" &amp; INDIRECT("F" &amp; ROW(C317) - 15) &amp; "_p"</f>
        <v>a_SL_2_3_1_p</v>
      </c>
      <c r="B317">
        <v>0</v>
      </c>
      <c r="C317" t="s">
        <v>61</v>
      </c>
    </row>
    <row r="318" spans="1:8" x14ac:dyDescent="0.25">
      <c r="A318" t="str" cm="1">
        <f t="array" aca="1" ref="A318" ca="1">"a_SL_3_" &amp; INDIRECT("F" &amp; ROW(C318) - 16) &amp; "_p"</f>
        <v>a_SL_3_3_1_p</v>
      </c>
      <c r="B318">
        <v>2</v>
      </c>
      <c r="C318" t="s">
        <v>62</v>
      </c>
    </row>
    <row r="319" spans="1:8" x14ac:dyDescent="0.25">
      <c r="A319" s="53" t="s">
        <v>470</v>
      </c>
    </row>
    <row r="320" spans="1:8" x14ac:dyDescent="0.25">
      <c r="A320" t="str" cm="1">
        <f t="array" aca="1" ref="A320" ca="1">"a_DRO_1_" &amp; INDIRECT("F" &amp; ROW(C320) - 18) &amp; "_p"</f>
        <v>a_DRO_1_3_1_p</v>
      </c>
      <c r="B320">
        <v>0</v>
      </c>
      <c r="C320" t="s">
        <v>60</v>
      </c>
    </row>
    <row r="321" spans="1:8" x14ac:dyDescent="0.25">
      <c r="A321" t="str" cm="1">
        <f t="array" aca="1" ref="A321" ca="1">"a_DRO_2_" &amp; INDIRECT("F" &amp; ROW(C321) - 19) &amp; "_p"</f>
        <v>a_DRO_2_3_1_p</v>
      </c>
      <c r="B321">
        <v>0</v>
      </c>
      <c r="C321" t="s">
        <v>61</v>
      </c>
    </row>
    <row r="322" spans="1:8" x14ac:dyDescent="0.25">
      <c r="A322" t="str" cm="1">
        <f t="array" aca="1" ref="A322" ca="1">"a_DRO_3_" &amp; INDIRECT("F" &amp; ROW(C322) - 20) &amp; "_p"</f>
        <v>a_DRO_3_3_1_p</v>
      </c>
      <c r="B322">
        <v>2</v>
      </c>
      <c r="C322" t="s">
        <v>62</v>
      </c>
    </row>
    <row r="323" spans="1:8" x14ac:dyDescent="0.25">
      <c r="A323" s="53" t="s">
        <v>471</v>
      </c>
    </row>
    <row r="324" spans="1:8" x14ac:dyDescent="0.25">
      <c r="A324" t="str" cm="1">
        <f t="array" aca="1" ref="A324" ca="1">"a_CYC_1_" &amp; INDIRECT("F" &amp; ROW(C324) - 22) &amp; "_p"</f>
        <v>a_CYC_1_3_1_p</v>
      </c>
      <c r="B324">
        <v>0.1</v>
      </c>
      <c r="C324" t="s">
        <v>60</v>
      </c>
    </row>
    <row r="325" spans="1:8" x14ac:dyDescent="0.25">
      <c r="A325" t="str" cm="1">
        <f t="array" aca="1" ref="A325" ca="1">"a_CYC_2_" &amp; INDIRECT("F" &amp; ROW(C325) - 23) &amp; "_p"</f>
        <v>a_CYC_2_3_1_p</v>
      </c>
      <c r="B325">
        <v>0</v>
      </c>
      <c r="C325" t="s">
        <v>61</v>
      </c>
    </row>
    <row r="326" spans="1:8" x14ac:dyDescent="0.25">
      <c r="A326" t="str" cm="1">
        <f t="array" aca="1" ref="A326" ca="1">"a_CYC_3_" &amp; INDIRECT("F" &amp; ROW(C326) - 24) &amp; "_p"</f>
        <v>a_CYC_3_3_1_p</v>
      </c>
      <c r="B326">
        <v>2</v>
      </c>
      <c r="C326" t="s">
        <v>62</v>
      </c>
    </row>
    <row r="327" spans="1:8" x14ac:dyDescent="0.25">
      <c r="A327" s="58" t="str">
        <f>"sector " &amp; D327 &amp; " and region " &amp;E327</f>
        <v>sector 3 and region 2</v>
      </c>
      <c r="B327" s="58"/>
      <c r="C327" s="58"/>
      <c r="D327" s="43">
        <v>3</v>
      </c>
      <c r="E327" s="43">
        <v>2</v>
      </c>
      <c r="F327" s="43" t="str">
        <f>D327 &amp; "_" &amp; E327</f>
        <v>3_2</v>
      </c>
    </row>
    <row r="328" spans="1:8" x14ac:dyDescent="0.25">
      <c r="A328" s="53" t="s">
        <v>59</v>
      </c>
    </row>
    <row r="329" spans="1:8" x14ac:dyDescent="0.25">
      <c r="A329" t="str" cm="1">
        <f t="array" aca="1" ref="A329" ca="1">"a_T_1_" &amp; INDIRECT("F" &amp; ROW(C329)-2) &amp; "_p"</f>
        <v>a_T_1_3_2_p</v>
      </c>
      <c r="B329">
        <v>0</v>
      </c>
      <c r="C329" t="s">
        <v>60</v>
      </c>
    </row>
    <row r="330" spans="1:8" x14ac:dyDescent="0.25">
      <c r="A330" t="str" cm="1">
        <f t="array" aca="1" ref="A330" ca="1">"a_T_2_" &amp; INDIRECT("F" &amp; ROW(C330)-3) &amp; "_p"</f>
        <v>a_T_2_3_2_p</v>
      </c>
      <c r="B330">
        <v>0</v>
      </c>
      <c r="C330" t="s">
        <v>61</v>
      </c>
    </row>
    <row r="331" spans="1:8" x14ac:dyDescent="0.25">
      <c r="A331" t="str" cm="1">
        <f t="array" aca="1" ref="A331" ca="1">"a_T_3_" &amp; INDIRECT("F" &amp; ROW(C331)-4) &amp; "_p"</f>
        <v>a_T_3_3_2_p</v>
      </c>
      <c r="B331">
        <v>2</v>
      </c>
      <c r="C331" t="s">
        <v>62</v>
      </c>
    </row>
    <row r="332" spans="1:8" x14ac:dyDescent="0.25">
      <c r="A332" s="53" t="s">
        <v>64</v>
      </c>
    </row>
    <row r="333" spans="1:8" x14ac:dyDescent="0.25">
      <c r="A333" t="str" cm="1">
        <f t="array" aca="1" ref="A333" ca="1">"a_WS_1_" &amp; INDIRECT("F" &amp; ROW(C333)-6) &amp; "_p"</f>
        <v>a_WS_1_3_2_p</v>
      </c>
      <c r="B333">
        <v>0</v>
      </c>
      <c r="C333" t="s">
        <v>60</v>
      </c>
    </row>
    <row r="334" spans="1:8" x14ac:dyDescent="0.25">
      <c r="A334" t="str" cm="1">
        <f t="array" aca="1" ref="A334" ca="1">"a_WS_2_" &amp; INDIRECT("F" &amp; ROW(C334)-7) &amp; "_p"</f>
        <v>a_WS_2_3_2_p</v>
      </c>
      <c r="B334">
        <v>0</v>
      </c>
      <c r="C334" t="s">
        <v>61</v>
      </c>
    </row>
    <row r="335" spans="1:8" x14ac:dyDescent="0.25">
      <c r="A335" t="str" cm="1">
        <f t="array" aca="1" ref="A335" ca="1">"a_WS_3_" &amp; INDIRECT("F" &amp; ROW(C335)-8) &amp; "_p"</f>
        <v>a_WS_3_3_2_p</v>
      </c>
      <c r="B335">
        <v>2</v>
      </c>
      <c r="C335" t="s">
        <v>62</v>
      </c>
    </row>
    <row r="336" spans="1:8" x14ac:dyDescent="0.25">
      <c r="A336" s="53" t="s">
        <v>63</v>
      </c>
      <c r="F336" s="56"/>
      <c r="G336" s="56"/>
      <c r="H336" s="56"/>
    </row>
    <row r="337" spans="1:8" x14ac:dyDescent="0.25">
      <c r="A337" t="str" cm="1">
        <f t="array" aca="1" ref="A337" ca="1">"a_PREC_1_" &amp; INDIRECT("F" &amp; ROW(C337) - 10) &amp; "_p"</f>
        <v>a_PREC_1_3_2_p</v>
      </c>
      <c r="B337">
        <v>0</v>
      </c>
      <c r="C337" t="s">
        <v>60</v>
      </c>
    </row>
    <row r="338" spans="1:8" x14ac:dyDescent="0.25">
      <c r="A338" t="str" cm="1">
        <f t="array" aca="1" ref="A338" ca="1">"a_PREC_2_" &amp; INDIRECT("F" &amp; ROW(C338) - 11) &amp; "_p"</f>
        <v>a_PREC_2_3_2_p</v>
      </c>
      <c r="B338">
        <v>0</v>
      </c>
      <c r="C338" t="s">
        <v>61</v>
      </c>
    </row>
    <row r="339" spans="1:8" x14ac:dyDescent="0.25">
      <c r="A339" t="str" cm="1">
        <f t="array" aca="1" ref="A339" ca="1">"a_PREC_3_" &amp; INDIRECT("F" &amp; ROW(C339) - 12) &amp; "_p"</f>
        <v>a_PREC_3_3_2_p</v>
      </c>
      <c r="B339">
        <v>2</v>
      </c>
      <c r="C339" t="s">
        <v>62</v>
      </c>
    </row>
    <row r="340" spans="1:8" x14ac:dyDescent="0.25">
      <c r="A340" s="53" t="s">
        <v>65</v>
      </c>
      <c r="F340" s="56"/>
      <c r="G340" s="56"/>
      <c r="H340" s="56"/>
    </row>
    <row r="341" spans="1:8" x14ac:dyDescent="0.25">
      <c r="A341" t="str" cm="1">
        <f t="array" aca="1" ref="A341" ca="1">"a_SL_1_" &amp; INDIRECT("F" &amp; ROW(C341) - 14) &amp; "_p"</f>
        <v>a_SL_1_3_2_p</v>
      </c>
      <c r="B341">
        <v>0</v>
      </c>
      <c r="C341" t="s">
        <v>60</v>
      </c>
    </row>
    <row r="342" spans="1:8" x14ac:dyDescent="0.25">
      <c r="A342" t="str" cm="1">
        <f t="array" aca="1" ref="A342" ca="1">"a_SL_2_" &amp; INDIRECT("F" &amp; ROW(C342) - 15) &amp; "_p"</f>
        <v>a_SL_2_3_2_p</v>
      </c>
      <c r="B342">
        <v>0</v>
      </c>
      <c r="C342" t="s">
        <v>61</v>
      </c>
    </row>
    <row r="343" spans="1:8" x14ac:dyDescent="0.25">
      <c r="A343" t="str" cm="1">
        <f t="array" aca="1" ref="A343" ca="1">"a_SL_3_" &amp; INDIRECT("F" &amp; ROW(C343) - 16) &amp; "_p"</f>
        <v>a_SL_3_3_2_p</v>
      </c>
      <c r="B343">
        <v>2</v>
      </c>
      <c r="C343" t="s">
        <v>62</v>
      </c>
    </row>
    <row r="344" spans="1:8" x14ac:dyDescent="0.25">
      <c r="A344" s="53" t="s">
        <v>470</v>
      </c>
    </row>
    <row r="345" spans="1:8" x14ac:dyDescent="0.25">
      <c r="A345" t="str" cm="1">
        <f t="array" aca="1" ref="A345" ca="1">"a_DRO_1_" &amp; INDIRECT("F" &amp; ROW(C345) - 18) &amp; "_p"</f>
        <v>a_DRO_1_3_2_p</v>
      </c>
      <c r="B345">
        <v>0</v>
      </c>
      <c r="C345" t="s">
        <v>60</v>
      </c>
    </row>
    <row r="346" spans="1:8" x14ac:dyDescent="0.25">
      <c r="A346" t="str" cm="1">
        <f t="array" aca="1" ref="A346" ca="1">"a_DRO_2_" &amp; INDIRECT("F" &amp; ROW(C346) - 19) &amp; "_p"</f>
        <v>a_DRO_2_3_2_p</v>
      </c>
      <c r="B346">
        <v>0</v>
      </c>
      <c r="C346" t="s">
        <v>61</v>
      </c>
    </row>
    <row r="347" spans="1:8" x14ac:dyDescent="0.25">
      <c r="A347" t="str" cm="1">
        <f t="array" aca="1" ref="A347" ca="1">"a_DRO_3_" &amp; INDIRECT("F" &amp; ROW(C347) - 20) &amp; "_p"</f>
        <v>a_DRO_3_3_2_p</v>
      </c>
      <c r="B347">
        <v>2</v>
      </c>
      <c r="C347" t="s">
        <v>62</v>
      </c>
    </row>
    <row r="348" spans="1:8" x14ac:dyDescent="0.25">
      <c r="A348" s="53" t="s">
        <v>471</v>
      </c>
    </row>
    <row r="349" spans="1:8" x14ac:dyDescent="0.25">
      <c r="A349" t="str" cm="1">
        <f t="array" aca="1" ref="A349" ca="1">"a_CYC_1_" &amp; INDIRECT("F" &amp; ROW(C349) - 22) &amp; "_p"</f>
        <v>a_CYC_1_3_2_p</v>
      </c>
      <c r="B349">
        <v>0.1</v>
      </c>
      <c r="C349" t="s">
        <v>60</v>
      </c>
    </row>
    <row r="350" spans="1:8" x14ac:dyDescent="0.25">
      <c r="A350" t="str" cm="1">
        <f t="array" aca="1" ref="A350" ca="1">"a_CYC_2_" &amp; INDIRECT("F" &amp; ROW(C350) - 23) &amp; "_p"</f>
        <v>a_CYC_2_3_2_p</v>
      </c>
      <c r="B350">
        <v>0</v>
      </c>
      <c r="C350" t="s">
        <v>61</v>
      </c>
    </row>
    <row r="351" spans="1:8" x14ac:dyDescent="0.25">
      <c r="A351" t="str" cm="1">
        <f t="array" aca="1" ref="A351" ca="1">"a_CYC_3_" &amp; INDIRECT("F" &amp; ROW(C351) - 24) &amp; "_p"</f>
        <v>a_CYC_3_3_2_p</v>
      </c>
      <c r="B351">
        <v>2</v>
      </c>
      <c r="C351" t="s">
        <v>62</v>
      </c>
    </row>
    <row r="352" spans="1:8" x14ac:dyDescent="0.25">
      <c r="A352" s="58" t="s">
        <v>517</v>
      </c>
      <c r="B352" s="58"/>
      <c r="C352" s="58"/>
      <c r="D352" s="43">
        <v>3</v>
      </c>
      <c r="E352" s="43">
        <v>3</v>
      </c>
      <c r="F352" s="43" t="str">
        <f>D352 &amp; "_" &amp; E352</f>
        <v>3_3</v>
      </c>
    </row>
    <row r="353" spans="1:8" x14ac:dyDescent="0.25">
      <c r="A353" s="53" t="s">
        <v>59</v>
      </c>
      <c r="B353" s="45"/>
      <c r="C353" s="45"/>
      <c r="D353" s="41"/>
      <c r="E353" s="41"/>
      <c r="F353" s="41"/>
    </row>
    <row r="354" spans="1:8" x14ac:dyDescent="0.25">
      <c r="A354" t="str" cm="1">
        <f t="array" aca="1" ref="A354" ca="1">"a_T_1_" &amp; INDIRECT("F" &amp; ROW(C354)-2) &amp; "_p"</f>
        <v>a_T_1_3_3_p</v>
      </c>
      <c r="B354">
        <v>0</v>
      </c>
      <c r="C354" t="s">
        <v>60</v>
      </c>
    </row>
    <row r="355" spans="1:8" x14ac:dyDescent="0.25">
      <c r="A355" t="str" cm="1">
        <f t="array" aca="1" ref="A355" ca="1">"a_T_2_" &amp; INDIRECT("F" &amp; ROW(C355)-3) &amp; "_p"</f>
        <v>a_T_2_3_3_p</v>
      </c>
      <c r="B355">
        <v>0</v>
      </c>
      <c r="C355" t="s">
        <v>61</v>
      </c>
    </row>
    <row r="356" spans="1:8" x14ac:dyDescent="0.25">
      <c r="A356" t="str" cm="1">
        <f t="array" aca="1" ref="A356" ca="1">"a_T_3_" &amp; INDIRECT("F" &amp; ROW(C356)-4) &amp; "_p"</f>
        <v>a_T_3_3_3_p</v>
      </c>
      <c r="B356">
        <v>2</v>
      </c>
      <c r="C356" t="s">
        <v>62</v>
      </c>
    </row>
    <row r="357" spans="1:8" x14ac:dyDescent="0.25">
      <c r="A357" s="53" t="s">
        <v>64</v>
      </c>
    </row>
    <row r="358" spans="1:8" x14ac:dyDescent="0.25">
      <c r="A358" t="str" cm="1">
        <f t="array" aca="1" ref="A358" ca="1">"a_WS_1_" &amp; INDIRECT("F" &amp; ROW(C358)-6) &amp; "_p"</f>
        <v>a_WS_1_3_3_p</v>
      </c>
      <c r="B358">
        <v>0</v>
      </c>
      <c r="C358" t="s">
        <v>60</v>
      </c>
    </row>
    <row r="359" spans="1:8" x14ac:dyDescent="0.25">
      <c r="A359" t="str" cm="1">
        <f t="array" aca="1" ref="A359" ca="1">"a_WS_2_" &amp; INDIRECT("F" &amp; ROW(C359)-7) &amp; "_p"</f>
        <v>a_WS_2_3_3_p</v>
      </c>
      <c r="B359">
        <v>0</v>
      </c>
      <c r="C359" t="s">
        <v>61</v>
      </c>
    </row>
    <row r="360" spans="1:8" x14ac:dyDescent="0.25">
      <c r="A360" t="str" cm="1">
        <f t="array" aca="1" ref="A360" ca="1">"a_WS_3_" &amp; INDIRECT("F" &amp; ROW(C360)-8) &amp; "_p"</f>
        <v>a_WS_3_3_3_p</v>
      </c>
      <c r="B360">
        <v>2</v>
      </c>
      <c r="C360" t="s">
        <v>62</v>
      </c>
    </row>
    <row r="361" spans="1:8" x14ac:dyDescent="0.25">
      <c r="A361" s="53" t="s">
        <v>63</v>
      </c>
    </row>
    <row r="362" spans="1:8" x14ac:dyDescent="0.25">
      <c r="A362" t="str" cm="1">
        <f t="array" aca="1" ref="A362" ca="1">"a_PREC_1_" &amp; INDIRECT("F" &amp; ROW(C362) - 10) &amp; "_p"</f>
        <v>a_PREC_1_3_3_p</v>
      </c>
      <c r="B362">
        <v>0</v>
      </c>
      <c r="C362" t="s">
        <v>60</v>
      </c>
      <c r="F362" s="56"/>
      <c r="G362" s="56"/>
      <c r="H362" s="56"/>
    </row>
    <row r="363" spans="1:8" x14ac:dyDescent="0.25">
      <c r="A363" t="str" cm="1">
        <f t="array" aca="1" ref="A363" ca="1">"a_PREC_2_" &amp; INDIRECT("F" &amp; ROW(C363) - 11) &amp; "_p"</f>
        <v>a_PREC_2_3_3_p</v>
      </c>
      <c r="B363">
        <v>0</v>
      </c>
      <c r="C363" t="s">
        <v>61</v>
      </c>
    </row>
    <row r="364" spans="1:8" x14ac:dyDescent="0.25">
      <c r="A364" t="str" cm="1">
        <f t="array" aca="1" ref="A364" ca="1">"a_PREC_3_" &amp; INDIRECT("F" &amp; ROW(C364) - 12) &amp; "_p"</f>
        <v>a_PREC_3_3_3_p</v>
      </c>
      <c r="B364">
        <v>2</v>
      </c>
      <c r="C364" t="s">
        <v>62</v>
      </c>
    </row>
    <row r="365" spans="1:8" x14ac:dyDescent="0.25">
      <c r="A365" s="53" t="s">
        <v>65</v>
      </c>
    </row>
    <row r="366" spans="1:8" x14ac:dyDescent="0.25">
      <c r="A366" t="str" cm="1">
        <f t="array" aca="1" ref="A366" ca="1">"a_SL_1_" &amp; INDIRECT("F" &amp; ROW(C366) - 14) &amp; "_p"</f>
        <v>a_SL_1_3_3_p</v>
      </c>
      <c r="B366">
        <v>0</v>
      </c>
      <c r="C366" t="s">
        <v>60</v>
      </c>
      <c r="F366" s="56"/>
      <c r="G366" s="56"/>
      <c r="H366" s="56"/>
    </row>
    <row r="367" spans="1:8" x14ac:dyDescent="0.25">
      <c r="A367" t="str" cm="1">
        <f t="array" aca="1" ref="A367" ca="1">"a_SL_2_" &amp; INDIRECT("F" &amp; ROW(C367) - 15) &amp; "_p"</f>
        <v>a_SL_2_3_3_p</v>
      </c>
      <c r="B367">
        <v>0</v>
      </c>
      <c r="C367" t="s">
        <v>61</v>
      </c>
    </row>
    <row r="368" spans="1:8" x14ac:dyDescent="0.25">
      <c r="A368" t="str" cm="1">
        <f t="array" aca="1" ref="A368" ca="1">"a_SL_3_" &amp; INDIRECT("F" &amp; ROW(C368) - 16) &amp; "_p"</f>
        <v>a_SL_3_3_3_p</v>
      </c>
      <c r="B368">
        <v>2</v>
      </c>
      <c r="C368" t="s">
        <v>62</v>
      </c>
    </row>
    <row r="369" spans="1:6" x14ac:dyDescent="0.25">
      <c r="A369" s="53" t="s">
        <v>470</v>
      </c>
    </row>
    <row r="370" spans="1:6" x14ac:dyDescent="0.25">
      <c r="A370" t="str" cm="1">
        <f t="array" aca="1" ref="A370" ca="1">"a_DRO_1_" &amp; INDIRECT("F" &amp; ROW(C370) - 18) &amp; "_p"</f>
        <v>a_DRO_1_3_3_p</v>
      </c>
      <c r="B370">
        <v>0</v>
      </c>
      <c r="C370" t="s">
        <v>60</v>
      </c>
    </row>
    <row r="371" spans="1:6" x14ac:dyDescent="0.25">
      <c r="A371" t="str" cm="1">
        <f t="array" aca="1" ref="A371" ca="1">"a_DRO_2_" &amp; INDIRECT("F" &amp; ROW(C371) - 19) &amp; "_p"</f>
        <v>a_DRO_2_3_3_p</v>
      </c>
      <c r="B371">
        <v>0</v>
      </c>
      <c r="C371" t="s">
        <v>61</v>
      </c>
    </row>
    <row r="372" spans="1:6" x14ac:dyDescent="0.25">
      <c r="A372" t="str" cm="1">
        <f t="array" aca="1" ref="A372" ca="1">"a_DRO_3_" &amp; INDIRECT("F" &amp; ROW(C372) - 20) &amp; "_p"</f>
        <v>a_DRO_3_3_3_p</v>
      </c>
      <c r="B372">
        <v>2</v>
      </c>
      <c r="C372" t="s">
        <v>62</v>
      </c>
    </row>
    <row r="373" spans="1:6" x14ac:dyDescent="0.25">
      <c r="A373" s="53" t="s">
        <v>471</v>
      </c>
    </row>
    <row r="374" spans="1:6" x14ac:dyDescent="0.25">
      <c r="A374" t="str" cm="1">
        <f t="array" aca="1" ref="A374" ca="1">"a_CYC_1_" &amp; INDIRECT("F" &amp; ROW(C374) - 22) &amp; "_p"</f>
        <v>a_CYC_1_3_3_p</v>
      </c>
      <c r="B374">
        <v>0.1</v>
      </c>
      <c r="C374" t="s">
        <v>60</v>
      </c>
    </row>
    <row r="375" spans="1:6" x14ac:dyDescent="0.25">
      <c r="A375" t="str" cm="1">
        <f t="array" aca="1" ref="A375" ca="1">"a_CYC_2_" &amp; INDIRECT("F" &amp; ROW(C375) - 23) &amp; "_p"</f>
        <v>a_CYC_2_3_3_p</v>
      </c>
      <c r="B375">
        <v>0</v>
      </c>
      <c r="C375" t="s">
        <v>61</v>
      </c>
    </row>
    <row r="376" spans="1:6" x14ac:dyDescent="0.25">
      <c r="A376" t="str" cm="1">
        <f t="array" aca="1" ref="A376" ca="1">"a_CYC_3_" &amp; INDIRECT("F" &amp; ROW(C376) - 24) &amp; "_p"</f>
        <v>a_CYC_3_3_3_p</v>
      </c>
      <c r="B376">
        <v>2</v>
      </c>
      <c r="C376" t="s">
        <v>62</v>
      </c>
    </row>
    <row r="377" spans="1:6" x14ac:dyDescent="0.25">
      <c r="A377" s="58" t="s">
        <v>518</v>
      </c>
      <c r="B377" s="58"/>
      <c r="C377" s="58"/>
      <c r="D377" s="43">
        <v>3</v>
      </c>
      <c r="E377" s="43">
        <v>4</v>
      </c>
      <c r="F377" s="43" t="str">
        <f>D377 &amp; "_" &amp; E377</f>
        <v>3_4</v>
      </c>
    </row>
    <row r="378" spans="1:6" x14ac:dyDescent="0.25">
      <c r="A378" s="53" t="s">
        <v>59</v>
      </c>
    </row>
    <row r="379" spans="1:6" x14ac:dyDescent="0.25">
      <c r="A379" t="str" cm="1">
        <f t="array" aca="1" ref="A379" ca="1">"a_T_1_" &amp; INDIRECT("F" &amp; ROW(C379)-2) &amp; "_p"</f>
        <v>a_T_1_3_4_p</v>
      </c>
      <c r="B379">
        <v>0</v>
      </c>
      <c r="C379" t="s">
        <v>60</v>
      </c>
    </row>
    <row r="380" spans="1:6" x14ac:dyDescent="0.25">
      <c r="A380" t="str" cm="1">
        <f t="array" aca="1" ref="A380" ca="1">"a_T_2_" &amp; INDIRECT("F" &amp; ROW(C380)-3) &amp; "_p"</f>
        <v>a_T_2_3_4_p</v>
      </c>
      <c r="B380">
        <v>0</v>
      </c>
      <c r="C380" t="s">
        <v>61</v>
      </c>
    </row>
    <row r="381" spans="1:6" x14ac:dyDescent="0.25">
      <c r="A381" t="str" cm="1">
        <f t="array" aca="1" ref="A381" ca="1">"a_T_3_" &amp; INDIRECT("F" &amp; ROW(C381)-4) &amp; "_p"</f>
        <v>a_T_3_3_4_p</v>
      </c>
      <c r="B381">
        <v>2</v>
      </c>
      <c r="C381" t="s">
        <v>62</v>
      </c>
    </row>
    <row r="382" spans="1:6" x14ac:dyDescent="0.25">
      <c r="A382" s="53" t="s">
        <v>64</v>
      </c>
    </row>
    <row r="383" spans="1:6" x14ac:dyDescent="0.25">
      <c r="A383" t="str" cm="1">
        <f t="array" aca="1" ref="A383" ca="1">"a_WS_1_" &amp; INDIRECT("F" &amp; ROW(C383)-6) &amp; "_p"</f>
        <v>a_WS_1_3_4_p</v>
      </c>
      <c r="B383">
        <v>0</v>
      </c>
      <c r="C383" t="s">
        <v>60</v>
      </c>
    </row>
    <row r="384" spans="1:6" x14ac:dyDescent="0.25">
      <c r="A384" t="str" cm="1">
        <f t="array" aca="1" ref="A384" ca="1">"a_WS_2_" &amp; INDIRECT("F" &amp; ROW(C384)-7) &amp; "_p"</f>
        <v>a_WS_2_3_4_p</v>
      </c>
      <c r="B384">
        <v>0</v>
      </c>
      <c r="C384" t="s">
        <v>61</v>
      </c>
    </row>
    <row r="385" spans="1:8" x14ac:dyDescent="0.25">
      <c r="A385" t="str" cm="1">
        <f t="array" aca="1" ref="A385" ca="1">"a_WS_3_" &amp; INDIRECT("F" &amp; ROW(C385)-8) &amp; "_p"</f>
        <v>a_WS_3_3_4_p</v>
      </c>
      <c r="B385">
        <v>2</v>
      </c>
      <c r="C385" t="s">
        <v>62</v>
      </c>
    </row>
    <row r="386" spans="1:8" x14ac:dyDescent="0.25">
      <c r="A386" s="53" t="s">
        <v>63</v>
      </c>
      <c r="G386" s="44"/>
      <c r="H386" s="44"/>
    </row>
    <row r="387" spans="1:8" x14ac:dyDescent="0.25">
      <c r="A387" t="str" cm="1">
        <f t="array" aca="1" ref="A387" ca="1">"a_PREC_1_" &amp; INDIRECT("F" &amp; ROW(C387) - 10) &amp; "_p"</f>
        <v>a_PREC_1_3_4_p</v>
      </c>
      <c r="B387">
        <v>0</v>
      </c>
      <c r="C387" t="s">
        <v>60</v>
      </c>
      <c r="F387" s="44"/>
    </row>
    <row r="388" spans="1:8" x14ac:dyDescent="0.25">
      <c r="A388" t="str" cm="1">
        <f t="array" aca="1" ref="A388" ca="1">"a_PREC_2_" &amp; INDIRECT("F" &amp; ROW(C388) - 11) &amp; "_p"</f>
        <v>a_PREC_2_3_4_p</v>
      </c>
      <c r="B388">
        <v>0</v>
      </c>
      <c r="C388" t="s">
        <v>61</v>
      </c>
    </row>
    <row r="389" spans="1:8" x14ac:dyDescent="0.25">
      <c r="A389" t="str" cm="1">
        <f t="array" aca="1" ref="A389" ca="1">"a_PREC_3_" &amp; INDIRECT("F" &amp; ROW(C389) - 12) &amp; "_p"</f>
        <v>a_PREC_3_3_4_p</v>
      </c>
      <c r="B389">
        <v>2</v>
      </c>
      <c r="C389" t="s">
        <v>62</v>
      </c>
    </row>
    <row r="390" spans="1:8" x14ac:dyDescent="0.25">
      <c r="A390" s="53" t="s">
        <v>65</v>
      </c>
      <c r="G390" s="44"/>
      <c r="H390" s="44"/>
    </row>
    <row r="391" spans="1:8" x14ac:dyDescent="0.25">
      <c r="A391" t="str" cm="1">
        <f t="array" aca="1" ref="A391" ca="1">"a_SL_1_" &amp; INDIRECT("F" &amp; ROW(C391) - 14) &amp; "_p"</f>
        <v>a_SL_1_3_4_p</v>
      </c>
      <c r="B391">
        <v>0</v>
      </c>
      <c r="C391" t="s">
        <v>60</v>
      </c>
      <c r="F391" s="44"/>
    </row>
    <row r="392" spans="1:8" x14ac:dyDescent="0.25">
      <c r="A392" t="str" cm="1">
        <f t="array" aca="1" ref="A392" ca="1">"a_SL_2_" &amp; INDIRECT("F" &amp; ROW(C392) - 15) &amp; "_p"</f>
        <v>a_SL_2_3_4_p</v>
      </c>
      <c r="B392">
        <v>0</v>
      </c>
      <c r="C392" t="s">
        <v>61</v>
      </c>
    </row>
    <row r="393" spans="1:8" x14ac:dyDescent="0.25">
      <c r="A393" t="str" cm="1">
        <f t="array" aca="1" ref="A393" ca="1">"a_SL_3_" &amp; INDIRECT("F" &amp; ROW(C393) - 16) &amp; "_p"</f>
        <v>a_SL_3_3_4_p</v>
      </c>
      <c r="B393">
        <v>2</v>
      </c>
      <c r="C393" t="s">
        <v>62</v>
      </c>
    </row>
    <row r="394" spans="1:8" x14ac:dyDescent="0.25">
      <c r="A394" s="53" t="s">
        <v>470</v>
      </c>
    </row>
    <row r="395" spans="1:8" x14ac:dyDescent="0.25">
      <c r="A395" t="str" cm="1">
        <f t="array" aca="1" ref="A395" ca="1">"a_DRO_1_" &amp; INDIRECT("F" &amp; ROW(C395) - 18) &amp; "_p"</f>
        <v>a_DRO_1_3_4_p</v>
      </c>
      <c r="B395">
        <v>0</v>
      </c>
      <c r="C395" t="s">
        <v>60</v>
      </c>
    </row>
    <row r="396" spans="1:8" x14ac:dyDescent="0.25">
      <c r="A396" t="str" cm="1">
        <f t="array" aca="1" ref="A396" ca="1">"a_DRO_2_" &amp; INDIRECT("F" &amp; ROW(C396) - 19) &amp; "_p"</f>
        <v>a_DRO_2_3_4_p</v>
      </c>
      <c r="B396">
        <v>0</v>
      </c>
      <c r="C396" t="s">
        <v>61</v>
      </c>
    </row>
    <row r="397" spans="1:8" x14ac:dyDescent="0.25">
      <c r="A397" t="str" cm="1">
        <f t="array" aca="1" ref="A397" ca="1">"a_DRO_3_" &amp; INDIRECT("F" &amp; ROW(C397) - 20) &amp; "_p"</f>
        <v>a_DRO_3_3_4_p</v>
      </c>
      <c r="B397">
        <v>2</v>
      </c>
      <c r="C397" t="s">
        <v>62</v>
      </c>
    </row>
    <row r="398" spans="1:8" x14ac:dyDescent="0.25">
      <c r="A398" s="53" t="s">
        <v>471</v>
      </c>
    </row>
    <row r="399" spans="1:8" x14ac:dyDescent="0.25">
      <c r="A399" t="str" cm="1">
        <f t="array" aca="1" ref="A399" ca="1">"a_CYC_1_" &amp; INDIRECT("F" &amp; ROW(C399) - 22) &amp; "_p"</f>
        <v>a_CYC_1_3_4_p</v>
      </c>
      <c r="B399">
        <v>0.1</v>
      </c>
      <c r="C399" t="s">
        <v>60</v>
      </c>
    </row>
    <row r="400" spans="1:8" x14ac:dyDescent="0.25">
      <c r="A400" t="str" cm="1">
        <f t="array" aca="1" ref="A400" ca="1">"a_CYC_2_" &amp; INDIRECT("F" &amp; ROW(C400) - 23) &amp; "_p"</f>
        <v>a_CYC_2_3_4_p</v>
      </c>
      <c r="B400">
        <v>0</v>
      </c>
      <c r="C400" t="s">
        <v>61</v>
      </c>
    </row>
    <row r="401" spans="1:8" x14ac:dyDescent="0.25">
      <c r="A401" t="str" cm="1">
        <f t="array" aca="1" ref="A401" ca="1">"a_CYC_3_" &amp; INDIRECT("F" &amp; ROW(C401) - 24) &amp; "_p"</f>
        <v>a_CYC_3_3_4_p</v>
      </c>
      <c r="B401">
        <v>2</v>
      </c>
      <c r="C401" t="s">
        <v>62</v>
      </c>
    </row>
    <row r="402" spans="1:8" x14ac:dyDescent="0.25">
      <c r="A402" s="58" t="s">
        <v>519</v>
      </c>
      <c r="B402" s="58"/>
      <c r="C402" s="58"/>
      <c r="D402" s="43">
        <v>3</v>
      </c>
      <c r="E402" s="43">
        <v>5</v>
      </c>
      <c r="F402" s="43" t="str">
        <f>D402 &amp; "_" &amp; E402</f>
        <v>3_5</v>
      </c>
    </row>
    <row r="403" spans="1:8" x14ac:dyDescent="0.25">
      <c r="A403" s="53" t="s">
        <v>59</v>
      </c>
    </row>
    <row r="404" spans="1:8" x14ac:dyDescent="0.25">
      <c r="A404" t="str" cm="1">
        <f t="array" aca="1" ref="A404" ca="1">"a_T_1_" &amp; INDIRECT("F" &amp; ROW(C404)-2) &amp; "_p"</f>
        <v>a_T_1_3_5_p</v>
      </c>
      <c r="B404">
        <v>0</v>
      </c>
      <c r="C404" t="s">
        <v>60</v>
      </c>
    </row>
    <row r="405" spans="1:8" x14ac:dyDescent="0.25">
      <c r="A405" t="str" cm="1">
        <f t="array" aca="1" ref="A405" ca="1">"a_T_2_" &amp; INDIRECT("F" &amp; ROW(C405)-3) &amp; "_p"</f>
        <v>a_T_2_3_5_p</v>
      </c>
      <c r="B405">
        <v>0</v>
      </c>
      <c r="C405" t="s">
        <v>61</v>
      </c>
    </row>
    <row r="406" spans="1:8" x14ac:dyDescent="0.25">
      <c r="A406" t="str" cm="1">
        <f t="array" aca="1" ref="A406" ca="1">"a_T_3_" &amp; INDIRECT("F" &amp; ROW(C406)-4) &amp; "_p"</f>
        <v>a_T_3_3_5_p</v>
      </c>
      <c r="B406">
        <v>2</v>
      </c>
      <c r="C406" t="s">
        <v>62</v>
      </c>
    </row>
    <row r="407" spans="1:8" x14ac:dyDescent="0.25">
      <c r="A407" s="53" t="s">
        <v>64</v>
      </c>
    </row>
    <row r="408" spans="1:8" x14ac:dyDescent="0.25">
      <c r="A408" t="str" cm="1">
        <f t="array" aca="1" ref="A408" ca="1">"a_WS_1_" &amp; INDIRECT("F" &amp; ROW(C408)-6) &amp; "_p"</f>
        <v>a_WS_1_3_5_p</v>
      </c>
      <c r="B408">
        <v>0</v>
      </c>
      <c r="C408" t="s">
        <v>60</v>
      </c>
    </row>
    <row r="409" spans="1:8" x14ac:dyDescent="0.25">
      <c r="A409" t="str" cm="1">
        <f t="array" aca="1" ref="A409" ca="1">"a_WS_2_" &amp; INDIRECT("F" &amp; ROW(C409)-7) &amp; "_p"</f>
        <v>a_WS_2_3_5_p</v>
      </c>
      <c r="B409">
        <v>0</v>
      </c>
      <c r="C409" t="s">
        <v>61</v>
      </c>
    </row>
    <row r="410" spans="1:8" x14ac:dyDescent="0.25">
      <c r="A410" t="str" cm="1">
        <f t="array" aca="1" ref="A410" ca="1">"a_WS_3_" &amp; INDIRECT("F" &amp; ROW(C410)-8) &amp; "_p"</f>
        <v>a_WS_3_3_5_p</v>
      </c>
      <c r="B410">
        <v>2</v>
      </c>
      <c r="C410" t="s">
        <v>62</v>
      </c>
    </row>
    <row r="411" spans="1:8" x14ac:dyDescent="0.25">
      <c r="A411" s="53" t="s">
        <v>63</v>
      </c>
      <c r="G411" s="44"/>
      <c r="H411" s="44"/>
    </row>
    <row r="412" spans="1:8" x14ac:dyDescent="0.25">
      <c r="A412" t="str" cm="1">
        <f t="array" aca="1" ref="A412" ca="1">"a_PREC_1_" &amp; INDIRECT("F" &amp; ROW(C412) - 10) &amp; "_p"</f>
        <v>a_PREC_1_3_5_p</v>
      </c>
      <c r="B412">
        <v>0</v>
      </c>
      <c r="C412" t="s">
        <v>60</v>
      </c>
      <c r="F412" s="44"/>
    </row>
    <row r="413" spans="1:8" x14ac:dyDescent="0.25">
      <c r="A413" t="str" cm="1">
        <f t="array" aca="1" ref="A413" ca="1">"a_PREC_2_" &amp; INDIRECT("F" &amp; ROW(C413) - 11) &amp; "_p"</f>
        <v>a_PREC_2_3_5_p</v>
      </c>
      <c r="B413">
        <v>0</v>
      </c>
      <c r="C413" t="s">
        <v>61</v>
      </c>
    </row>
    <row r="414" spans="1:8" x14ac:dyDescent="0.25">
      <c r="A414" t="str" cm="1">
        <f t="array" aca="1" ref="A414" ca="1">"a_PREC_3_" &amp; INDIRECT("F" &amp; ROW(C414) - 12) &amp; "_p"</f>
        <v>a_PREC_3_3_5_p</v>
      </c>
      <c r="B414">
        <v>2</v>
      </c>
      <c r="C414" t="s">
        <v>62</v>
      </c>
    </row>
    <row r="415" spans="1:8" x14ac:dyDescent="0.25">
      <c r="A415" s="53" t="s">
        <v>65</v>
      </c>
      <c r="G415" s="44"/>
      <c r="H415" s="44"/>
    </row>
    <row r="416" spans="1:8" x14ac:dyDescent="0.25">
      <c r="A416" t="str" cm="1">
        <f t="array" aca="1" ref="A416" ca="1">"a_SL_1_" &amp; INDIRECT("F" &amp; ROW(C416) - 14) &amp; "_p"</f>
        <v>a_SL_1_3_5_p</v>
      </c>
      <c r="B416">
        <v>0</v>
      </c>
      <c r="C416" t="s">
        <v>60</v>
      </c>
      <c r="F416" s="44"/>
    </row>
    <row r="417" spans="1:6" x14ac:dyDescent="0.25">
      <c r="A417" t="str" cm="1">
        <f t="array" aca="1" ref="A417" ca="1">"a_SL_2_" &amp; INDIRECT("F" &amp; ROW(C417) - 15) &amp; "_p"</f>
        <v>a_SL_2_3_5_p</v>
      </c>
      <c r="B417">
        <v>0</v>
      </c>
      <c r="C417" t="s">
        <v>61</v>
      </c>
    </row>
    <row r="418" spans="1:6" x14ac:dyDescent="0.25">
      <c r="A418" t="str" cm="1">
        <f t="array" aca="1" ref="A418" ca="1">"a_SL_3_" &amp; INDIRECT("F" &amp; ROW(C418) - 16) &amp; "_p"</f>
        <v>a_SL_3_3_5_p</v>
      </c>
      <c r="B418">
        <v>2</v>
      </c>
      <c r="C418" t="s">
        <v>62</v>
      </c>
    </row>
    <row r="419" spans="1:6" x14ac:dyDescent="0.25">
      <c r="A419" s="53" t="s">
        <v>470</v>
      </c>
    </row>
    <row r="420" spans="1:6" x14ac:dyDescent="0.25">
      <c r="A420" t="str" cm="1">
        <f t="array" aca="1" ref="A420" ca="1">"a_DRO_1_" &amp; INDIRECT("F" &amp; ROW(C420) - 18) &amp; "_p"</f>
        <v>a_DRO_1_3_5_p</v>
      </c>
      <c r="B420">
        <v>0</v>
      </c>
      <c r="C420" t="s">
        <v>60</v>
      </c>
    </row>
    <row r="421" spans="1:6" x14ac:dyDescent="0.25">
      <c r="A421" t="str" cm="1">
        <f t="array" aca="1" ref="A421" ca="1">"a_DRO_2_" &amp; INDIRECT("F" &amp; ROW(C421) - 19) &amp; "_p"</f>
        <v>a_DRO_2_3_5_p</v>
      </c>
      <c r="B421">
        <v>0</v>
      </c>
      <c r="C421" t="s">
        <v>61</v>
      </c>
    </row>
    <row r="422" spans="1:6" x14ac:dyDescent="0.25">
      <c r="A422" t="str" cm="1">
        <f t="array" aca="1" ref="A422" ca="1">"a_DRO_3_" &amp; INDIRECT("F" &amp; ROW(C422) - 20) &amp; "_p"</f>
        <v>a_DRO_3_3_5_p</v>
      </c>
      <c r="B422">
        <v>2</v>
      </c>
      <c r="C422" t="s">
        <v>62</v>
      </c>
    </row>
    <row r="423" spans="1:6" x14ac:dyDescent="0.25">
      <c r="A423" s="53" t="s">
        <v>471</v>
      </c>
    </row>
    <row r="424" spans="1:6" x14ac:dyDescent="0.25">
      <c r="A424" t="str" cm="1">
        <f t="array" aca="1" ref="A424" ca="1">"a_CYC_1_" &amp; INDIRECT("F" &amp; ROW(C424) - 22) &amp; "_p"</f>
        <v>a_CYC_1_3_5_p</v>
      </c>
      <c r="B424">
        <v>0.1</v>
      </c>
      <c r="C424" t="s">
        <v>60</v>
      </c>
    </row>
    <row r="425" spans="1:6" x14ac:dyDescent="0.25">
      <c r="A425" t="str" cm="1">
        <f t="array" aca="1" ref="A425" ca="1">"a_CYC_2_" &amp; INDIRECT("F" &amp; ROW(C425) - 23) &amp; "_p"</f>
        <v>a_CYC_2_3_5_p</v>
      </c>
      <c r="B425">
        <v>0</v>
      </c>
      <c r="C425" t="s">
        <v>61</v>
      </c>
    </row>
    <row r="426" spans="1:6" x14ac:dyDescent="0.25">
      <c r="A426" t="str" cm="1">
        <f t="array" aca="1" ref="A426" ca="1">"a_CYC_3_" &amp; INDIRECT("F" &amp; ROW(C426) - 24) &amp; "_p"</f>
        <v>a_CYC_3_3_5_p</v>
      </c>
      <c r="B426">
        <v>2</v>
      </c>
      <c r="C426" t="s">
        <v>62</v>
      </c>
    </row>
    <row r="427" spans="1:6" x14ac:dyDescent="0.25">
      <c r="A427" s="59" t="s">
        <v>520</v>
      </c>
      <c r="B427" s="59"/>
      <c r="C427" s="59"/>
      <c r="D427" s="46">
        <v>3</v>
      </c>
      <c r="E427" s="46">
        <v>6</v>
      </c>
      <c r="F427" s="46" t="s">
        <v>593</v>
      </c>
    </row>
    <row r="428" spans="1:6" x14ac:dyDescent="0.25">
      <c r="A428" s="53" t="s">
        <v>59</v>
      </c>
    </row>
    <row r="429" spans="1:6" x14ac:dyDescent="0.25">
      <c r="A429" t="str" cm="1">
        <f t="array" aca="1" ref="A429" ca="1">"a_T_1_" &amp; INDIRECT("F" &amp; ROW(C429)-2) &amp; "_p"</f>
        <v>a_T_1_3_6_p</v>
      </c>
      <c r="B429">
        <v>0</v>
      </c>
      <c r="C429" t="s">
        <v>60</v>
      </c>
    </row>
    <row r="430" spans="1:6" x14ac:dyDescent="0.25">
      <c r="A430" t="str" cm="1">
        <f t="array" aca="1" ref="A430" ca="1">"a_T_2_" &amp; INDIRECT("F" &amp; ROW(C430)-3) &amp; "_p"</f>
        <v>a_T_2_3_6_p</v>
      </c>
      <c r="B430">
        <v>0</v>
      </c>
      <c r="C430" t="s">
        <v>61</v>
      </c>
    </row>
    <row r="431" spans="1:6" x14ac:dyDescent="0.25">
      <c r="A431" t="str" cm="1">
        <f t="array" aca="1" ref="A431" ca="1">"a_T_3_" &amp; INDIRECT("F" &amp; ROW(C431)-4) &amp; "_p"</f>
        <v>a_T_3_3_6_p</v>
      </c>
      <c r="B431">
        <v>2</v>
      </c>
      <c r="C431" t="s">
        <v>62</v>
      </c>
    </row>
    <row r="432" spans="1:6" x14ac:dyDescent="0.25">
      <c r="A432" s="53" t="s">
        <v>64</v>
      </c>
    </row>
    <row r="433" spans="1:8" x14ac:dyDescent="0.25">
      <c r="A433" t="str" cm="1">
        <f t="array" aca="1" ref="A433" ca="1">"a_WS_1_" &amp; INDIRECT("F" &amp; ROW(C433)-6) &amp; "_p"</f>
        <v>a_WS_1_3_6_p</v>
      </c>
      <c r="B433">
        <v>0</v>
      </c>
      <c r="C433" t="s">
        <v>60</v>
      </c>
    </row>
    <row r="434" spans="1:8" x14ac:dyDescent="0.25">
      <c r="A434" t="str" cm="1">
        <f t="array" aca="1" ref="A434" ca="1">"a_WS_2_" &amp; INDIRECT("F" &amp; ROW(C434)-7) &amp; "_p"</f>
        <v>a_WS_2_3_6_p</v>
      </c>
      <c r="B434">
        <v>0</v>
      </c>
      <c r="C434" t="s">
        <v>61</v>
      </c>
    </row>
    <row r="435" spans="1:8" x14ac:dyDescent="0.25">
      <c r="A435" t="str" cm="1">
        <f t="array" aca="1" ref="A435" ca="1">"a_WS_3_" &amp; INDIRECT("F" &amp; ROW(C435)-8) &amp; "_p"</f>
        <v>a_WS_3_3_6_p</v>
      </c>
      <c r="B435">
        <v>2</v>
      </c>
      <c r="C435" t="s">
        <v>62</v>
      </c>
    </row>
    <row r="436" spans="1:8" x14ac:dyDescent="0.25">
      <c r="A436" s="53" t="s">
        <v>63</v>
      </c>
      <c r="G436" s="44"/>
      <c r="H436" s="44"/>
    </row>
    <row r="437" spans="1:8" x14ac:dyDescent="0.25">
      <c r="A437" t="str" cm="1">
        <f t="array" aca="1" ref="A437" ca="1">"a_PREC_1_" &amp; INDIRECT("F" &amp; ROW(C437) - 10) &amp; "_p"</f>
        <v>a_PREC_1_3_6_p</v>
      </c>
      <c r="B437">
        <v>0</v>
      </c>
      <c r="C437" t="s">
        <v>60</v>
      </c>
      <c r="F437" s="44"/>
    </row>
    <row r="438" spans="1:8" x14ac:dyDescent="0.25">
      <c r="A438" t="str" cm="1">
        <f t="array" aca="1" ref="A438" ca="1">"a_PREC_2_" &amp; INDIRECT("F" &amp; ROW(C438) - 11) &amp; "_p"</f>
        <v>a_PREC_2_3_6_p</v>
      </c>
      <c r="B438">
        <v>0</v>
      </c>
      <c r="C438" t="s">
        <v>61</v>
      </c>
    </row>
    <row r="439" spans="1:8" x14ac:dyDescent="0.25">
      <c r="A439" t="str" cm="1">
        <f t="array" aca="1" ref="A439" ca="1">"a_PREC_3_" &amp; INDIRECT("F" &amp; ROW(C439) - 12) &amp; "_p"</f>
        <v>a_PREC_3_3_6_p</v>
      </c>
      <c r="B439">
        <v>2</v>
      </c>
      <c r="C439" t="s">
        <v>62</v>
      </c>
    </row>
    <row r="440" spans="1:8" x14ac:dyDescent="0.25">
      <c r="A440" s="53" t="s">
        <v>65</v>
      </c>
      <c r="G440" s="44"/>
      <c r="H440" s="44"/>
    </row>
    <row r="441" spans="1:8" x14ac:dyDescent="0.25">
      <c r="A441" t="str" cm="1">
        <f t="array" aca="1" ref="A441" ca="1">"a_SL_1_" &amp; INDIRECT("F" &amp; ROW(C441) - 14) &amp; "_p"</f>
        <v>a_SL_1_3_6_p</v>
      </c>
      <c r="B441">
        <v>0</v>
      </c>
      <c r="C441" t="s">
        <v>60</v>
      </c>
      <c r="F441" s="44"/>
    </row>
    <row r="442" spans="1:8" x14ac:dyDescent="0.25">
      <c r="A442" t="str" cm="1">
        <f t="array" aca="1" ref="A442" ca="1">"a_SL_2_" &amp; INDIRECT("F" &amp; ROW(C442) - 15) &amp; "_p"</f>
        <v>a_SL_2_3_6_p</v>
      </c>
      <c r="B442">
        <v>0</v>
      </c>
      <c r="C442" t="s">
        <v>61</v>
      </c>
    </row>
    <row r="443" spans="1:8" x14ac:dyDescent="0.25">
      <c r="A443" t="str" cm="1">
        <f t="array" aca="1" ref="A443" ca="1">"a_SL_3_" &amp; INDIRECT("F" &amp; ROW(C443) - 16) &amp; "_p"</f>
        <v>a_SL_3_3_6_p</v>
      </c>
      <c r="B443">
        <v>2</v>
      </c>
      <c r="C443" t="s">
        <v>62</v>
      </c>
    </row>
    <row r="444" spans="1:8" x14ac:dyDescent="0.25">
      <c r="A444" s="53" t="s">
        <v>470</v>
      </c>
    </row>
    <row r="445" spans="1:8" x14ac:dyDescent="0.25">
      <c r="A445" t="str" cm="1">
        <f t="array" aca="1" ref="A445" ca="1">"a_DRO_1_" &amp; INDIRECT("F" &amp; ROW(C445) - 18) &amp; "_p"</f>
        <v>a_DRO_1_3_6_p</v>
      </c>
      <c r="B445">
        <v>0</v>
      </c>
      <c r="C445" t="s">
        <v>60</v>
      </c>
    </row>
    <row r="446" spans="1:8" x14ac:dyDescent="0.25">
      <c r="A446" t="str" cm="1">
        <f t="array" aca="1" ref="A446" ca="1">"a_DRO_2_" &amp; INDIRECT("F" &amp; ROW(C446) - 19) &amp; "_p"</f>
        <v>a_DRO_2_3_6_p</v>
      </c>
      <c r="B446">
        <v>0</v>
      </c>
      <c r="C446" t="s">
        <v>61</v>
      </c>
    </row>
    <row r="447" spans="1:8" x14ac:dyDescent="0.25">
      <c r="A447" t="str" cm="1">
        <f t="array" aca="1" ref="A447" ca="1">"a_DRO_3_" &amp; INDIRECT("F" &amp; ROW(C447) - 20) &amp; "_p"</f>
        <v>a_DRO_3_3_6_p</v>
      </c>
      <c r="B447">
        <v>2</v>
      </c>
      <c r="C447" t="s">
        <v>62</v>
      </c>
    </row>
    <row r="448" spans="1:8" x14ac:dyDescent="0.25">
      <c r="A448" s="53" t="s">
        <v>471</v>
      </c>
    </row>
    <row r="449" spans="1:8" x14ac:dyDescent="0.25">
      <c r="A449" t="str" cm="1">
        <f t="array" aca="1" ref="A449" ca="1">"a_CYC_1_" &amp; INDIRECT("F" &amp; ROW(C449) - 22) &amp; "_p"</f>
        <v>a_CYC_1_3_6_p</v>
      </c>
      <c r="B449">
        <v>0.1</v>
      </c>
      <c r="C449" t="s">
        <v>60</v>
      </c>
    </row>
    <row r="450" spans="1:8" x14ac:dyDescent="0.25">
      <c r="A450" t="str" cm="1">
        <f t="array" aca="1" ref="A450" ca="1">"a_CYC_2_" &amp; INDIRECT("F" &amp; ROW(C450) - 23) &amp; "_p"</f>
        <v>a_CYC_2_3_6_p</v>
      </c>
      <c r="B450">
        <v>0</v>
      </c>
      <c r="C450" t="s">
        <v>61</v>
      </c>
    </row>
    <row r="451" spans="1:8" x14ac:dyDescent="0.25">
      <c r="A451" t="str" cm="1">
        <f t="array" aca="1" ref="A451" ca="1">"a_CYC_3_" &amp; INDIRECT("F" &amp; ROW(C451) - 24) &amp; "_p"</f>
        <v>a_CYC_3_3_6_p</v>
      </c>
      <c r="B451">
        <v>2</v>
      </c>
      <c r="C451" t="s">
        <v>62</v>
      </c>
    </row>
    <row r="452" spans="1:8" x14ac:dyDescent="0.25">
      <c r="A452" s="59" t="s">
        <v>521</v>
      </c>
      <c r="B452" s="59"/>
      <c r="C452" s="59"/>
      <c r="D452" s="46">
        <v>4</v>
      </c>
      <c r="E452" s="46">
        <v>1</v>
      </c>
      <c r="F452" s="46" t="s">
        <v>592</v>
      </c>
    </row>
    <row r="453" spans="1:8" x14ac:dyDescent="0.25">
      <c r="A453" s="53" t="s">
        <v>59</v>
      </c>
    </row>
    <row r="454" spans="1:8" x14ac:dyDescent="0.25">
      <c r="A454" t="str" cm="1">
        <f t="array" aca="1" ref="A454" ca="1">"a_T_1_" &amp; INDIRECT("F" &amp; ROW(C454)-2) &amp; "_p"</f>
        <v>a_T_1_4_1_p</v>
      </c>
      <c r="B454">
        <v>0</v>
      </c>
      <c r="C454" t="s">
        <v>60</v>
      </c>
    </row>
    <row r="455" spans="1:8" x14ac:dyDescent="0.25">
      <c r="A455" t="str" cm="1">
        <f t="array" aca="1" ref="A455" ca="1">"a_T_2_" &amp; INDIRECT("F" &amp; ROW(C455)-3) &amp; "_p"</f>
        <v>a_T_2_4_1_p</v>
      </c>
      <c r="B455">
        <v>0</v>
      </c>
      <c r="C455" t="s">
        <v>61</v>
      </c>
    </row>
    <row r="456" spans="1:8" x14ac:dyDescent="0.25">
      <c r="A456" t="str" cm="1">
        <f t="array" aca="1" ref="A456" ca="1">"a_T_3_" &amp; INDIRECT("F" &amp; ROW(C456)-4) &amp; "_p"</f>
        <v>a_T_3_4_1_p</v>
      </c>
      <c r="B456">
        <v>2</v>
      </c>
      <c r="C456" t="s">
        <v>62</v>
      </c>
    </row>
    <row r="457" spans="1:8" x14ac:dyDescent="0.25">
      <c r="A457" s="53" t="s">
        <v>64</v>
      </c>
    </row>
    <row r="458" spans="1:8" x14ac:dyDescent="0.25">
      <c r="A458" t="str" cm="1">
        <f t="array" aca="1" ref="A458" ca="1">"a_WS_1_" &amp; INDIRECT("F" &amp; ROW(C458)-6) &amp; "_p"</f>
        <v>a_WS_1_4_1_p</v>
      </c>
      <c r="B458">
        <v>0</v>
      </c>
      <c r="C458" t="s">
        <v>60</v>
      </c>
    </row>
    <row r="459" spans="1:8" x14ac:dyDescent="0.25">
      <c r="A459" t="str" cm="1">
        <f t="array" aca="1" ref="A459" ca="1">"a_WS_2_" &amp; INDIRECT("F" &amp; ROW(C459)-7) &amp; "_p"</f>
        <v>a_WS_2_4_1_p</v>
      </c>
      <c r="B459">
        <v>0</v>
      </c>
      <c r="C459" t="s">
        <v>61</v>
      </c>
    </row>
    <row r="460" spans="1:8" x14ac:dyDescent="0.25">
      <c r="A460" t="str" cm="1">
        <f t="array" aca="1" ref="A460" ca="1">"a_WS_3_" &amp; INDIRECT("F" &amp; ROW(C460)-8) &amp; "_p"</f>
        <v>a_WS_3_4_1_p</v>
      </c>
      <c r="B460">
        <v>2</v>
      </c>
      <c r="C460" t="s">
        <v>62</v>
      </c>
    </row>
    <row r="461" spans="1:8" x14ac:dyDescent="0.25">
      <c r="A461" s="53" t="s">
        <v>63</v>
      </c>
      <c r="G461" s="44"/>
      <c r="H461" s="44"/>
    </row>
    <row r="462" spans="1:8" x14ac:dyDescent="0.25">
      <c r="A462" t="str" cm="1">
        <f t="array" aca="1" ref="A462" ca="1">"a_PREC_1_" &amp; INDIRECT("F" &amp; ROW(C462) - 10) &amp; "_p"</f>
        <v>a_PREC_1_4_1_p</v>
      </c>
      <c r="B462">
        <v>0</v>
      </c>
      <c r="C462" t="s">
        <v>60</v>
      </c>
      <c r="F462" s="44"/>
    </row>
    <row r="463" spans="1:8" x14ac:dyDescent="0.25">
      <c r="A463" t="str" cm="1">
        <f t="array" aca="1" ref="A463" ca="1">"a_PREC_2_" &amp; INDIRECT("F" &amp; ROW(C463) - 11) &amp; "_p"</f>
        <v>a_PREC_2_4_1_p</v>
      </c>
      <c r="B463">
        <v>0</v>
      </c>
      <c r="C463" t="s">
        <v>61</v>
      </c>
    </row>
    <row r="464" spans="1:8" x14ac:dyDescent="0.25">
      <c r="A464" t="str" cm="1">
        <f t="array" aca="1" ref="A464" ca="1">"a_PREC_3_" &amp; INDIRECT("F" &amp; ROW(C464) - 12) &amp; "_p"</f>
        <v>a_PREC_3_4_1_p</v>
      </c>
      <c r="B464">
        <v>2</v>
      </c>
      <c r="C464" t="s">
        <v>62</v>
      </c>
    </row>
    <row r="465" spans="1:8" x14ac:dyDescent="0.25">
      <c r="A465" s="53" t="s">
        <v>65</v>
      </c>
      <c r="G465" s="44"/>
      <c r="H465" s="44"/>
    </row>
    <row r="466" spans="1:8" x14ac:dyDescent="0.25">
      <c r="A466" t="str" cm="1">
        <f t="array" aca="1" ref="A466" ca="1">"a_SL_1_" &amp; INDIRECT("F" &amp; ROW(C466) - 14) &amp; "_p"</f>
        <v>a_SL_1_4_1_p</v>
      </c>
      <c r="B466">
        <v>0</v>
      </c>
      <c r="C466" t="s">
        <v>60</v>
      </c>
      <c r="F466" s="44"/>
    </row>
    <row r="467" spans="1:8" x14ac:dyDescent="0.25">
      <c r="A467" t="str" cm="1">
        <f t="array" aca="1" ref="A467" ca="1">"a_SL_2_" &amp; INDIRECT("F" &amp; ROW(C467) - 15) &amp; "_p"</f>
        <v>a_SL_2_4_1_p</v>
      </c>
      <c r="B467">
        <v>0</v>
      </c>
      <c r="C467" t="s">
        <v>61</v>
      </c>
    </row>
    <row r="468" spans="1:8" x14ac:dyDescent="0.25">
      <c r="A468" t="str" cm="1">
        <f t="array" aca="1" ref="A468" ca="1">"a_SL_3_" &amp; INDIRECT("F" &amp; ROW(C468) - 16) &amp; "_p"</f>
        <v>a_SL_3_4_1_p</v>
      </c>
      <c r="B468">
        <v>2</v>
      </c>
      <c r="C468" t="s">
        <v>62</v>
      </c>
    </row>
    <row r="469" spans="1:8" x14ac:dyDescent="0.25">
      <c r="A469" s="53" t="s">
        <v>470</v>
      </c>
    </row>
    <row r="470" spans="1:8" x14ac:dyDescent="0.25">
      <c r="A470" t="str" cm="1">
        <f t="array" aca="1" ref="A470" ca="1">"a_DRO_1_" &amp; INDIRECT("F" &amp; ROW(C470) - 18) &amp; "_p"</f>
        <v>a_DRO_1_4_1_p</v>
      </c>
      <c r="B470">
        <v>0</v>
      </c>
      <c r="C470" t="s">
        <v>60</v>
      </c>
    </row>
    <row r="471" spans="1:8" x14ac:dyDescent="0.25">
      <c r="A471" t="str" cm="1">
        <f t="array" aca="1" ref="A471" ca="1">"a_DRO_2_" &amp; INDIRECT("F" &amp; ROW(C471) - 19) &amp; "_p"</f>
        <v>a_DRO_2_4_1_p</v>
      </c>
      <c r="B471">
        <v>0</v>
      </c>
      <c r="C471" t="s">
        <v>61</v>
      </c>
    </row>
    <row r="472" spans="1:8" x14ac:dyDescent="0.25">
      <c r="A472" t="str" cm="1">
        <f t="array" aca="1" ref="A472" ca="1">"a_DRO_3_" &amp; INDIRECT("F" &amp; ROW(C472) - 20) &amp; "_p"</f>
        <v>a_DRO_3_4_1_p</v>
      </c>
      <c r="B472">
        <v>2</v>
      </c>
      <c r="C472" t="s">
        <v>62</v>
      </c>
    </row>
    <row r="473" spans="1:8" x14ac:dyDescent="0.25">
      <c r="A473" s="53" t="s">
        <v>471</v>
      </c>
    </row>
    <row r="474" spans="1:8" x14ac:dyDescent="0.25">
      <c r="A474" t="str" cm="1">
        <f t="array" aca="1" ref="A474" ca="1">"a_CYC_1_" &amp; INDIRECT("F" &amp; ROW(C474) - 22) &amp; "_p"</f>
        <v>a_CYC_1_4_1_p</v>
      </c>
      <c r="B474">
        <v>0.1</v>
      </c>
      <c r="C474" t="s">
        <v>60</v>
      </c>
    </row>
    <row r="475" spans="1:8" x14ac:dyDescent="0.25">
      <c r="A475" t="str" cm="1">
        <f t="array" aca="1" ref="A475" ca="1">"a_CYC_2_" &amp; INDIRECT("F" &amp; ROW(C475) - 23) &amp; "_p"</f>
        <v>a_CYC_2_4_1_p</v>
      </c>
      <c r="B475">
        <v>0</v>
      </c>
      <c r="C475" t="s">
        <v>61</v>
      </c>
    </row>
    <row r="476" spans="1:8" x14ac:dyDescent="0.25">
      <c r="A476" t="str" cm="1">
        <f t="array" aca="1" ref="A476" ca="1">"a_CYC_3_" &amp; INDIRECT("F" &amp; ROW(C476) - 24) &amp; "_p"</f>
        <v>a_CYC_3_4_1_p</v>
      </c>
      <c r="B476">
        <v>2</v>
      </c>
      <c r="C476" t="s">
        <v>62</v>
      </c>
    </row>
    <row r="477" spans="1:8" x14ac:dyDescent="0.25">
      <c r="A477" s="59" t="s">
        <v>522</v>
      </c>
      <c r="B477" s="59"/>
      <c r="C477" s="59"/>
      <c r="D477" s="46">
        <v>4</v>
      </c>
      <c r="E477" s="46">
        <v>2</v>
      </c>
      <c r="F477" s="46" t="s">
        <v>591</v>
      </c>
    </row>
    <row r="478" spans="1:8" x14ac:dyDescent="0.25">
      <c r="A478" s="53" t="s">
        <v>59</v>
      </c>
    </row>
    <row r="479" spans="1:8" x14ac:dyDescent="0.25">
      <c r="A479" t="str" cm="1">
        <f t="array" aca="1" ref="A479" ca="1">"a_T_1_" &amp; INDIRECT("F" &amp; ROW(C479)-2) &amp; "_p"</f>
        <v>a_T_1_4_2_p</v>
      </c>
      <c r="B479">
        <v>0</v>
      </c>
      <c r="C479" t="s">
        <v>60</v>
      </c>
    </row>
    <row r="480" spans="1:8" x14ac:dyDescent="0.25">
      <c r="A480" t="str" cm="1">
        <f t="array" aca="1" ref="A480" ca="1">"a_T_2_" &amp; INDIRECT("F" &amp; ROW(C480)-3) &amp; "_p"</f>
        <v>a_T_2_4_2_p</v>
      </c>
      <c r="B480">
        <v>0</v>
      </c>
      <c r="C480" t="s">
        <v>61</v>
      </c>
    </row>
    <row r="481" spans="1:8" x14ac:dyDescent="0.25">
      <c r="A481" t="str" cm="1">
        <f t="array" aca="1" ref="A481" ca="1">"a_T_3_" &amp; INDIRECT("F" &amp; ROW(C481)-4) &amp; "_p"</f>
        <v>a_T_3_4_2_p</v>
      </c>
      <c r="B481">
        <v>2</v>
      </c>
      <c r="C481" t="s">
        <v>62</v>
      </c>
    </row>
    <row r="482" spans="1:8" x14ac:dyDescent="0.25">
      <c r="A482" s="53" t="s">
        <v>64</v>
      </c>
    </row>
    <row r="483" spans="1:8" x14ac:dyDescent="0.25">
      <c r="A483" t="str" cm="1">
        <f t="array" aca="1" ref="A483" ca="1">"a_WS_1_" &amp; INDIRECT("F" &amp; ROW(C483)-6) &amp; "_p"</f>
        <v>a_WS_1_4_2_p</v>
      </c>
      <c r="B483">
        <v>0</v>
      </c>
      <c r="C483" t="s">
        <v>60</v>
      </c>
    </row>
    <row r="484" spans="1:8" x14ac:dyDescent="0.25">
      <c r="A484" t="str" cm="1">
        <f t="array" aca="1" ref="A484" ca="1">"a_WS_2_" &amp; INDIRECT("F" &amp; ROW(C484)-7) &amp; "_p"</f>
        <v>a_WS_2_4_2_p</v>
      </c>
      <c r="B484">
        <v>0</v>
      </c>
      <c r="C484" t="s">
        <v>61</v>
      </c>
    </row>
    <row r="485" spans="1:8" x14ac:dyDescent="0.25">
      <c r="A485" t="str" cm="1">
        <f t="array" aca="1" ref="A485" ca="1">"a_WS_3_" &amp; INDIRECT("F" &amp; ROW(C485)-8) &amp; "_p"</f>
        <v>a_WS_3_4_2_p</v>
      </c>
      <c r="B485">
        <v>2</v>
      </c>
      <c r="C485" t="s">
        <v>62</v>
      </c>
    </row>
    <row r="486" spans="1:8" x14ac:dyDescent="0.25">
      <c r="A486" s="53" t="s">
        <v>63</v>
      </c>
      <c r="G486" s="44"/>
      <c r="H486" s="44"/>
    </row>
    <row r="487" spans="1:8" x14ac:dyDescent="0.25">
      <c r="A487" t="str" cm="1">
        <f t="array" aca="1" ref="A487" ca="1">"a_PREC_1_" &amp; INDIRECT("F" &amp; ROW(C487) - 10) &amp; "_p"</f>
        <v>a_PREC_1_4_2_p</v>
      </c>
      <c r="B487">
        <v>0</v>
      </c>
      <c r="C487" t="s">
        <v>60</v>
      </c>
      <c r="F487" s="44"/>
    </row>
    <row r="488" spans="1:8" x14ac:dyDescent="0.25">
      <c r="A488" t="str" cm="1">
        <f t="array" aca="1" ref="A488" ca="1">"a_PREC_2_" &amp; INDIRECT("F" &amp; ROW(C488) - 11) &amp; "_p"</f>
        <v>a_PREC_2_4_2_p</v>
      </c>
      <c r="B488">
        <v>0</v>
      </c>
      <c r="C488" t="s">
        <v>61</v>
      </c>
    </row>
    <row r="489" spans="1:8" x14ac:dyDescent="0.25">
      <c r="A489" t="str" cm="1">
        <f t="array" aca="1" ref="A489" ca="1">"a_PREC_3_" &amp; INDIRECT("F" &amp; ROW(C489) - 12) &amp; "_p"</f>
        <v>a_PREC_3_4_2_p</v>
      </c>
      <c r="B489">
        <v>2</v>
      </c>
      <c r="C489" t="s">
        <v>62</v>
      </c>
    </row>
    <row r="490" spans="1:8" x14ac:dyDescent="0.25">
      <c r="A490" s="53" t="s">
        <v>65</v>
      </c>
      <c r="G490" s="44"/>
      <c r="H490" s="44"/>
    </row>
    <row r="491" spans="1:8" x14ac:dyDescent="0.25">
      <c r="A491" t="str" cm="1">
        <f t="array" aca="1" ref="A491" ca="1">"a_SL_1_" &amp; INDIRECT("F" &amp; ROW(C491) - 14) &amp; "_p"</f>
        <v>a_SL_1_4_2_p</v>
      </c>
      <c r="B491">
        <v>0</v>
      </c>
      <c r="C491" t="s">
        <v>60</v>
      </c>
      <c r="F491" s="44"/>
    </row>
    <row r="492" spans="1:8" x14ac:dyDescent="0.25">
      <c r="A492" t="str" cm="1">
        <f t="array" aca="1" ref="A492" ca="1">"a_SL_2_" &amp; INDIRECT("F" &amp; ROW(C492) - 15) &amp; "_p"</f>
        <v>a_SL_2_4_2_p</v>
      </c>
      <c r="B492">
        <v>0</v>
      </c>
      <c r="C492" t="s">
        <v>61</v>
      </c>
    </row>
    <row r="493" spans="1:8" x14ac:dyDescent="0.25">
      <c r="A493" t="str" cm="1">
        <f t="array" aca="1" ref="A493" ca="1">"a_SL_3_" &amp; INDIRECT("F" &amp; ROW(C493) - 16) &amp; "_p"</f>
        <v>a_SL_3_4_2_p</v>
      </c>
      <c r="B493">
        <v>2</v>
      </c>
      <c r="C493" t="s">
        <v>62</v>
      </c>
    </row>
    <row r="494" spans="1:8" x14ac:dyDescent="0.25">
      <c r="A494" s="53" t="s">
        <v>470</v>
      </c>
    </row>
    <row r="495" spans="1:8" x14ac:dyDescent="0.25">
      <c r="A495" t="str" cm="1">
        <f t="array" aca="1" ref="A495" ca="1">"a_DRO_1_" &amp; INDIRECT("F" &amp; ROW(C495) - 18) &amp; "_p"</f>
        <v>a_DRO_1_4_2_p</v>
      </c>
      <c r="B495">
        <v>0</v>
      </c>
      <c r="C495" t="s">
        <v>60</v>
      </c>
    </row>
    <row r="496" spans="1:8" x14ac:dyDescent="0.25">
      <c r="A496" t="str" cm="1">
        <f t="array" aca="1" ref="A496" ca="1">"a_DRO_2_" &amp; INDIRECT("F" &amp; ROW(C496) - 19) &amp; "_p"</f>
        <v>a_DRO_2_4_2_p</v>
      </c>
      <c r="B496">
        <v>0</v>
      </c>
      <c r="C496" t="s">
        <v>61</v>
      </c>
    </row>
    <row r="497" spans="1:8" x14ac:dyDescent="0.25">
      <c r="A497" t="str" cm="1">
        <f t="array" aca="1" ref="A497" ca="1">"a_DRO_3_" &amp; INDIRECT("F" &amp; ROW(C497) - 20) &amp; "_p"</f>
        <v>a_DRO_3_4_2_p</v>
      </c>
      <c r="B497">
        <v>2</v>
      </c>
      <c r="C497" t="s">
        <v>62</v>
      </c>
    </row>
    <row r="498" spans="1:8" x14ac:dyDescent="0.25">
      <c r="A498" s="53" t="s">
        <v>471</v>
      </c>
    </row>
    <row r="499" spans="1:8" x14ac:dyDescent="0.25">
      <c r="A499" t="str" cm="1">
        <f t="array" aca="1" ref="A499" ca="1">"a_CYC_1_" &amp; INDIRECT("F" &amp; ROW(C499) - 22) &amp; "_p"</f>
        <v>a_CYC_1_4_2_p</v>
      </c>
      <c r="B499">
        <v>0.1</v>
      </c>
      <c r="C499" t="s">
        <v>60</v>
      </c>
    </row>
    <row r="500" spans="1:8" x14ac:dyDescent="0.25">
      <c r="A500" t="str" cm="1">
        <f t="array" aca="1" ref="A500" ca="1">"a_CYC_2_" &amp; INDIRECT("F" &amp; ROW(C500) - 23) &amp; "_p"</f>
        <v>a_CYC_2_4_2_p</v>
      </c>
      <c r="B500">
        <v>0</v>
      </c>
      <c r="C500" t="s">
        <v>61</v>
      </c>
    </row>
    <row r="501" spans="1:8" x14ac:dyDescent="0.25">
      <c r="A501" t="str" cm="1">
        <f t="array" aca="1" ref="A501" ca="1">"a_CYC_3_" &amp; INDIRECT("F" &amp; ROW(C501) - 24) &amp; "_p"</f>
        <v>a_CYC_3_4_2_p</v>
      </c>
      <c r="B501">
        <v>2</v>
      </c>
      <c r="C501" t="s">
        <v>62</v>
      </c>
    </row>
    <row r="502" spans="1:8" x14ac:dyDescent="0.25">
      <c r="A502" s="59" t="s">
        <v>523</v>
      </c>
      <c r="B502" s="59"/>
      <c r="C502" s="59"/>
      <c r="D502" s="46">
        <v>4</v>
      </c>
      <c r="E502" s="46">
        <v>3</v>
      </c>
      <c r="F502" s="46" t="s">
        <v>590</v>
      </c>
    </row>
    <row r="503" spans="1:8" x14ac:dyDescent="0.25">
      <c r="A503" s="53" t="s">
        <v>59</v>
      </c>
    </row>
    <row r="504" spans="1:8" x14ac:dyDescent="0.25">
      <c r="A504" t="str" cm="1">
        <f t="array" aca="1" ref="A504" ca="1">"a_T_1_" &amp; INDIRECT("F" &amp; ROW(C504)-2) &amp; "_p"</f>
        <v>a_T_1_4_3_p</v>
      </c>
      <c r="B504">
        <v>0</v>
      </c>
      <c r="C504" t="s">
        <v>60</v>
      </c>
    </row>
    <row r="505" spans="1:8" x14ac:dyDescent="0.25">
      <c r="A505" t="str" cm="1">
        <f t="array" aca="1" ref="A505" ca="1">"a_T_2_" &amp; INDIRECT("F" &amp; ROW(C505)-3) &amp; "_p"</f>
        <v>a_T_2_4_3_p</v>
      </c>
      <c r="B505">
        <v>0</v>
      </c>
      <c r="C505" t="s">
        <v>61</v>
      </c>
    </row>
    <row r="506" spans="1:8" x14ac:dyDescent="0.25">
      <c r="A506" t="str" cm="1">
        <f t="array" aca="1" ref="A506" ca="1">"a_T_3_" &amp; INDIRECT("F" &amp; ROW(C506)-4) &amp; "_p"</f>
        <v>a_T_3_4_3_p</v>
      </c>
      <c r="B506">
        <v>2</v>
      </c>
      <c r="C506" t="s">
        <v>62</v>
      </c>
    </row>
    <row r="507" spans="1:8" x14ac:dyDescent="0.25">
      <c r="A507" s="53" t="s">
        <v>64</v>
      </c>
    </row>
    <row r="508" spans="1:8" x14ac:dyDescent="0.25">
      <c r="A508" t="str" cm="1">
        <f t="array" aca="1" ref="A508" ca="1">"a_WS_1_" &amp; INDIRECT("F" &amp; ROW(C508)-6) &amp; "_p"</f>
        <v>a_WS_1_4_3_p</v>
      </c>
      <c r="B508">
        <v>0</v>
      </c>
      <c r="C508" t="s">
        <v>60</v>
      </c>
    </row>
    <row r="509" spans="1:8" x14ac:dyDescent="0.25">
      <c r="A509" t="str" cm="1">
        <f t="array" aca="1" ref="A509" ca="1">"a_WS_2_" &amp; INDIRECT("F" &amp; ROW(C509)-7) &amp; "_p"</f>
        <v>a_WS_2_4_3_p</v>
      </c>
      <c r="B509">
        <v>0</v>
      </c>
      <c r="C509" t="s">
        <v>61</v>
      </c>
    </row>
    <row r="510" spans="1:8" x14ac:dyDescent="0.25">
      <c r="A510" t="str" cm="1">
        <f t="array" aca="1" ref="A510" ca="1">"a_WS_3_" &amp; INDIRECT("F" &amp; ROW(C510)-8) &amp; "_p"</f>
        <v>a_WS_3_4_3_p</v>
      </c>
      <c r="B510">
        <v>2</v>
      </c>
      <c r="C510" t="s">
        <v>62</v>
      </c>
    </row>
    <row r="511" spans="1:8" x14ac:dyDescent="0.25">
      <c r="A511" s="53" t="s">
        <v>63</v>
      </c>
      <c r="G511" s="44"/>
      <c r="H511" s="44"/>
    </row>
    <row r="512" spans="1:8" x14ac:dyDescent="0.25">
      <c r="A512" t="str" cm="1">
        <f t="array" aca="1" ref="A512" ca="1">"a_PREC_1_" &amp; INDIRECT("F" &amp; ROW(C512) - 10) &amp; "_p"</f>
        <v>a_PREC_1_4_3_p</v>
      </c>
      <c r="B512">
        <v>0</v>
      </c>
      <c r="C512" t="s">
        <v>60</v>
      </c>
      <c r="F512" s="44"/>
    </row>
    <row r="513" spans="1:8" x14ac:dyDescent="0.25">
      <c r="A513" t="str" cm="1">
        <f t="array" aca="1" ref="A513" ca="1">"a_PREC_2_" &amp; INDIRECT("F" &amp; ROW(C513) - 11) &amp; "_p"</f>
        <v>a_PREC_2_4_3_p</v>
      </c>
      <c r="B513">
        <v>0</v>
      </c>
      <c r="C513" t="s">
        <v>61</v>
      </c>
    </row>
    <row r="514" spans="1:8" x14ac:dyDescent="0.25">
      <c r="A514" t="str" cm="1">
        <f t="array" aca="1" ref="A514" ca="1">"a_PREC_3_" &amp; INDIRECT("F" &amp; ROW(C514) - 12) &amp; "_p"</f>
        <v>a_PREC_3_4_3_p</v>
      </c>
      <c r="B514">
        <v>2</v>
      </c>
      <c r="C514" t="s">
        <v>62</v>
      </c>
    </row>
    <row r="515" spans="1:8" x14ac:dyDescent="0.25">
      <c r="A515" s="53" t="s">
        <v>65</v>
      </c>
      <c r="G515" s="44"/>
      <c r="H515" s="44"/>
    </row>
    <row r="516" spans="1:8" x14ac:dyDescent="0.25">
      <c r="A516" t="str" cm="1">
        <f t="array" aca="1" ref="A516" ca="1">"a_SL_1_" &amp; INDIRECT("F" &amp; ROW(C516) - 14) &amp; "_p"</f>
        <v>a_SL_1_4_3_p</v>
      </c>
      <c r="B516">
        <v>0</v>
      </c>
      <c r="C516" t="s">
        <v>60</v>
      </c>
      <c r="F516" s="44"/>
    </row>
    <row r="517" spans="1:8" x14ac:dyDescent="0.25">
      <c r="A517" t="str" cm="1">
        <f t="array" aca="1" ref="A517" ca="1">"a_SL_2_" &amp; INDIRECT("F" &amp; ROW(C517) - 15) &amp; "_p"</f>
        <v>a_SL_2_4_3_p</v>
      </c>
      <c r="B517">
        <v>0</v>
      </c>
      <c r="C517" t="s">
        <v>61</v>
      </c>
    </row>
    <row r="518" spans="1:8" x14ac:dyDescent="0.25">
      <c r="A518" t="str" cm="1">
        <f t="array" aca="1" ref="A518" ca="1">"a_SL_3_" &amp; INDIRECT("F" &amp; ROW(C518) - 16) &amp; "_p"</f>
        <v>a_SL_3_4_3_p</v>
      </c>
      <c r="B518">
        <v>2</v>
      </c>
      <c r="C518" t="s">
        <v>62</v>
      </c>
    </row>
    <row r="519" spans="1:8" x14ac:dyDescent="0.25">
      <c r="A519" s="53" t="s">
        <v>470</v>
      </c>
    </row>
    <row r="520" spans="1:8" x14ac:dyDescent="0.25">
      <c r="A520" t="str" cm="1">
        <f t="array" aca="1" ref="A520" ca="1">"a_DRO_1_" &amp; INDIRECT("F" &amp; ROW(C520) - 18) &amp; "_p"</f>
        <v>a_DRO_1_4_3_p</v>
      </c>
      <c r="B520">
        <v>0</v>
      </c>
      <c r="C520" t="s">
        <v>60</v>
      </c>
    </row>
    <row r="521" spans="1:8" x14ac:dyDescent="0.25">
      <c r="A521" t="str" cm="1">
        <f t="array" aca="1" ref="A521" ca="1">"a_DRO_2_" &amp; INDIRECT("F" &amp; ROW(C521) - 19) &amp; "_p"</f>
        <v>a_DRO_2_4_3_p</v>
      </c>
      <c r="B521">
        <v>0</v>
      </c>
      <c r="C521" t="s">
        <v>61</v>
      </c>
    </row>
    <row r="522" spans="1:8" x14ac:dyDescent="0.25">
      <c r="A522" t="str" cm="1">
        <f t="array" aca="1" ref="A522" ca="1">"a_DRO_3_" &amp; INDIRECT("F" &amp; ROW(C522) - 20) &amp; "_p"</f>
        <v>a_DRO_3_4_3_p</v>
      </c>
      <c r="B522">
        <v>2</v>
      </c>
      <c r="C522" t="s">
        <v>62</v>
      </c>
    </row>
    <row r="523" spans="1:8" x14ac:dyDescent="0.25">
      <c r="A523" s="53" t="s">
        <v>471</v>
      </c>
    </row>
    <row r="524" spans="1:8" x14ac:dyDescent="0.25">
      <c r="A524" t="str" cm="1">
        <f t="array" aca="1" ref="A524" ca="1">"a_CYC_1_" &amp; INDIRECT("F" &amp; ROW(C524) - 22) &amp; "_p"</f>
        <v>a_CYC_1_4_3_p</v>
      </c>
      <c r="B524">
        <v>0.1</v>
      </c>
      <c r="C524" t="s">
        <v>60</v>
      </c>
    </row>
    <row r="525" spans="1:8" x14ac:dyDescent="0.25">
      <c r="A525" t="str" cm="1">
        <f t="array" aca="1" ref="A525" ca="1">"a_CYC_2_" &amp; INDIRECT("F" &amp; ROW(C525) - 23) &amp; "_p"</f>
        <v>a_CYC_2_4_3_p</v>
      </c>
      <c r="B525">
        <v>0</v>
      </c>
      <c r="C525" t="s">
        <v>61</v>
      </c>
    </row>
    <row r="526" spans="1:8" x14ac:dyDescent="0.25">
      <c r="A526" t="str" cm="1">
        <f t="array" aca="1" ref="A526" ca="1">"a_CYC_3_" &amp; INDIRECT("F" &amp; ROW(C526) - 24) &amp; "_p"</f>
        <v>a_CYC_3_4_3_p</v>
      </c>
      <c r="B526">
        <v>2</v>
      </c>
      <c r="C526" t="s">
        <v>62</v>
      </c>
    </row>
    <row r="527" spans="1:8" x14ac:dyDescent="0.25">
      <c r="A527" s="59" t="s">
        <v>524</v>
      </c>
      <c r="B527" s="59"/>
      <c r="C527" s="59"/>
      <c r="D527" s="46">
        <v>4</v>
      </c>
      <c r="E527" s="46">
        <v>4</v>
      </c>
      <c r="F527" s="46" t="s">
        <v>589</v>
      </c>
    </row>
    <row r="528" spans="1:8" x14ac:dyDescent="0.25">
      <c r="A528" s="53" t="s">
        <v>59</v>
      </c>
    </row>
    <row r="529" spans="1:8" x14ac:dyDescent="0.25">
      <c r="A529" t="str" cm="1">
        <f t="array" aca="1" ref="A529" ca="1">"a_T_1_" &amp; INDIRECT("F" &amp; ROW(C529)-2) &amp; "_p"</f>
        <v>a_T_1_4_4_p</v>
      </c>
      <c r="B529">
        <v>0</v>
      </c>
      <c r="C529" t="s">
        <v>60</v>
      </c>
    </row>
    <row r="530" spans="1:8" x14ac:dyDescent="0.25">
      <c r="A530" t="str" cm="1">
        <f t="array" aca="1" ref="A530" ca="1">"a_T_2_" &amp; INDIRECT("F" &amp; ROW(C530)-3) &amp; "_p"</f>
        <v>a_T_2_4_4_p</v>
      </c>
      <c r="B530">
        <v>0</v>
      </c>
      <c r="C530" t="s">
        <v>61</v>
      </c>
    </row>
    <row r="531" spans="1:8" x14ac:dyDescent="0.25">
      <c r="A531" t="str" cm="1">
        <f t="array" aca="1" ref="A531" ca="1">"a_T_3_" &amp; INDIRECT("F" &amp; ROW(C531)-4) &amp; "_p"</f>
        <v>a_T_3_4_4_p</v>
      </c>
      <c r="B531">
        <v>2</v>
      </c>
      <c r="C531" t="s">
        <v>62</v>
      </c>
    </row>
    <row r="532" spans="1:8" x14ac:dyDescent="0.25">
      <c r="A532" s="53" t="s">
        <v>64</v>
      </c>
    </row>
    <row r="533" spans="1:8" x14ac:dyDescent="0.25">
      <c r="A533" t="str" cm="1">
        <f t="array" aca="1" ref="A533" ca="1">"a_WS_1_" &amp; INDIRECT("F" &amp; ROW(C533)-6) &amp; "_p"</f>
        <v>a_WS_1_4_4_p</v>
      </c>
      <c r="B533">
        <v>0</v>
      </c>
      <c r="C533" t="s">
        <v>60</v>
      </c>
    </row>
    <row r="534" spans="1:8" x14ac:dyDescent="0.25">
      <c r="A534" t="str" cm="1">
        <f t="array" aca="1" ref="A534" ca="1">"a_WS_2_" &amp; INDIRECT("F" &amp; ROW(C534)-7) &amp; "_p"</f>
        <v>a_WS_2_4_4_p</v>
      </c>
      <c r="B534">
        <v>0</v>
      </c>
      <c r="C534" t="s">
        <v>61</v>
      </c>
    </row>
    <row r="535" spans="1:8" x14ac:dyDescent="0.25">
      <c r="A535" t="str" cm="1">
        <f t="array" aca="1" ref="A535" ca="1">"a_WS_3_" &amp; INDIRECT("F" &amp; ROW(C535)-8) &amp; "_p"</f>
        <v>a_WS_3_4_4_p</v>
      </c>
      <c r="B535">
        <v>2</v>
      </c>
      <c r="C535" t="s">
        <v>62</v>
      </c>
    </row>
    <row r="536" spans="1:8" x14ac:dyDescent="0.25">
      <c r="A536" s="53" t="s">
        <v>63</v>
      </c>
      <c r="G536" s="44"/>
      <c r="H536" s="44"/>
    </row>
    <row r="537" spans="1:8" x14ac:dyDescent="0.25">
      <c r="A537" t="str" cm="1">
        <f t="array" aca="1" ref="A537" ca="1">"a_PREC_1_" &amp; INDIRECT("F" &amp; ROW(C537) - 10) &amp; "_p"</f>
        <v>a_PREC_1_4_4_p</v>
      </c>
      <c r="B537">
        <v>0</v>
      </c>
      <c r="C537" t="s">
        <v>60</v>
      </c>
      <c r="F537" s="44"/>
    </row>
    <row r="538" spans="1:8" x14ac:dyDescent="0.25">
      <c r="A538" t="str" cm="1">
        <f t="array" aca="1" ref="A538" ca="1">"a_PREC_2_" &amp; INDIRECT("F" &amp; ROW(C538) - 11) &amp; "_p"</f>
        <v>a_PREC_2_4_4_p</v>
      </c>
      <c r="B538">
        <v>0</v>
      </c>
      <c r="C538" t="s">
        <v>61</v>
      </c>
    </row>
    <row r="539" spans="1:8" x14ac:dyDescent="0.25">
      <c r="A539" t="str" cm="1">
        <f t="array" aca="1" ref="A539" ca="1">"a_PREC_3_" &amp; INDIRECT("F" &amp; ROW(C539) - 12) &amp; "_p"</f>
        <v>a_PREC_3_4_4_p</v>
      </c>
      <c r="B539">
        <v>2</v>
      </c>
      <c r="C539" t="s">
        <v>62</v>
      </c>
    </row>
    <row r="540" spans="1:8" x14ac:dyDescent="0.25">
      <c r="A540" s="53" t="s">
        <v>65</v>
      </c>
      <c r="G540" s="44"/>
      <c r="H540" s="44"/>
    </row>
    <row r="541" spans="1:8" x14ac:dyDescent="0.25">
      <c r="A541" t="str" cm="1">
        <f t="array" aca="1" ref="A541" ca="1">"a_SL_1_" &amp; INDIRECT("F" &amp; ROW(C541) - 14) &amp; "_p"</f>
        <v>a_SL_1_4_4_p</v>
      </c>
      <c r="B541">
        <v>0</v>
      </c>
      <c r="C541" t="s">
        <v>60</v>
      </c>
      <c r="F541" s="44"/>
    </row>
    <row r="542" spans="1:8" x14ac:dyDescent="0.25">
      <c r="A542" t="str" cm="1">
        <f t="array" aca="1" ref="A542" ca="1">"a_SL_2_" &amp; INDIRECT("F" &amp; ROW(C542) - 15) &amp; "_p"</f>
        <v>a_SL_2_4_4_p</v>
      </c>
      <c r="B542">
        <v>0</v>
      </c>
      <c r="C542" t="s">
        <v>61</v>
      </c>
    </row>
    <row r="543" spans="1:8" x14ac:dyDescent="0.25">
      <c r="A543" t="str" cm="1">
        <f t="array" aca="1" ref="A543" ca="1">"a_SL_3_" &amp; INDIRECT("F" &amp; ROW(C543) - 16) &amp; "_p"</f>
        <v>a_SL_3_4_4_p</v>
      </c>
      <c r="B543">
        <v>2</v>
      </c>
      <c r="C543" t="s">
        <v>62</v>
      </c>
    </row>
    <row r="544" spans="1:8" x14ac:dyDescent="0.25">
      <c r="A544" s="53" t="s">
        <v>470</v>
      </c>
    </row>
    <row r="545" spans="1:6" x14ac:dyDescent="0.25">
      <c r="A545" t="str" cm="1">
        <f t="array" aca="1" ref="A545" ca="1">"a_DRO_1_" &amp; INDIRECT("F" &amp; ROW(C545) - 18) &amp; "_p"</f>
        <v>a_DRO_1_4_4_p</v>
      </c>
      <c r="B545">
        <v>0</v>
      </c>
      <c r="C545" t="s">
        <v>60</v>
      </c>
    </row>
    <row r="546" spans="1:6" x14ac:dyDescent="0.25">
      <c r="A546" t="str" cm="1">
        <f t="array" aca="1" ref="A546" ca="1">"a_DRO_2_" &amp; INDIRECT("F" &amp; ROW(C546) - 19) &amp; "_p"</f>
        <v>a_DRO_2_4_4_p</v>
      </c>
      <c r="B546">
        <v>0</v>
      </c>
      <c r="C546" t="s">
        <v>61</v>
      </c>
    </row>
    <row r="547" spans="1:6" x14ac:dyDescent="0.25">
      <c r="A547" t="str" cm="1">
        <f t="array" aca="1" ref="A547" ca="1">"a_DRO_3_" &amp; INDIRECT("F" &amp; ROW(C547) - 20) &amp; "_p"</f>
        <v>a_DRO_3_4_4_p</v>
      </c>
      <c r="B547">
        <v>2</v>
      </c>
      <c r="C547" t="s">
        <v>62</v>
      </c>
    </row>
    <row r="548" spans="1:6" x14ac:dyDescent="0.25">
      <c r="A548" s="53" t="s">
        <v>471</v>
      </c>
    </row>
    <row r="549" spans="1:6" x14ac:dyDescent="0.25">
      <c r="A549" t="str" cm="1">
        <f t="array" aca="1" ref="A549" ca="1">"a_CYC_1_" &amp; INDIRECT("F" &amp; ROW(C549) - 22) &amp; "_p"</f>
        <v>a_CYC_1_4_4_p</v>
      </c>
      <c r="B549">
        <v>0.1</v>
      </c>
      <c r="C549" t="s">
        <v>60</v>
      </c>
    </row>
    <row r="550" spans="1:6" x14ac:dyDescent="0.25">
      <c r="A550" t="str" cm="1">
        <f t="array" aca="1" ref="A550" ca="1">"a_CYC_2_" &amp; INDIRECT("F" &amp; ROW(C550) - 23) &amp; "_p"</f>
        <v>a_CYC_2_4_4_p</v>
      </c>
      <c r="B550">
        <v>0</v>
      </c>
      <c r="C550" t="s">
        <v>61</v>
      </c>
    </row>
    <row r="551" spans="1:6" x14ac:dyDescent="0.25">
      <c r="A551" t="str" cm="1">
        <f t="array" aca="1" ref="A551" ca="1">"a_CYC_3_" &amp; INDIRECT("F" &amp; ROW(C551) - 24) &amp; "_p"</f>
        <v>a_CYC_3_4_4_p</v>
      </c>
      <c r="B551">
        <v>2</v>
      </c>
      <c r="C551" t="s">
        <v>62</v>
      </c>
    </row>
    <row r="552" spans="1:6" x14ac:dyDescent="0.25">
      <c r="A552" s="59" t="s">
        <v>525</v>
      </c>
      <c r="B552" s="59"/>
      <c r="C552" s="59"/>
      <c r="D552" s="46">
        <v>4</v>
      </c>
      <c r="E552" s="46">
        <v>5</v>
      </c>
      <c r="F552" s="46" t="s">
        <v>588</v>
      </c>
    </row>
    <row r="553" spans="1:6" x14ac:dyDescent="0.25">
      <c r="A553" s="53" t="s">
        <v>59</v>
      </c>
    </row>
    <row r="554" spans="1:6" x14ac:dyDescent="0.25">
      <c r="A554" t="str" cm="1">
        <f t="array" aca="1" ref="A554" ca="1">"a_T_1_" &amp; INDIRECT("F" &amp; ROW(C554)-2) &amp; "_p"</f>
        <v>a_T_1_4_5_p</v>
      </c>
      <c r="B554">
        <v>0</v>
      </c>
      <c r="C554" t="s">
        <v>60</v>
      </c>
    </row>
    <row r="555" spans="1:6" x14ac:dyDescent="0.25">
      <c r="A555" t="str" cm="1">
        <f t="array" aca="1" ref="A555" ca="1">"a_T_2_" &amp; INDIRECT("F" &amp; ROW(C555)-3) &amp; "_p"</f>
        <v>a_T_2_4_5_p</v>
      </c>
      <c r="B555">
        <v>0</v>
      </c>
      <c r="C555" t="s">
        <v>61</v>
      </c>
    </row>
    <row r="556" spans="1:6" x14ac:dyDescent="0.25">
      <c r="A556" t="str" cm="1">
        <f t="array" aca="1" ref="A556" ca="1">"a_T_3_" &amp; INDIRECT("F" &amp; ROW(C556)-4) &amp; "_p"</f>
        <v>a_T_3_4_5_p</v>
      </c>
      <c r="B556">
        <v>2</v>
      </c>
      <c r="C556" t="s">
        <v>62</v>
      </c>
    </row>
    <row r="557" spans="1:6" x14ac:dyDescent="0.25">
      <c r="A557" s="53" t="s">
        <v>64</v>
      </c>
    </row>
    <row r="558" spans="1:6" x14ac:dyDescent="0.25">
      <c r="A558" t="str" cm="1">
        <f t="array" aca="1" ref="A558" ca="1">"a_WS_1_" &amp; INDIRECT("F" &amp; ROW(C558)-6) &amp; "_p"</f>
        <v>a_WS_1_4_5_p</v>
      </c>
      <c r="B558">
        <v>0</v>
      </c>
      <c r="C558" t="s">
        <v>60</v>
      </c>
    </row>
    <row r="559" spans="1:6" x14ac:dyDescent="0.25">
      <c r="A559" t="str" cm="1">
        <f t="array" aca="1" ref="A559" ca="1">"a_WS_2_" &amp; INDIRECT("F" &amp; ROW(C559)-7) &amp; "_p"</f>
        <v>a_WS_2_4_5_p</v>
      </c>
      <c r="B559">
        <v>0</v>
      </c>
      <c r="C559" t="s">
        <v>61</v>
      </c>
    </row>
    <row r="560" spans="1:6" x14ac:dyDescent="0.25">
      <c r="A560" t="str" cm="1">
        <f t="array" aca="1" ref="A560" ca="1">"a_WS_3_" &amp; INDIRECT("F" &amp; ROW(C560)-8) &amp; "_p"</f>
        <v>a_WS_3_4_5_p</v>
      </c>
      <c r="B560">
        <v>2</v>
      </c>
      <c r="C560" t="s">
        <v>62</v>
      </c>
    </row>
    <row r="561" spans="1:8" x14ac:dyDescent="0.25">
      <c r="A561" s="53" t="s">
        <v>63</v>
      </c>
      <c r="G561" s="44"/>
      <c r="H561" s="44"/>
    </row>
    <row r="562" spans="1:8" x14ac:dyDescent="0.25">
      <c r="A562" t="str" cm="1">
        <f t="array" aca="1" ref="A562" ca="1">"a_PREC_1_" &amp; INDIRECT("F" &amp; ROW(C562) - 10) &amp; "_p"</f>
        <v>a_PREC_1_4_5_p</v>
      </c>
      <c r="B562">
        <v>0</v>
      </c>
      <c r="C562" t="s">
        <v>60</v>
      </c>
      <c r="F562" s="44"/>
    </row>
    <row r="563" spans="1:8" x14ac:dyDescent="0.25">
      <c r="A563" t="str" cm="1">
        <f t="array" aca="1" ref="A563" ca="1">"a_PREC_2_" &amp; INDIRECT("F" &amp; ROW(C563) - 11) &amp; "_p"</f>
        <v>a_PREC_2_4_5_p</v>
      </c>
      <c r="B563">
        <v>0</v>
      </c>
      <c r="C563" t="s">
        <v>61</v>
      </c>
    </row>
    <row r="564" spans="1:8" x14ac:dyDescent="0.25">
      <c r="A564" t="str" cm="1">
        <f t="array" aca="1" ref="A564" ca="1">"a_PREC_3_" &amp; INDIRECT("F" &amp; ROW(C564) - 12) &amp; "_p"</f>
        <v>a_PREC_3_4_5_p</v>
      </c>
      <c r="B564">
        <v>2</v>
      </c>
      <c r="C564" t="s">
        <v>62</v>
      </c>
    </row>
    <row r="565" spans="1:8" x14ac:dyDescent="0.25">
      <c r="A565" s="53" t="s">
        <v>65</v>
      </c>
      <c r="G565" s="44"/>
      <c r="H565" s="44"/>
    </row>
    <row r="566" spans="1:8" x14ac:dyDescent="0.25">
      <c r="A566" t="str" cm="1">
        <f t="array" aca="1" ref="A566" ca="1">"a_SL_1_" &amp; INDIRECT("F" &amp; ROW(C566) - 14) &amp; "_p"</f>
        <v>a_SL_1_4_5_p</v>
      </c>
      <c r="B566">
        <v>0</v>
      </c>
      <c r="C566" t="s">
        <v>60</v>
      </c>
      <c r="F566" s="44"/>
    </row>
    <row r="567" spans="1:8" x14ac:dyDescent="0.25">
      <c r="A567" t="str" cm="1">
        <f t="array" aca="1" ref="A567" ca="1">"a_SL_2_" &amp; INDIRECT("F" &amp; ROW(C567) - 15) &amp; "_p"</f>
        <v>a_SL_2_4_5_p</v>
      </c>
      <c r="B567">
        <v>0</v>
      </c>
      <c r="C567" t="s">
        <v>61</v>
      </c>
    </row>
    <row r="568" spans="1:8" x14ac:dyDescent="0.25">
      <c r="A568" t="str" cm="1">
        <f t="array" aca="1" ref="A568" ca="1">"a_SL_3_" &amp; INDIRECT("F" &amp; ROW(C568) - 16) &amp; "_p"</f>
        <v>a_SL_3_4_5_p</v>
      </c>
      <c r="B568">
        <v>2</v>
      </c>
      <c r="C568" t="s">
        <v>62</v>
      </c>
    </row>
    <row r="569" spans="1:8" x14ac:dyDescent="0.25">
      <c r="A569" s="53" t="s">
        <v>470</v>
      </c>
    </row>
    <row r="570" spans="1:8" x14ac:dyDescent="0.25">
      <c r="A570" t="str" cm="1">
        <f t="array" aca="1" ref="A570" ca="1">"a_DRO_1_" &amp; INDIRECT("F" &amp; ROW(C570) - 18) &amp; "_p"</f>
        <v>a_DRO_1_4_5_p</v>
      </c>
      <c r="B570">
        <v>0</v>
      </c>
      <c r="C570" t="s">
        <v>60</v>
      </c>
    </row>
    <row r="571" spans="1:8" x14ac:dyDescent="0.25">
      <c r="A571" t="str" cm="1">
        <f t="array" aca="1" ref="A571" ca="1">"a_DRO_2_" &amp; INDIRECT("F" &amp; ROW(C571) - 19) &amp; "_p"</f>
        <v>a_DRO_2_4_5_p</v>
      </c>
      <c r="B571">
        <v>0</v>
      </c>
      <c r="C571" t="s">
        <v>61</v>
      </c>
    </row>
    <row r="572" spans="1:8" x14ac:dyDescent="0.25">
      <c r="A572" t="str" cm="1">
        <f t="array" aca="1" ref="A572" ca="1">"a_DRO_3_" &amp; INDIRECT("F" &amp; ROW(C572) - 20) &amp; "_p"</f>
        <v>a_DRO_3_4_5_p</v>
      </c>
      <c r="B572">
        <v>2</v>
      </c>
      <c r="C572" t="s">
        <v>62</v>
      </c>
    </row>
    <row r="573" spans="1:8" x14ac:dyDescent="0.25">
      <c r="A573" s="53" t="s">
        <v>471</v>
      </c>
    </row>
    <row r="574" spans="1:8" x14ac:dyDescent="0.25">
      <c r="A574" t="str" cm="1">
        <f t="array" aca="1" ref="A574" ca="1">"a_CYC_1_" &amp; INDIRECT("F" &amp; ROW(C574) - 22) &amp; "_p"</f>
        <v>a_CYC_1_4_5_p</v>
      </c>
      <c r="B574">
        <v>0.1</v>
      </c>
      <c r="C574" t="s">
        <v>60</v>
      </c>
    </row>
    <row r="575" spans="1:8" x14ac:dyDescent="0.25">
      <c r="A575" t="str" cm="1">
        <f t="array" aca="1" ref="A575" ca="1">"a_CYC_2_" &amp; INDIRECT("F" &amp; ROW(C575) - 23) &amp; "_p"</f>
        <v>a_CYC_2_4_5_p</v>
      </c>
      <c r="B575">
        <v>0</v>
      </c>
      <c r="C575" t="s">
        <v>61</v>
      </c>
    </row>
    <row r="576" spans="1:8" x14ac:dyDescent="0.25">
      <c r="A576" t="str" cm="1">
        <f t="array" aca="1" ref="A576" ca="1">"a_CYC_3_" &amp; INDIRECT("F" &amp; ROW(C576) - 24) &amp; "_p"</f>
        <v>a_CYC_3_4_5_p</v>
      </c>
      <c r="B576">
        <v>2</v>
      </c>
      <c r="C576" t="s">
        <v>62</v>
      </c>
    </row>
    <row r="577" spans="1:8" x14ac:dyDescent="0.25">
      <c r="A577" s="59" t="s">
        <v>526</v>
      </c>
      <c r="B577" s="59"/>
      <c r="C577" s="59"/>
      <c r="D577" s="46">
        <v>4</v>
      </c>
      <c r="E577" s="46">
        <v>6</v>
      </c>
      <c r="F577" s="46" t="s">
        <v>587</v>
      </c>
    </row>
    <row r="578" spans="1:8" x14ac:dyDescent="0.25">
      <c r="A578" s="53" t="s">
        <v>59</v>
      </c>
    </row>
    <row r="579" spans="1:8" x14ac:dyDescent="0.25">
      <c r="A579" t="str" cm="1">
        <f t="array" aca="1" ref="A579" ca="1">"a_T_1_" &amp; INDIRECT("F" &amp; ROW(C579)-2) &amp; "_p"</f>
        <v>a_T_1_4_6_p</v>
      </c>
      <c r="B579">
        <v>0</v>
      </c>
      <c r="C579" t="s">
        <v>60</v>
      </c>
    </row>
    <row r="580" spans="1:8" x14ac:dyDescent="0.25">
      <c r="A580" t="str" cm="1">
        <f t="array" aca="1" ref="A580" ca="1">"a_T_2_" &amp; INDIRECT("F" &amp; ROW(C580)-3) &amp; "_p"</f>
        <v>a_T_2_4_6_p</v>
      </c>
      <c r="B580">
        <v>0</v>
      </c>
      <c r="C580" t="s">
        <v>61</v>
      </c>
    </row>
    <row r="581" spans="1:8" x14ac:dyDescent="0.25">
      <c r="A581" t="str" cm="1">
        <f t="array" aca="1" ref="A581" ca="1">"a_T_3_" &amp; INDIRECT("F" &amp; ROW(C581)-4) &amp; "_p"</f>
        <v>a_T_3_4_6_p</v>
      </c>
      <c r="B581">
        <v>2</v>
      </c>
      <c r="C581" t="s">
        <v>62</v>
      </c>
    </row>
    <row r="582" spans="1:8" x14ac:dyDescent="0.25">
      <c r="A582" s="53" t="s">
        <v>64</v>
      </c>
    </row>
    <row r="583" spans="1:8" x14ac:dyDescent="0.25">
      <c r="A583" t="str" cm="1">
        <f t="array" aca="1" ref="A583" ca="1">"a_WS_1_" &amp; INDIRECT("F" &amp; ROW(C583)-6) &amp; "_p"</f>
        <v>a_WS_1_4_6_p</v>
      </c>
      <c r="B583">
        <v>0</v>
      </c>
      <c r="C583" t="s">
        <v>60</v>
      </c>
    </row>
    <row r="584" spans="1:8" x14ac:dyDescent="0.25">
      <c r="A584" t="str" cm="1">
        <f t="array" aca="1" ref="A584" ca="1">"a_WS_2_" &amp; INDIRECT("F" &amp; ROW(C584)-7) &amp; "_p"</f>
        <v>a_WS_2_4_6_p</v>
      </c>
      <c r="B584">
        <v>0</v>
      </c>
      <c r="C584" t="s">
        <v>61</v>
      </c>
    </row>
    <row r="585" spans="1:8" x14ac:dyDescent="0.25">
      <c r="A585" t="str" cm="1">
        <f t="array" aca="1" ref="A585" ca="1">"a_WS_3_" &amp; INDIRECT("F" &amp; ROW(C585)-8) &amp; "_p"</f>
        <v>a_WS_3_4_6_p</v>
      </c>
      <c r="B585">
        <v>2</v>
      </c>
      <c r="C585" t="s">
        <v>62</v>
      </c>
    </row>
    <row r="586" spans="1:8" x14ac:dyDescent="0.25">
      <c r="A586" s="53" t="s">
        <v>63</v>
      </c>
      <c r="G586" s="44"/>
      <c r="H586" s="44"/>
    </row>
    <row r="587" spans="1:8" x14ac:dyDescent="0.25">
      <c r="A587" t="str" cm="1">
        <f t="array" aca="1" ref="A587" ca="1">"a_PREC_1_" &amp; INDIRECT("F" &amp; ROW(C587) - 10) &amp; "_p"</f>
        <v>a_PREC_1_4_6_p</v>
      </c>
      <c r="B587">
        <v>0</v>
      </c>
      <c r="C587" t="s">
        <v>60</v>
      </c>
      <c r="F587" s="44"/>
    </row>
    <row r="588" spans="1:8" x14ac:dyDescent="0.25">
      <c r="A588" t="str" cm="1">
        <f t="array" aca="1" ref="A588" ca="1">"a_PREC_2_" &amp; INDIRECT("F" &amp; ROW(C588) - 11) &amp; "_p"</f>
        <v>a_PREC_2_4_6_p</v>
      </c>
      <c r="B588">
        <v>0</v>
      </c>
      <c r="C588" t="s">
        <v>61</v>
      </c>
    </row>
    <row r="589" spans="1:8" x14ac:dyDescent="0.25">
      <c r="A589" t="str" cm="1">
        <f t="array" aca="1" ref="A589" ca="1">"a_PREC_3_" &amp; INDIRECT("F" &amp; ROW(C589) - 12) &amp; "_p"</f>
        <v>a_PREC_3_4_6_p</v>
      </c>
      <c r="B589">
        <v>2</v>
      </c>
      <c r="C589" t="s">
        <v>62</v>
      </c>
    </row>
    <row r="590" spans="1:8" x14ac:dyDescent="0.25">
      <c r="A590" s="53" t="s">
        <v>65</v>
      </c>
      <c r="G590" s="44"/>
      <c r="H590" s="44"/>
    </row>
    <row r="591" spans="1:8" x14ac:dyDescent="0.25">
      <c r="A591" t="str" cm="1">
        <f t="array" aca="1" ref="A591" ca="1">"a_SL_1_" &amp; INDIRECT("F" &amp; ROW(C591) - 14) &amp; "_p"</f>
        <v>a_SL_1_4_6_p</v>
      </c>
      <c r="B591">
        <v>0</v>
      </c>
      <c r="C591" t="s">
        <v>60</v>
      </c>
      <c r="F591" s="44"/>
    </row>
    <row r="592" spans="1:8" x14ac:dyDescent="0.25">
      <c r="A592" t="str" cm="1">
        <f t="array" aca="1" ref="A592" ca="1">"a_SL_2_" &amp; INDIRECT("F" &amp; ROW(C592) - 15) &amp; "_p"</f>
        <v>a_SL_2_4_6_p</v>
      </c>
      <c r="B592">
        <v>0</v>
      </c>
      <c r="C592" t="s">
        <v>61</v>
      </c>
    </row>
    <row r="593" spans="1:6" x14ac:dyDescent="0.25">
      <c r="A593" t="str" cm="1">
        <f t="array" aca="1" ref="A593" ca="1">"a_SL_3_" &amp; INDIRECT("F" &amp; ROW(C593) - 16) &amp; "_p"</f>
        <v>a_SL_3_4_6_p</v>
      </c>
      <c r="B593">
        <v>2</v>
      </c>
      <c r="C593" t="s">
        <v>62</v>
      </c>
    </row>
    <row r="594" spans="1:6" x14ac:dyDescent="0.25">
      <c r="A594" s="53" t="s">
        <v>470</v>
      </c>
    </row>
    <row r="595" spans="1:6" x14ac:dyDescent="0.25">
      <c r="A595" t="str" cm="1">
        <f t="array" aca="1" ref="A595" ca="1">"a_DRO_1_" &amp; INDIRECT("F" &amp; ROW(C595) - 18) &amp; "_p"</f>
        <v>a_DRO_1_4_6_p</v>
      </c>
      <c r="B595">
        <v>0</v>
      </c>
      <c r="C595" t="s">
        <v>60</v>
      </c>
    </row>
    <row r="596" spans="1:6" x14ac:dyDescent="0.25">
      <c r="A596" t="str" cm="1">
        <f t="array" aca="1" ref="A596" ca="1">"a_DRO_2_" &amp; INDIRECT("F" &amp; ROW(C596) - 19) &amp; "_p"</f>
        <v>a_DRO_2_4_6_p</v>
      </c>
      <c r="B596">
        <v>0</v>
      </c>
      <c r="C596" t="s">
        <v>61</v>
      </c>
    </row>
    <row r="597" spans="1:6" x14ac:dyDescent="0.25">
      <c r="A597" t="str" cm="1">
        <f t="array" aca="1" ref="A597" ca="1">"a_DRO_3_" &amp; INDIRECT("F" &amp; ROW(C597) - 20) &amp; "_p"</f>
        <v>a_DRO_3_4_6_p</v>
      </c>
      <c r="B597">
        <v>2</v>
      </c>
      <c r="C597" t="s">
        <v>62</v>
      </c>
    </row>
    <row r="598" spans="1:6" x14ac:dyDescent="0.25">
      <c r="A598" s="53" t="s">
        <v>471</v>
      </c>
    </row>
    <row r="599" spans="1:6" x14ac:dyDescent="0.25">
      <c r="A599" t="str" cm="1">
        <f t="array" aca="1" ref="A599" ca="1">"a_CYC_1_" &amp; INDIRECT("F" &amp; ROW(C599) - 22) &amp; "_p"</f>
        <v>a_CYC_1_4_6_p</v>
      </c>
      <c r="B599">
        <v>0.1</v>
      </c>
      <c r="C599" t="s">
        <v>60</v>
      </c>
    </row>
    <row r="600" spans="1:6" x14ac:dyDescent="0.25">
      <c r="A600" t="str" cm="1">
        <f t="array" aca="1" ref="A600" ca="1">"a_CYC_2_" &amp; INDIRECT("F" &amp; ROW(C600) - 23) &amp; "_p"</f>
        <v>a_CYC_2_4_6_p</v>
      </c>
      <c r="B600">
        <v>0</v>
      </c>
      <c r="C600" t="s">
        <v>61</v>
      </c>
    </row>
    <row r="601" spans="1:6" x14ac:dyDescent="0.25">
      <c r="A601" t="str" cm="1">
        <f t="array" aca="1" ref="A601" ca="1">"a_CYC_3_" &amp; INDIRECT("F" &amp; ROW(C601) - 24) &amp; "_p"</f>
        <v>a_CYC_3_4_6_p</v>
      </c>
      <c r="B601">
        <v>2</v>
      </c>
      <c r="C601" t="s">
        <v>62</v>
      </c>
    </row>
    <row r="602" spans="1:6" x14ac:dyDescent="0.25">
      <c r="A602" s="59" t="s">
        <v>527</v>
      </c>
      <c r="B602" s="59"/>
      <c r="C602" s="59"/>
      <c r="D602" s="46">
        <v>5</v>
      </c>
      <c r="E602" s="46">
        <v>1</v>
      </c>
      <c r="F602" s="46" t="s">
        <v>586</v>
      </c>
    </row>
    <row r="603" spans="1:6" x14ac:dyDescent="0.25">
      <c r="A603" s="53" t="s">
        <v>59</v>
      </c>
    </row>
    <row r="604" spans="1:6" x14ac:dyDescent="0.25">
      <c r="A604" t="str" cm="1">
        <f t="array" aca="1" ref="A604" ca="1">"a_T_1_" &amp; INDIRECT("F" &amp; ROW(C604)-2) &amp; "_p"</f>
        <v>a_T_1_5_1_p</v>
      </c>
      <c r="B604">
        <v>0</v>
      </c>
      <c r="C604" t="s">
        <v>60</v>
      </c>
    </row>
    <row r="605" spans="1:6" x14ac:dyDescent="0.25">
      <c r="A605" t="str" cm="1">
        <f t="array" aca="1" ref="A605" ca="1">"a_T_2_" &amp; INDIRECT("F" &amp; ROW(C605)-3) &amp; "_p"</f>
        <v>a_T_2_5_1_p</v>
      </c>
      <c r="B605">
        <v>0</v>
      </c>
      <c r="C605" t="s">
        <v>61</v>
      </c>
    </row>
    <row r="606" spans="1:6" x14ac:dyDescent="0.25">
      <c r="A606" t="str" cm="1">
        <f t="array" aca="1" ref="A606" ca="1">"a_T_3_" &amp; INDIRECT("F" &amp; ROW(C606)-4) &amp; "_p"</f>
        <v>a_T_3_5_1_p</v>
      </c>
      <c r="B606">
        <v>2</v>
      </c>
      <c r="C606" t="s">
        <v>62</v>
      </c>
    </row>
    <row r="607" spans="1:6" x14ac:dyDescent="0.25">
      <c r="A607" s="53" t="s">
        <v>64</v>
      </c>
    </row>
    <row r="608" spans="1:6" x14ac:dyDescent="0.25">
      <c r="A608" t="str" cm="1">
        <f t="array" aca="1" ref="A608" ca="1">"a_WS_1_" &amp; INDIRECT("F" &amp; ROW(C608)-6) &amp; "_p"</f>
        <v>a_WS_1_5_1_p</v>
      </c>
      <c r="B608">
        <v>0</v>
      </c>
      <c r="C608" t="s">
        <v>60</v>
      </c>
    </row>
    <row r="609" spans="1:8" x14ac:dyDescent="0.25">
      <c r="A609" t="str" cm="1">
        <f t="array" aca="1" ref="A609" ca="1">"a_WS_2_" &amp; INDIRECT("F" &amp; ROW(C609)-7) &amp; "_p"</f>
        <v>a_WS_2_5_1_p</v>
      </c>
      <c r="B609">
        <v>0</v>
      </c>
      <c r="C609" t="s">
        <v>61</v>
      </c>
    </row>
    <row r="610" spans="1:8" x14ac:dyDescent="0.25">
      <c r="A610" t="str" cm="1">
        <f t="array" aca="1" ref="A610" ca="1">"a_WS_3_" &amp; INDIRECT("F" &amp; ROW(C610)-8) &amp; "_p"</f>
        <v>a_WS_3_5_1_p</v>
      </c>
      <c r="B610">
        <v>2</v>
      </c>
      <c r="C610" t="s">
        <v>62</v>
      </c>
    </row>
    <row r="611" spans="1:8" x14ac:dyDescent="0.25">
      <c r="A611" s="53" t="s">
        <v>63</v>
      </c>
      <c r="G611" s="44"/>
      <c r="H611" s="44"/>
    </row>
    <row r="612" spans="1:8" x14ac:dyDescent="0.25">
      <c r="A612" t="str" cm="1">
        <f t="array" aca="1" ref="A612" ca="1">"a_PREC_1_" &amp; INDIRECT("F" &amp; ROW(C612) - 10) &amp; "_p"</f>
        <v>a_PREC_1_5_1_p</v>
      </c>
      <c r="B612">
        <v>0</v>
      </c>
      <c r="C612" t="s">
        <v>60</v>
      </c>
      <c r="F612" s="44"/>
    </row>
    <row r="613" spans="1:8" x14ac:dyDescent="0.25">
      <c r="A613" t="str" cm="1">
        <f t="array" aca="1" ref="A613" ca="1">"a_PREC_2_" &amp; INDIRECT("F" &amp; ROW(C613) - 11) &amp; "_p"</f>
        <v>a_PREC_2_5_1_p</v>
      </c>
      <c r="B613">
        <v>0</v>
      </c>
      <c r="C613" t="s">
        <v>61</v>
      </c>
    </row>
    <row r="614" spans="1:8" x14ac:dyDescent="0.25">
      <c r="A614" t="str" cm="1">
        <f t="array" aca="1" ref="A614" ca="1">"a_PREC_3_" &amp; INDIRECT("F" &amp; ROW(C614) - 12) &amp; "_p"</f>
        <v>a_PREC_3_5_1_p</v>
      </c>
      <c r="B614">
        <v>2</v>
      </c>
      <c r="C614" t="s">
        <v>62</v>
      </c>
    </row>
    <row r="615" spans="1:8" x14ac:dyDescent="0.25">
      <c r="A615" s="53" t="s">
        <v>65</v>
      </c>
      <c r="G615" s="44"/>
      <c r="H615" s="44"/>
    </row>
    <row r="616" spans="1:8" x14ac:dyDescent="0.25">
      <c r="A616" t="str" cm="1">
        <f t="array" aca="1" ref="A616" ca="1">"a_SL_1_" &amp; INDIRECT("F" &amp; ROW(C616) - 14) &amp; "_p"</f>
        <v>a_SL_1_5_1_p</v>
      </c>
      <c r="B616">
        <v>0</v>
      </c>
      <c r="C616" t="s">
        <v>60</v>
      </c>
      <c r="F616" s="44"/>
    </row>
    <row r="617" spans="1:8" x14ac:dyDescent="0.25">
      <c r="A617" t="str" cm="1">
        <f t="array" aca="1" ref="A617" ca="1">"a_SL_2_" &amp; INDIRECT("F" &amp; ROW(C617) - 15) &amp; "_p"</f>
        <v>a_SL_2_5_1_p</v>
      </c>
      <c r="B617">
        <v>0</v>
      </c>
      <c r="C617" t="s">
        <v>61</v>
      </c>
    </row>
    <row r="618" spans="1:8" x14ac:dyDescent="0.25">
      <c r="A618" t="str" cm="1">
        <f t="array" aca="1" ref="A618" ca="1">"a_SL_3_" &amp; INDIRECT("F" &amp; ROW(C618) - 16) &amp; "_p"</f>
        <v>a_SL_3_5_1_p</v>
      </c>
      <c r="B618">
        <v>2</v>
      </c>
      <c r="C618" t="s">
        <v>62</v>
      </c>
    </row>
    <row r="619" spans="1:8" x14ac:dyDescent="0.25">
      <c r="A619" s="53" t="s">
        <v>470</v>
      </c>
    </row>
    <row r="620" spans="1:8" x14ac:dyDescent="0.25">
      <c r="A620" t="str" cm="1">
        <f t="array" aca="1" ref="A620" ca="1">"a_DRO_1_" &amp; INDIRECT("F" &amp; ROW(C620) - 18) &amp; "_p"</f>
        <v>a_DRO_1_5_1_p</v>
      </c>
      <c r="B620">
        <v>0</v>
      </c>
      <c r="C620" t="s">
        <v>60</v>
      </c>
    </row>
    <row r="621" spans="1:8" x14ac:dyDescent="0.25">
      <c r="A621" t="str" cm="1">
        <f t="array" aca="1" ref="A621" ca="1">"a_DRO_2_" &amp; INDIRECT("F" &amp; ROW(C621) - 19) &amp; "_p"</f>
        <v>a_DRO_2_5_1_p</v>
      </c>
      <c r="B621">
        <v>0</v>
      </c>
      <c r="C621" t="s">
        <v>61</v>
      </c>
    </row>
    <row r="622" spans="1:8" x14ac:dyDescent="0.25">
      <c r="A622" t="str" cm="1">
        <f t="array" aca="1" ref="A622" ca="1">"a_DRO_3_" &amp; INDIRECT("F" &amp; ROW(C622) - 20) &amp; "_p"</f>
        <v>a_DRO_3_5_1_p</v>
      </c>
      <c r="B622">
        <v>2</v>
      </c>
      <c r="C622" t="s">
        <v>62</v>
      </c>
    </row>
    <row r="623" spans="1:8" x14ac:dyDescent="0.25">
      <c r="A623" s="53" t="s">
        <v>471</v>
      </c>
    </row>
    <row r="624" spans="1:8" x14ac:dyDescent="0.25">
      <c r="A624" t="str" cm="1">
        <f t="array" aca="1" ref="A624" ca="1">"a_CYC_1_" &amp; INDIRECT("F" &amp; ROW(C624) - 22) &amp; "_p"</f>
        <v>a_CYC_1_5_1_p</v>
      </c>
      <c r="B624">
        <v>0.1</v>
      </c>
      <c r="C624" t="s">
        <v>60</v>
      </c>
    </row>
    <row r="625" spans="1:8" x14ac:dyDescent="0.25">
      <c r="A625" t="str" cm="1">
        <f t="array" aca="1" ref="A625" ca="1">"a_CYC_2_" &amp; INDIRECT("F" &amp; ROW(C625) - 23) &amp; "_p"</f>
        <v>a_CYC_2_5_1_p</v>
      </c>
      <c r="B625">
        <v>0</v>
      </c>
      <c r="C625" t="s">
        <v>61</v>
      </c>
    </row>
    <row r="626" spans="1:8" x14ac:dyDescent="0.25">
      <c r="A626" t="str" cm="1">
        <f t="array" aca="1" ref="A626" ca="1">"a_CYC_3_" &amp; INDIRECT("F" &amp; ROW(C626) - 24) &amp; "_p"</f>
        <v>a_CYC_3_5_1_p</v>
      </c>
      <c r="B626">
        <v>2</v>
      </c>
      <c r="C626" t="s">
        <v>62</v>
      </c>
    </row>
    <row r="627" spans="1:8" x14ac:dyDescent="0.25">
      <c r="A627" s="59" t="s">
        <v>528</v>
      </c>
      <c r="B627" s="59"/>
      <c r="C627" s="59"/>
      <c r="D627" s="46">
        <v>5</v>
      </c>
      <c r="E627" s="46">
        <v>2</v>
      </c>
      <c r="F627" s="46" t="s">
        <v>585</v>
      </c>
    </row>
    <row r="628" spans="1:8" x14ac:dyDescent="0.25">
      <c r="A628" s="53" t="s">
        <v>59</v>
      </c>
    </row>
    <row r="629" spans="1:8" x14ac:dyDescent="0.25">
      <c r="A629" t="str" cm="1">
        <f t="array" aca="1" ref="A629" ca="1">"a_T_1_" &amp; INDIRECT("F" &amp; ROW(C629)-2) &amp; "_p"</f>
        <v>a_T_1_5_2_p</v>
      </c>
      <c r="B629">
        <v>0</v>
      </c>
      <c r="C629" t="s">
        <v>60</v>
      </c>
    </row>
    <row r="630" spans="1:8" x14ac:dyDescent="0.25">
      <c r="A630" t="str" cm="1">
        <f t="array" aca="1" ref="A630" ca="1">"a_T_2_" &amp; INDIRECT("F" &amp; ROW(C630)-3) &amp; "_p"</f>
        <v>a_T_2_5_2_p</v>
      </c>
      <c r="B630">
        <v>0</v>
      </c>
      <c r="C630" t="s">
        <v>61</v>
      </c>
    </row>
    <row r="631" spans="1:8" x14ac:dyDescent="0.25">
      <c r="A631" t="str" cm="1">
        <f t="array" aca="1" ref="A631" ca="1">"a_T_3_" &amp; INDIRECT("F" &amp; ROW(C631)-4) &amp; "_p"</f>
        <v>a_T_3_5_2_p</v>
      </c>
      <c r="B631">
        <v>2</v>
      </c>
      <c r="C631" t="s">
        <v>62</v>
      </c>
    </row>
    <row r="632" spans="1:8" x14ac:dyDescent="0.25">
      <c r="A632" s="53" t="s">
        <v>64</v>
      </c>
    </row>
    <row r="633" spans="1:8" x14ac:dyDescent="0.25">
      <c r="A633" t="str" cm="1">
        <f t="array" aca="1" ref="A633" ca="1">"a_WS_1_" &amp; INDIRECT("F" &amp; ROW(C633)-6) &amp; "_p"</f>
        <v>a_WS_1_5_2_p</v>
      </c>
      <c r="B633">
        <v>0</v>
      </c>
      <c r="C633" t="s">
        <v>60</v>
      </c>
    </row>
    <row r="634" spans="1:8" x14ac:dyDescent="0.25">
      <c r="A634" t="str" cm="1">
        <f t="array" aca="1" ref="A634" ca="1">"a_WS_2_" &amp; INDIRECT("F" &amp; ROW(C634)-7) &amp; "_p"</f>
        <v>a_WS_2_5_2_p</v>
      </c>
      <c r="B634">
        <v>0</v>
      </c>
      <c r="C634" t="s">
        <v>61</v>
      </c>
    </row>
    <row r="635" spans="1:8" x14ac:dyDescent="0.25">
      <c r="A635" t="str" cm="1">
        <f t="array" aca="1" ref="A635" ca="1">"a_WS_3_" &amp; INDIRECT("F" &amp; ROW(C635)-8) &amp; "_p"</f>
        <v>a_WS_3_5_2_p</v>
      </c>
      <c r="B635">
        <v>2</v>
      </c>
      <c r="C635" t="s">
        <v>62</v>
      </c>
    </row>
    <row r="636" spans="1:8" x14ac:dyDescent="0.25">
      <c r="A636" s="53" t="s">
        <v>63</v>
      </c>
      <c r="G636" s="44"/>
      <c r="H636" s="44"/>
    </row>
    <row r="637" spans="1:8" x14ac:dyDescent="0.25">
      <c r="A637" t="str" cm="1">
        <f t="array" aca="1" ref="A637" ca="1">"a_PREC_1_" &amp; INDIRECT("F" &amp; ROW(C637) - 10) &amp; "_p"</f>
        <v>a_PREC_1_5_2_p</v>
      </c>
      <c r="B637">
        <v>0</v>
      </c>
      <c r="C637" t="s">
        <v>60</v>
      </c>
      <c r="F637" s="44"/>
    </row>
    <row r="638" spans="1:8" x14ac:dyDescent="0.25">
      <c r="A638" t="str" cm="1">
        <f t="array" aca="1" ref="A638" ca="1">"a_PREC_2_" &amp; INDIRECT("F" &amp; ROW(C638) - 11) &amp; "_p"</f>
        <v>a_PREC_2_5_2_p</v>
      </c>
      <c r="B638">
        <v>0</v>
      </c>
      <c r="C638" t="s">
        <v>61</v>
      </c>
    </row>
    <row r="639" spans="1:8" x14ac:dyDescent="0.25">
      <c r="A639" t="str" cm="1">
        <f t="array" aca="1" ref="A639" ca="1">"a_PREC_3_" &amp; INDIRECT("F" &amp; ROW(C639) - 12) &amp; "_p"</f>
        <v>a_PREC_3_5_2_p</v>
      </c>
      <c r="B639">
        <v>2</v>
      </c>
      <c r="C639" t="s">
        <v>62</v>
      </c>
    </row>
    <row r="640" spans="1:8" x14ac:dyDescent="0.25">
      <c r="A640" s="53" t="s">
        <v>65</v>
      </c>
      <c r="G640" s="44"/>
      <c r="H640" s="44"/>
    </row>
    <row r="641" spans="1:6" x14ac:dyDescent="0.25">
      <c r="A641" t="str" cm="1">
        <f t="array" aca="1" ref="A641" ca="1">"a_SL_1_" &amp; INDIRECT("F" &amp; ROW(C641) - 14) &amp; "_p"</f>
        <v>a_SL_1_5_2_p</v>
      </c>
      <c r="B641">
        <v>0</v>
      </c>
      <c r="C641" t="s">
        <v>60</v>
      </c>
      <c r="F641" s="44"/>
    </row>
    <row r="642" spans="1:6" x14ac:dyDescent="0.25">
      <c r="A642" t="str" cm="1">
        <f t="array" aca="1" ref="A642" ca="1">"a_SL_2_" &amp; INDIRECT("F" &amp; ROW(C642) - 15) &amp; "_p"</f>
        <v>a_SL_2_5_2_p</v>
      </c>
      <c r="B642">
        <v>0</v>
      </c>
      <c r="C642" t="s">
        <v>61</v>
      </c>
    </row>
    <row r="643" spans="1:6" x14ac:dyDescent="0.25">
      <c r="A643" t="str" cm="1">
        <f t="array" aca="1" ref="A643" ca="1">"a_SL_3_" &amp; INDIRECT("F" &amp; ROW(C643) - 16) &amp; "_p"</f>
        <v>a_SL_3_5_2_p</v>
      </c>
      <c r="B643">
        <v>2</v>
      </c>
      <c r="C643" t="s">
        <v>62</v>
      </c>
    </row>
    <row r="644" spans="1:6" x14ac:dyDescent="0.25">
      <c r="A644" s="53" t="s">
        <v>470</v>
      </c>
    </row>
    <row r="645" spans="1:6" x14ac:dyDescent="0.25">
      <c r="A645" t="str" cm="1">
        <f t="array" aca="1" ref="A645" ca="1">"a_DRO_1_" &amp; INDIRECT("F" &amp; ROW(C645) - 18) &amp; "_p"</f>
        <v>a_DRO_1_5_2_p</v>
      </c>
      <c r="B645">
        <v>0</v>
      </c>
      <c r="C645" t="s">
        <v>60</v>
      </c>
    </row>
    <row r="646" spans="1:6" x14ac:dyDescent="0.25">
      <c r="A646" t="str" cm="1">
        <f t="array" aca="1" ref="A646" ca="1">"a_DRO_2_" &amp; INDIRECT("F" &amp; ROW(C646) - 19) &amp; "_p"</f>
        <v>a_DRO_2_5_2_p</v>
      </c>
      <c r="B646">
        <v>0</v>
      </c>
      <c r="C646" t="s">
        <v>61</v>
      </c>
    </row>
    <row r="647" spans="1:6" x14ac:dyDescent="0.25">
      <c r="A647" t="str" cm="1">
        <f t="array" aca="1" ref="A647" ca="1">"a_DRO_3_" &amp; INDIRECT("F" &amp; ROW(C647) - 20) &amp; "_p"</f>
        <v>a_DRO_3_5_2_p</v>
      </c>
      <c r="B647">
        <v>2</v>
      </c>
      <c r="C647" t="s">
        <v>62</v>
      </c>
    </row>
    <row r="648" spans="1:6" x14ac:dyDescent="0.25">
      <c r="A648" s="53" t="s">
        <v>471</v>
      </c>
    </row>
    <row r="649" spans="1:6" x14ac:dyDescent="0.25">
      <c r="A649" t="str" cm="1">
        <f t="array" aca="1" ref="A649" ca="1">"a_CYC_1_" &amp; INDIRECT("F" &amp; ROW(C649) - 22) &amp; "_p"</f>
        <v>a_CYC_1_5_2_p</v>
      </c>
      <c r="B649">
        <v>0.1</v>
      </c>
      <c r="C649" t="s">
        <v>60</v>
      </c>
    </row>
    <row r="650" spans="1:6" x14ac:dyDescent="0.25">
      <c r="A650" t="str" cm="1">
        <f t="array" aca="1" ref="A650" ca="1">"a_CYC_2_" &amp; INDIRECT("F" &amp; ROW(C650) - 23) &amp; "_p"</f>
        <v>a_CYC_2_5_2_p</v>
      </c>
      <c r="B650">
        <v>0</v>
      </c>
      <c r="C650" t="s">
        <v>61</v>
      </c>
    </row>
    <row r="651" spans="1:6" x14ac:dyDescent="0.25">
      <c r="A651" t="str" cm="1">
        <f t="array" aca="1" ref="A651" ca="1">"a_CYC_3_" &amp; INDIRECT("F" &amp; ROW(C651) - 24) &amp; "_p"</f>
        <v>a_CYC_3_5_2_p</v>
      </c>
      <c r="B651">
        <v>2</v>
      </c>
      <c r="C651" t="s">
        <v>62</v>
      </c>
    </row>
    <row r="652" spans="1:6" x14ac:dyDescent="0.25">
      <c r="A652" s="59" t="s">
        <v>529</v>
      </c>
      <c r="B652" s="59"/>
      <c r="C652" s="59"/>
      <c r="D652" s="46">
        <v>5</v>
      </c>
      <c r="E652" s="46">
        <v>3</v>
      </c>
      <c r="F652" s="46" t="s">
        <v>584</v>
      </c>
    </row>
    <row r="653" spans="1:6" x14ac:dyDescent="0.25">
      <c r="A653" s="53" t="s">
        <v>59</v>
      </c>
    </row>
    <row r="654" spans="1:6" x14ac:dyDescent="0.25">
      <c r="A654" t="str" cm="1">
        <f t="array" aca="1" ref="A654" ca="1">"a_T_1_" &amp; INDIRECT("F" &amp; ROW(C654)-2) &amp; "_p"</f>
        <v>a_T_1_5_3_p</v>
      </c>
      <c r="B654">
        <v>0</v>
      </c>
      <c r="C654" t="s">
        <v>60</v>
      </c>
    </row>
    <row r="655" spans="1:6" x14ac:dyDescent="0.25">
      <c r="A655" t="str" cm="1">
        <f t="array" aca="1" ref="A655" ca="1">"a_T_2_" &amp; INDIRECT("F" &amp; ROW(C655)-3) &amp; "_p"</f>
        <v>a_T_2_5_3_p</v>
      </c>
      <c r="B655">
        <v>0</v>
      </c>
      <c r="C655" t="s">
        <v>61</v>
      </c>
    </row>
    <row r="656" spans="1:6" x14ac:dyDescent="0.25">
      <c r="A656" t="str" cm="1">
        <f t="array" aca="1" ref="A656" ca="1">"a_T_3_" &amp; INDIRECT("F" &amp; ROW(C656)-4) &amp; "_p"</f>
        <v>a_T_3_5_3_p</v>
      </c>
      <c r="B656">
        <v>2</v>
      </c>
      <c r="C656" t="s">
        <v>62</v>
      </c>
    </row>
    <row r="657" spans="1:8" x14ac:dyDescent="0.25">
      <c r="A657" s="53" t="s">
        <v>64</v>
      </c>
    </row>
    <row r="658" spans="1:8" x14ac:dyDescent="0.25">
      <c r="A658" t="str" cm="1">
        <f t="array" aca="1" ref="A658" ca="1">"a_WS_1_" &amp; INDIRECT("F" &amp; ROW(C658)-6) &amp; "_p"</f>
        <v>a_WS_1_5_3_p</v>
      </c>
      <c r="B658">
        <v>0</v>
      </c>
      <c r="C658" t="s">
        <v>60</v>
      </c>
    </row>
    <row r="659" spans="1:8" x14ac:dyDescent="0.25">
      <c r="A659" t="str" cm="1">
        <f t="array" aca="1" ref="A659" ca="1">"a_WS_2_" &amp; INDIRECT("F" &amp; ROW(C659)-7) &amp; "_p"</f>
        <v>a_WS_2_5_3_p</v>
      </c>
      <c r="B659">
        <v>0</v>
      </c>
      <c r="C659" t="s">
        <v>61</v>
      </c>
    </row>
    <row r="660" spans="1:8" x14ac:dyDescent="0.25">
      <c r="A660" t="str" cm="1">
        <f t="array" aca="1" ref="A660" ca="1">"a_WS_3_" &amp; INDIRECT("F" &amp; ROW(C660)-8) &amp; "_p"</f>
        <v>a_WS_3_5_3_p</v>
      </c>
      <c r="B660">
        <v>2</v>
      </c>
      <c r="C660" t="s">
        <v>62</v>
      </c>
    </row>
    <row r="661" spans="1:8" x14ac:dyDescent="0.25">
      <c r="A661" s="53" t="s">
        <v>63</v>
      </c>
      <c r="G661" s="44"/>
      <c r="H661" s="44"/>
    </row>
    <row r="662" spans="1:8" x14ac:dyDescent="0.25">
      <c r="A662" t="str" cm="1">
        <f t="array" aca="1" ref="A662" ca="1">"a_PREC_1_" &amp; INDIRECT("F" &amp; ROW(C662) - 10) &amp; "_p"</f>
        <v>a_PREC_1_5_3_p</v>
      </c>
      <c r="B662">
        <v>0</v>
      </c>
      <c r="C662" t="s">
        <v>60</v>
      </c>
      <c r="F662" s="44"/>
    </row>
    <row r="663" spans="1:8" x14ac:dyDescent="0.25">
      <c r="A663" t="str" cm="1">
        <f t="array" aca="1" ref="A663" ca="1">"a_PREC_2_" &amp; INDIRECT("F" &amp; ROW(C663) - 11) &amp; "_p"</f>
        <v>a_PREC_2_5_3_p</v>
      </c>
      <c r="B663">
        <v>0</v>
      </c>
      <c r="C663" t="s">
        <v>61</v>
      </c>
    </row>
    <row r="664" spans="1:8" x14ac:dyDescent="0.25">
      <c r="A664" t="str" cm="1">
        <f t="array" aca="1" ref="A664" ca="1">"a_PREC_3_" &amp; INDIRECT("F" &amp; ROW(C664) - 12) &amp; "_p"</f>
        <v>a_PREC_3_5_3_p</v>
      </c>
      <c r="B664">
        <v>2</v>
      </c>
      <c r="C664" t="s">
        <v>62</v>
      </c>
    </row>
    <row r="665" spans="1:8" x14ac:dyDescent="0.25">
      <c r="A665" s="53" t="s">
        <v>65</v>
      </c>
      <c r="G665" s="44"/>
      <c r="H665" s="44"/>
    </row>
    <row r="666" spans="1:8" x14ac:dyDescent="0.25">
      <c r="A666" t="str" cm="1">
        <f t="array" aca="1" ref="A666" ca="1">"a_SL_1_" &amp; INDIRECT("F" &amp; ROW(C666) - 14) &amp; "_p"</f>
        <v>a_SL_1_5_3_p</v>
      </c>
      <c r="B666">
        <v>0</v>
      </c>
      <c r="C666" t="s">
        <v>60</v>
      </c>
      <c r="F666" s="44"/>
    </row>
    <row r="667" spans="1:8" x14ac:dyDescent="0.25">
      <c r="A667" t="str" cm="1">
        <f t="array" aca="1" ref="A667" ca="1">"a_SL_2_" &amp; INDIRECT("F" &amp; ROW(C667) - 15) &amp; "_p"</f>
        <v>a_SL_2_5_3_p</v>
      </c>
      <c r="B667">
        <v>0</v>
      </c>
      <c r="C667" t="s">
        <v>61</v>
      </c>
    </row>
    <row r="668" spans="1:8" x14ac:dyDescent="0.25">
      <c r="A668" t="str" cm="1">
        <f t="array" aca="1" ref="A668" ca="1">"a_SL_3_" &amp; INDIRECT("F" &amp; ROW(C668) - 16) &amp; "_p"</f>
        <v>a_SL_3_5_3_p</v>
      </c>
      <c r="B668">
        <v>2</v>
      </c>
      <c r="C668" t="s">
        <v>62</v>
      </c>
    </row>
    <row r="669" spans="1:8" x14ac:dyDescent="0.25">
      <c r="A669" s="53" t="s">
        <v>470</v>
      </c>
    </row>
    <row r="670" spans="1:8" x14ac:dyDescent="0.25">
      <c r="A670" t="str" cm="1">
        <f t="array" aca="1" ref="A670" ca="1">"a_DRO_1_" &amp; INDIRECT("F" &amp; ROW(C670) - 18) &amp; "_p"</f>
        <v>a_DRO_1_5_3_p</v>
      </c>
      <c r="B670">
        <v>0</v>
      </c>
      <c r="C670" t="s">
        <v>60</v>
      </c>
    </row>
    <row r="671" spans="1:8" x14ac:dyDescent="0.25">
      <c r="A671" t="str" cm="1">
        <f t="array" aca="1" ref="A671" ca="1">"a_DRO_2_" &amp; INDIRECT("F" &amp; ROW(C671) - 19) &amp; "_p"</f>
        <v>a_DRO_2_5_3_p</v>
      </c>
      <c r="B671">
        <v>0</v>
      </c>
      <c r="C671" t="s">
        <v>61</v>
      </c>
    </row>
    <row r="672" spans="1:8" x14ac:dyDescent="0.25">
      <c r="A672" t="str" cm="1">
        <f t="array" aca="1" ref="A672" ca="1">"a_DRO_3_" &amp; INDIRECT("F" &amp; ROW(C672) - 20) &amp; "_p"</f>
        <v>a_DRO_3_5_3_p</v>
      </c>
      <c r="B672">
        <v>2</v>
      </c>
      <c r="C672" t="s">
        <v>62</v>
      </c>
    </row>
    <row r="673" spans="1:8" x14ac:dyDescent="0.25">
      <c r="A673" s="53" t="s">
        <v>471</v>
      </c>
    </row>
    <row r="674" spans="1:8" x14ac:dyDescent="0.25">
      <c r="A674" t="str" cm="1">
        <f t="array" aca="1" ref="A674" ca="1">"a_CYC_1_" &amp; INDIRECT("F" &amp; ROW(C674) - 22) &amp; "_p"</f>
        <v>a_CYC_1_5_3_p</v>
      </c>
      <c r="B674">
        <v>0.1</v>
      </c>
      <c r="C674" t="s">
        <v>60</v>
      </c>
    </row>
    <row r="675" spans="1:8" x14ac:dyDescent="0.25">
      <c r="A675" t="str" cm="1">
        <f t="array" aca="1" ref="A675" ca="1">"a_CYC_2_" &amp; INDIRECT("F" &amp; ROW(C675) - 23) &amp; "_p"</f>
        <v>a_CYC_2_5_3_p</v>
      </c>
      <c r="B675">
        <v>0</v>
      </c>
      <c r="C675" t="s">
        <v>61</v>
      </c>
    </row>
    <row r="676" spans="1:8" x14ac:dyDescent="0.25">
      <c r="A676" t="str" cm="1">
        <f t="array" aca="1" ref="A676" ca="1">"a_CYC_3_" &amp; INDIRECT("F" &amp; ROW(C676) - 24) &amp; "_p"</f>
        <v>a_CYC_3_5_3_p</v>
      </c>
      <c r="B676">
        <v>2</v>
      </c>
      <c r="C676" t="s">
        <v>62</v>
      </c>
    </row>
    <row r="677" spans="1:8" x14ac:dyDescent="0.25">
      <c r="A677" s="59" t="s">
        <v>530</v>
      </c>
      <c r="B677" s="59"/>
      <c r="C677" s="59"/>
      <c r="D677" s="46">
        <v>5</v>
      </c>
      <c r="E677" s="46">
        <v>4</v>
      </c>
      <c r="F677" s="46" t="s">
        <v>583</v>
      </c>
    </row>
    <row r="678" spans="1:8" x14ac:dyDescent="0.25">
      <c r="A678" s="53" t="s">
        <v>59</v>
      </c>
    </row>
    <row r="679" spans="1:8" x14ac:dyDescent="0.25">
      <c r="A679" t="str" cm="1">
        <f t="array" aca="1" ref="A679" ca="1">"a_T_1_" &amp; INDIRECT("F" &amp; ROW(C679)-2) &amp; "_p"</f>
        <v>a_T_1_5_4_p</v>
      </c>
      <c r="B679">
        <v>0</v>
      </c>
      <c r="C679" t="s">
        <v>60</v>
      </c>
    </row>
    <row r="680" spans="1:8" x14ac:dyDescent="0.25">
      <c r="A680" t="str" cm="1">
        <f t="array" aca="1" ref="A680" ca="1">"a_T_2_" &amp; INDIRECT("F" &amp; ROW(C680)-3) &amp; "_p"</f>
        <v>a_T_2_5_4_p</v>
      </c>
      <c r="B680">
        <v>0</v>
      </c>
      <c r="C680" t="s">
        <v>61</v>
      </c>
    </row>
    <row r="681" spans="1:8" x14ac:dyDescent="0.25">
      <c r="A681" t="str" cm="1">
        <f t="array" aca="1" ref="A681" ca="1">"a_T_3_" &amp; INDIRECT("F" &amp; ROW(C681)-4) &amp; "_p"</f>
        <v>a_T_3_5_4_p</v>
      </c>
      <c r="B681">
        <v>2</v>
      </c>
      <c r="C681" t="s">
        <v>62</v>
      </c>
    </row>
    <row r="682" spans="1:8" x14ac:dyDescent="0.25">
      <c r="A682" s="53" t="s">
        <v>64</v>
      </c>
    </row>
    <row r="683" spans="1:8" x14ac:dyDescent="0.25">
      <c r="A683" t="str" cm="1">
        <f t="array" aca="1" ref="A683" ca="1">"a_WS_1_" &amp; INDIRECT("F" &amp; ROW(C683)-6) &amp; "_p"</f>
        <v>a_WS_1_5_4_p</v>
      </c>
      <c r="B683">
        <v>0</v>
      </c>
      <c r="C683" t="s">
        <v>60</v>
      </c>
    </row>
    <row r="684" spans="1:8" x14ac:dyDescent="0.25">
      <c r="A684" t="str" cm="1">
        <f t="array" aca="1" ref="A684" ca="1">"a_WS_2_" &amp; INDIRECT("F" &amp; ROW(C684)-7) &amp; "_p"</f>
        <v>a_WS_2_5_4_p</v>
      </c>
      <c r="B684">
        <v>0</v>
      </c>
      <c r="C684" t="s">
        <v>61</v>
      </c>
    </row>
    <row r="685" spans="1:8" x14ac:dyDescent="0.25">
      <c r="A685" t="str" cm="1">
        <f t="array" aca="1" ref="A685" ca="1">"a_WS_3_" &amp; INDIRECT("F" &amp; ROW(C685)-8) &amp; "_p"</f>
        <v>a_WS_3_5_4_p</v>
      </c>
      <c r="B685">
        <v>2</v>
      </c>
      <c r="C685" t="s">
        <v>62</v>
      </c>
    </row>
    <row r="686" spans="1:8" x14ac:dyDescent="0.25">
      <c r="A686" s="53" t="s">
        <v>63</v>
      </c>
      <c r="G686" s="44"/>
      <c r="H686" s="44"/>
    </row>
    <row r="687" spans="1:8" x14ac:dyDescent="0.25">
      <c r="A687" t="str" cm="1">
        <f t="array" aca="1" ref="A687" ca="1">"a_PREC_1_" &amp; INDIRECT("F" &amp; ROW(C687) - 10) &amp; "_p"</f>
        <v>a_PREC_1_5_4_p</v>
      </c>
      <c r="B687">
        <v>0</v>
      </c>
      <c r="C687" t="s">
        <v>60</v>
      </c>
      <c r="F687" s="44"/>
    </row>
    <row r="688" spans="1:8" x14ac:dyDescent="0.25">
      <c r="A688" t="str" cm="1">
        <f t="array" aca="1" ref="A688" ca="1">"a_PREC_2_" &amp; INDIRECT("F" &amp; ROW(C688) - 11) &amp; "_p"</f>
        <v>a_PREC_2_5_4_p</v>
      </c>
      <c r="B688">
        <v>0</v>
      </c>
      <c r="C688" t="s">
        <v>61</v>
      </c>
    </row>
    <row r="689" spans="1:8" x14ac:dyDescent="0.25">
      <c r="A689" t="str" cm="1">
        <f t="array" aca="1" ref="A689" ca="1">"a_PREC_3_" &amp; INDIRECT("F" &amp; ROW(C689) - 12) &amp; "_p"</f>
        <v>a_PREC_3_5_4_p</v>
      </c>
      <c r="B689">
        <v>2</v>
      </c>
      <c r="C689" t="s">
        <v>62</v>
      </c>
    </row>
    <row r="690" spans="1:8" x14ac:dyDescent="0.25">
      <c r="A690" s="53" t="s">
        <v>65</v>
      </c>
      <c r="G690" s="44"/>
      <c r="H690" s="44"/>
    </row>
    <row r="691" spans="1:8" x14ac:dyDescent="0.25">
      <c r="A691" t="str" cm="1">
        <f t="array" aca="1" ref="A691" ca="1">"a_SL_1_" &amp; INDIRECT("F" &amp; ROW(C691) - 14) &amp; "_p"</f>
        <v>a_SL_1_5_4_p</v>
      </c>
      <c r="B691">
        <v>0</v>
      </c>
      <c r="C691" t="s">
        <v>60</v>
      </c>
      <c r="F691" s="44"/>
    </row>
    <row r="692" spans="1:8" x14ac:dyDescent="0.25">
      <c r="A692" t="str" cm="1">
        <f t="array" aca="1" ref="A692" ca="1">"a_SL_2_" &amp; INDIRECT("F" &amp; ROW(C692) - 15) &amp; "_p"</f>
        <v>a_SL_2_5_4_p</v>
      </c>
      <c r="B692">
        <v>0</v>
      </c>
      <c r="C692" t="s">
        <v>61</v>
      </c>
    </row>
    <row r="693" spans="1:8" x14ac:dyDescent="0.25">
      <c r="A693" t="str" cm="1">
        <f t="array" aca="1" ref="A693" ca="1">"a_SL_3_" &amp; INDIRECT("F" &amp; ROW(C693) - 16) &amp; "_p"</f>
        <v>a_SL_3_5_4_p</v>
      </c>
      <c r="B693">
        <v>2</v>
      </c>
      <c r="C693" t="s">
        <v>62</v>
      </c>
    </row>
    <row r="694" spans="1:8" x14ac:dyDescent="0.25">
      <c r="A694" s="53" t="s">
        <v>470</v>
      </c>
    </row>
    <row r="695" spans="1:8" x14ac:dyDescent="0.25">
      <c r="A695" t="str" cm="1">
        <f t="array" aca="1" ref="A695" ca="1">"a_DRO_1_" &amp; INDIRECT("F" &amp; ROW(C695) - 18) &amp; "_p"</f>
        <v>a_DRO_1_5_4_p</v>
      </c>
      <c r="B695">
        <v>0</v>
      </c>
      <c r="C695" t="s">
        <v>60</v>
      </c>
    </row>
    <row r="696" spans="1:8" x14ac:dyDescent="0.25">
      <c r="A696" t="str" cm="1">
        <f t="array" aca="1" ref="A696" ca="1">"a_DRO_2_" &amp; INDIRECT("F" &amp; ROW(C696) - 19) &amp; "_p"</f>
        <v>a_DRO_2_5_4_p</v>
      </c>
      <c r="B696">
        <v>0</v>
      </c>
      <c r="C696" t="s">
        <v>61</v>
      </c>
    </row>
    <row r="697" spans="1:8" x14ac:dyDescent="0.25">
      <c r="A697" t="str" cm="1">
        <f t="array" aca="1" ref="A697" ca="1">"a_DRO_3_" &amp; INDIRECT("F" &amp; ROW(C697) - 20) &amp; "_p"</f>
        <v>a_DRO_3_5_4_p</v>
      </c>
      <c r="B697">
        <v>2</v>
      </c>
      <c r="C697" t="s">
        <v>62</v>
      </c>
    </row>
    <row r="698" spans="1:8" x14ac:dyDescent="0.25">
      <c r="A698" s="53" t="s">
        <v>471</v>
      </c>
    </row>
    <row r="699" spans="1:8" x14ac:dyDescent="0.25">
      <c r="A699" t="str" cm="1">
        <f t="array" aca="1" ref="A699" ca="1">"a_CYC_1_" &amp; INDIRECT("F" &amp; ROW(C699) - 22) &amp; "_p"</f>
        <v>a_CYC_1_5_4_p</v>
      </c>
      <c r="B699">
        <v>0.1</v>
      </c>
      <c r="C699" t="s">
        <v>60</v>
      </c>
    </row>
    <row r="700" spans="1:8" x14ac:dyDescent="0.25">
      <c r="A700" t="str" cm="1">
        <f t="array" aca="1" ref="A700" ca="1">"a_CYC_2_" &amp; INDIRECT("F" &amp; ROW(C700) - 23) &amp; "_p"</f>
        <v>a_CYC_2_5_4_p</v>
      </c>
      <c r="B700">
        <v>0</v>
      </c>
      <c r="C700" t="s">
        <v>61</v>
      </c>
    </row>
    <row r="701" spans="1:8" x14ac:dyDescent="0.25">
      <c r="A701" t="str" cm="1">
        <f t="array" aca="1" ref="A701" ca="1">"a_CYC_3_" &amp; INDIRECT("F" &amp; ROW(C701) - 24) &amp; "_p"</f>
        <v>a_CYC_3_5_4_p</v>
      </c>
      <c r="B701">
        <v>2</v>
      </c>
      <c r="C701" t="s">
        <v>62</v>
      </c>
    </row>
    <row r="702" spans="1:8" x14ac:dyDescent="0.25">
      <c r="A702" s="59" t="s">
        <v>531</v>
      </c>
      <c r="B702" s="59"/>
      <c r="C702" s="59"/>
      <c r="D702" s="46">
        <v>5</v>
      </c>
      <c r="E702" s="46">
        <v>5</v>
      </c>
      <c r="F702" s="46" t="s">
        <v>582</v>
      </c>
    </row>
    <row r="703" spans="1:8" x14ac:dyDescent="0.25">
      <c r="A703" s="53" t="s">
        <v>59</v>
      </c>
    </row>
    <row r="704" spans="1:8" x14ac:dyDescent="0.25">
      <c r="A704" t="str" cm="1">
        <f t="array" aca="1" ref="A704" ca="1">"a_T_1_" &amp; INDIRECT("F" &amp; ROW(C704)-2) &amp; "_p"</f>
        <v>a_T_1_5_5_p</v>
      </c>
      <c r="B704">
        <v>0</v>
      </c>
      <c r="C704" t="s">
        <v>60</v>
      </c>
    </row>
    <row r="705" spans="1:8" x14ac:dyDescent="0.25">
      <c r="A705" t="str" cm="1">
        <f t="array" aca="1" ref="A705" ca="1">"a_T_2_" &amp; INDIRECT("F" &amp; ROW(C705)-3) &amp; "_p"</f>
        <v>a_T_2_5_5_p</v>
      </c>
      <c r="B705">
        <v>0</v>
      </c>
      <c r="C705" t="s">
        <v>61</v>
      </c>
    </row>
    <row r="706" spans="1:8" x14ac:dyDescent="0.25">
      <c r="A706" t="str" cm="1">
        <f t="array" aca="1" ref="A706" ca="1">"a_T_3_" &amp; INDIRECT("F" &amp; ROW(C706)-4) &amp; "_p"</f>
        <v>a_T_3_5_5_p</v>
      </c>
      <c r="B706">
        <v>2</v>
      </c>
      <c r="C706" t="s">
        <v>62</v>
      </c>
    </row>
    <row r="707" spans="1:8" x14ac:dyDescent="0.25">
      <c r="A707" s="53" t="s">
        <v>64</v>
      </c>
    </row>
    <row r="708" spans="1:8" x14ac:dyDescent="0.25">
      <c r="A708" t="str" cm="1">
        <f t="array" aca="1" ref="A708" ca="1">"a_WS_1_" &amp; INDIRECT("F" &amp; ROW(C708)-6) &amp; "_p"</f>
        <v>a_WS_1_5_5_p</v>
      </c>
      <c r="B708">
        <v>0</v>
      </c>
      <c r="C708" t="s">
        <v>60</v>
      </c>
    </row>
    <row r="709" spans="1:8" x14ac:dyDescent="0.25">
      <c r="A709" t="str" cm="1">
        <f t="array" aca="1" ref="A709" ca="1">"a_WS_2_" &amp; INDIRECT("F" &amp; ROW(C709)-7) &amp; "_p"</f>
        <v>a_WS_2_5_5_p</v>
      </c>
      <c r="B709">
        <v>0</v>
      </c>
      <c r="C709" t="s">
        <v>61</v>
      </c>
    </row>
    <row r="710" spans="1:8" x14ac:dyDescent="0.25">
      <c r="A710" t="str" cm="1">
        <f t="array" aca="1" ref="A710" ca="1">"a_WS_3_" &amp; INDIRECT("F" &amp; ROW(C710)-8) &amp; "_p"</f>
        <v>a_WS_3_5_5_p</v>
      </c>
      <c r="B710">
        <v>2</v>
      </c>
      <c r="C710" t="s">
        <v>62</v>
      </c>
    </row>
    <row r="711" spans="1:8" x14ac:dyDescent="0.25">
      <c r="A711" s="53" t="s">
        <v>63</v>
      </c>
      <c r="G711" s="44"/>
      <c r="H711" s="44"/>
    </row>
    <row r="712" spans="1:8" x14ac:dyDescent="0.25">
      <c r="A712" t="str" cm="1">
        <f t="array" aca="1" ref="A712" ca="1">"a_PREC_1_" &amp; INDIRECT("F" &amp; ROW(C712) - 10) &amp; "_p"</f>
        <v>a_PREC_1_5_5_p</v>
      </c>
      <c r="B712">
        <v>0</v>
      </c>
      <c r="C712" t="s">
        <v>60</v>
      </c>
      <c r="F712" s="44"/>
    </row>
    <row r="713" spans="1:8" x14ac:dyDescent="0.25">
      <c r="A713" t="str" cm="1">
        <f t="array" aca="1" ref="A713" ca="1">"a_PREC_2_" &amp; INDIRECT("F" &amp; ROW(C713) - 11) &amp; "_p"</f>
        <v>a_PREC_2_5_5_p</v>
      </c>
      <c r="B713">
        <v>0</v>
      </c>
      <c r="C713" t="s">
        <v>61</v>
      </c>
    </row>
    <row r="714" spans="1:8" x14ac:dyDescent="0.25">
      <c r="A714" t="str" cm="1">
        <f t="array" aca="1" ref="A714" ca="1">"a_PREC_3_" &amp; INDIRECT("F" &amp; ROW(C714) - 12) &amp; "_p"</f>
        <v>a_PREC_3_5_5_p</v>
      </c>
      <c r="B714">
        <v>2</v>
      </c>
      <c r="C714" t="s">
        <v>62</v>
      </c>
    </row>
    <row r="715" spans="1:8" x14ac:dyDescent="0.25">
      <c r="A715" s="53" t="s">
        <v>65</v>
      </c>
      <c r="G715" s="44"/>
      <c r="H715" s="44"/>
    </row>
    <row r="716" spans="1:8" x14ac:dyDescent="0.25">
      <c r="A716" t="str" cm="1">
        <f t="array" aca="1" ref="A716" ca="1">"a_SL_1_" &amp; INDIRECT("F" &amp; ROW(C716) - 14) &amp; "_p"</f>
        <v>a_SL_1_5_5_p</v>
      </c>
      <c r="B716">
        <v>0</v>
      </c>
      <c r="C716" t="s">
        <v>60</v>
      </c>
      <c r="F716" s="44"/>
    </row>
    <row r="717" spans="1:8" x14ac:dyDescent="0.25">
      <c r="A717" t="str" cm="1">
        <f t="array" aca="1" ref="A717" ca="1">"a_SL_2_" &amp; INDIRECT("F" &amp; ROW(C717) - 15) &amp; "_p"</f>
        <v>a_SL_2_5_5_p</v>
      </c>
      <c r="B717">
        <v>0</v>
      </c>
      <c r="C717" t="s">
        <v>61</v>
      </c>
    </row>
    <row r="718" spans="1:8" x14ac:dyDescent="0.25">
      <c r="A718" t="str" cm="1">
        <f t="array" aca="1" ref="A718" ca="1">"a_SL_3_" &amp; INDIRECT("F" &amp; ROW(C718) - 16) &amp; "_p"</f>
        <v>a_SL_3_5_5_p</v>
      </c>
      <c r="B718">
        <v>2</v>
      </c>
      <c r="C718" t="s">
        <v>62</v>
      </c>
    </row>
    <row r="719" spans="1:8" x14ac:dyDescent="0.25">
      <c r="A719" s="53" t="s">
        <v>470</v>
      </c>
    </row>
    <row r="720" spans="1:8" x14ac:dyDescent="0.25">
      <c r="A720" t="str" cm="1">
        <f t="array" aca="1" ref="A720" ca="1">"a_DRO_1_" &amp; INDIRECT("F" &amp; ROW(C720) - 18) &amp; "_p"</f>
        <v>a_DRO_1_5_5_p</v>
      </c>
      <c r="B720">
        <v>0</v>
      </c>
      <c r="C720" t="s">
        <v>60</v>
      </c>
    </row>
    <row r="721" spans="1:8" x14ac:dyDescent="0.25">
      <c r="A721" t="str" cm="1">
        <f t="array" aca="1" ref="A721" ca="1">"a_DRO_2_" &amp; INDIRECT("F" &amp; ROW(C721) - 19) &amp; "_p"</f>
        <v>a_DRO_2_5_5_p</v>
      </c>
      <c r="B721">
        <v>0</v>
      </c>
      <c r="C721" t="s">
        <v>61</v>
      </c>
    </row>
    <row r="722" spans="1:8" x14ac:dyDescent="0.25">
      <c r="A722" t="str" cm="1">
        <f t="array" aca="1" ref="A722" ca="1">"a_DRO_3_" &amp; INDIRECT("F" &amp; ROW(C722) - 20) &amp; "_p"</f>
        <v>a_DRO_3_5_5_p</v>
      </c>
      <c r="B722">
        <v>2</v>
      </c>
      <c r="C722" t="s">
        <v>62</v>
      </c>
    </row>
    <row r="723" spans="1:8" x14ac:dyDescent="0.25">
      <c r="A723" s="53" t="s">
        <v>471</v>
      </c>
    </row>
    <row r="724" spans="1:8" x14ac:dyDescent="0.25">
      <c r="A724" t="str" cm="1">
        <f t="array" aca="1" ref="A724" ca="1">"a_CYC_1_" &amp; INDIRECT("F" &amp; ROW(C724) - 22) &amp; "_p"</f>
        <v>a_CYC_1_5_5_p</v>
      </c>
      <c r="B724">
        <v>0.1</v>
      </c>
      <c r="C724" t="s">
        <v>60</v>
      </c>
    </row>
    <row r="725" spans="1:8" x14ac:dyDescent="0.25">
      <c r="A725" t="str" cm="1">
        <f t="array" aca="1" ref="A725" ca="1">"a_CYC_2_" &amp; INDIRECT("F" &amp; ROW(C725) - 23) &amp; "_p"</f>
        <v>a_CYC_2_5_5_p</v>
      </c>
      <c r="B725">
        <v>0</v>
      </c>
      <c r="C725" t="s">
        <v>61</v>
      </c>
    </row>
    <row r="726" spans="1:8" x14ac:dyDescent="0.25">
      <c r="A726" t="str" cm="1">
        <f t="array" aca="1" ref="A726" ca="1">"a_CYC_3_" &amp; INDIRECT("F" &amp; ROW(C726) - 24) &amp; "_p"</f>
        <v>a_CYC_3_5_5_p</v>
      </c>
      <c r="B726">
        <v>2</v>
      </c>
      <c r="C726" t="s">
        <v>62</v>
      </c>
    </row>
    <row r="727" spans="1:8" x14ac:dyDescent="0.25">
      <c r="A727" s="59" t="s">
        <v>532</v>
      </c>
      <c r="B727" s="59"/>
      <c r="C727" s="59"/>
      <c r="D727" s="46">
        <v>5</v>
      </c>
      <c r="E727" s="46">
        <v>6</v>
      </c>
      <c r="F727" s="46" t="s">
        <v>581</v>
      </c>
    </row>
    <row r="728" spans="1:8" x14ac:dyDescent="0.25">
      <c r="A728" s="53" t="s">
        <v>59</v>
      </c>
    </row>
    <row r="729" spans="1:8" x14ac:dyDescent="0.25">
      <c r="A729" t="str" cm="1">
        <f t="array" aca="1" ref="A729" ca="1">"a_T_1_" &amp; INDIRECT("F" &amp; ROW(C729)-2) &amp; "_p"</f>
        <v>a_T_1_5_6_p</v>
      </c>
      <c r="B729">
        <v>0</v>
      </c>
      <c r="C729" t="s">
        <v>60</v>
      </c>
    </row>
    <row r="730" spans="1:8" x14ac:dyDescent="0.25">
      <c r="A730" t="str" cm="1">
        <f t="array" aca="1" ref="A730" ca="1">"a_T_2_" &amp; INDIRECT("F" &amp; ROW(C730)-3) &amp; "_p"</f>
        <v>a_T_2_5_6_p</v>
      </c>
      <c r="B730">
        <v>0</v>
      </c>
      <c r="C730" t="s">
        <v>61</v>
      </c>
    </row>
    <row r="731" spans="1:8" x14ac:dyDescent="0.25">
      <c r="A731" t="str" cm="1">
        <f t="array" aca="1" ref="A731" ca="1">"a_T_3_" &amp; INDIRECT("F" &amp; ROW(C731)-4) &amp; "_p"</f>
        <v>a_T_3_5_6_p</v>
      </c>
      <c r="B731">
        <v>2</v>
      </c>
      <c r="C731" t="s">
        <v>62</v>
      </c>
    </row>
    <row r="732" spans="1:8" x14ac:dyDescent="0.25">
      <c r="A732" s="53" t="s">
        <v>64</v>
      </c>
    </row>
    <row r="733" spans="1:8" x14ac:dyDescent="0.25">
      <c r="A733" t="str" cm="1">
        <f t="array" aca="1" ref="A733" ca="1">"a_WS_1_" &amp; INDIRECT("F" &amp; ROW(C733)-6) &amp; "_p"</f>
        <v>a_WS_1_5_6_p</v>
      </c>
      <c r="B733">
        <v>0</v>
      </c>
      <c r="C733" t="s">
        <v>60</v>
      </c>
    </row>
    <row r="734" spans="1:8" x14ac:dyDescent="0.25">
      <c r="A734" t="str" cm="1">
        <f t="array" aca="1" ref="A734" ca="1">"a_WS_2_" &amp; INDIRECT("F" &amp; ROW(C734)-7) &amp; "_p"</f>
        <v>a_WS_2_5_6_p</v>
      </c>
      <c r="B734">
        <v>0</v>
      </c>
      <c r="C734" t="s">
        <v>61</v>
      </c>
    </row>
    <row r="735" spans="1:8" x14ac:dyDescent="0.25">
      <c r="A735" t="str" cm="1">
        <f t="array" aca="1" ref="A735" ca="1">"a_WS_3_" &amp; INDIRECT("F" &amp; ROW(C735)-8) &amp; "_p"</f>
        <v>a_WS_3_5_6_p</v>
      </c>
      <c r="B735">
        <v>2</v>
      </c>
      <c r="C735" t="s">
        <v>62</v>
      </c>
    </row>
    <row r="736" spans="1:8" x14ac:dyDescent="0.25">
      <c r="A736" s="53" t="s">
        <v>63</v>
      </c>
      <c r="G736" s="44"/>
      <c r="H736" s="44"/>
    </row>
    <row r="737" spans="1:8" x14ac:dyDescent="0.25">
      <c r="A737" t="str" cm="1">
        <f t="array" aca="1" ref="A737" ca="1">"a_PREC_1_" &amp; INDIRECT("F" &amp; ROW(C737) - 10) &amp; "_p"</f>
        <v>a_PREC_1_5_6_p</v>
      </c>
      <c r="B737">
        <v>0</v>
      </c>
      <c r="C737" t="s">
        <v>60</v>
      </c>
      <c r="F737" s="44"/>
    </row>
    <row r="738" spans="1:8" x14ac:dyDescent="0.25">
      <c r="A738" t="str" cm="1">
        <f t="array" aca="1" ref="A738" ca="1">"a_PREC_2_" &amp; INDIRECT("F" &amp; ROW(C738) - 11) &amp; "_p"</f>
        <v>a_PREC_2_5_6_p</v>
      </c>
      <c r="B738">
        <v>0</v>
      </c>
      <c r="C738" t="s">
        <v>61</v>
      </c>
    </row>
    <row r="739" spans="1:8" x14ac:dyDescent="0.25">
      <c r="A739" t="str" cm="1">
        <f t="array" aca="1" ref="A739" ca="1">"a_PREC_3_" &amp; INDIRECT("F" &amp; ROW(C739) - 12) &amp; "_p"</f>
        <v>a_PREC_3_5_6_p</v>
      </c>
      <c r="B739">
        <v>2</v>
      </c>
      <c r="C739" t="s">
        <v>62</v>
      </c>
    </row>
    <row r="740" spans="1:8" x14ac:dyDescent="0.25">
      <c r="A740" s="53" t="s">
        <v>65</v>
      </c>
      <c r="G740" s="44"/>
      <c r="H740" s="44"/>
    </row>
    <row r="741" spans="1:8" x14ac:dyDescent="0.25">
      <c r="A741" t="str" cm="1">
        <f t="array" aca="1" ref="A741" ca="1">"a_SL_1_" &amp; INDIRECT("F" &amp; ROW(C741) - 14) &amp; "_p"</f>
        <v>a_SL_1_5_6_p</v>
      </c>
      <c r="B741">
        <v>0</v>
      </c>
      <c r="C741" t="s">
        <v>60</v>
      </c>
      <c r="F741" s="44"/>
    </row>
    <row r="742" spans="1:8" x14ac:dyDescent="0.25">
      <c r="A742" t="str" cm="1">
        <f t="array" aca="1" ref="A742" ca="1">"a_SL_2_" &amp; INDIRECT("F" &amp; ROW(C742) - 15) &amp; "_p"</f>
        <v>a_SL_2_5_6_p</v>
      </c>
      <c r="B742">
        <v>0</v>
      </c>
      <c r="C742" t="s">
        <v>61</v>
      </c>
    </row>
    <row r="743" spans="1:8" x14ac:dyDescent="0.25">
      <c r="A743" t="str" cm="1">
        <f t="array" aca="1" ref="A743" ca="1">"a_SL_3_" &amp; INDIRECT("F" &amp; ROW(C743) - 16) &amp; "_p"</f>
        <v>a_SL_3_5_6_p</v>
      </c>
      <c r="B743">
        <v>2</v>
      </c>
      <c r="C743" t="s">
        <v>62</v>
      </c>
    </row>
    <row r="744" spans="1:8" x14ac:dyDescent="0.25">
      <c r="A744" s="53" t="s">
        <v>470</v>
      </c>
    </row>
    <row r="745" spans="1:8" x14ac:dyDescent="0.25">
      <c r="A745" t="str" cm="1">
        <f t="array" aca="1" ref="A745" ca="1">"a_DRO_1_" &amp; INDIRECT("F" &amp; ROW(C745) - 18) &amp; "_p"</f>
        <v>a_DRO_1_5_6_p</v>
      </c>
      <c r="B745">
        <v>0</v>
      </c>
      <c r="C745" t="s">
        <v>60</v>
      </c>
    </row>
    <row r="746" spans="1:8" x14ac:dyDescent="0.25">
      <c r="A746" t="str" cm="1">
        <f t="array" aca="1" ref="A746" ca="1">"a_DRO_2_" &amp; INDIRECT("F" &amp; ROW(C746) - 19) &amp; "_p"</f>
        <v>a_DRO_2_5_6_p</v>
      </c>
      <c r="B746">
        <v>0</v>
      </c>
      <c r="C746" t="s">
        <v>61</v>
      </c>
    </row>
    <row r="747" spans="1:8" x14ac:dyDescent="0.25">
      <c r="A747" t="str" cm="1">
        <f t="array" aca="1" ref="A747" ca="1">"a_DRO_3_" &amp; INDIRECT("F" &amp; ROW(C747) - 20) &amp; "_p"</f>
        <v>a_DRO_3_5_6_p</v>
      </c>
      <c r="B747">
        <v>2</v>
      </c>
      <c r="C747" t="s">
        <v>62</v>
      </c>
    </row>
    <row r="748" spans="1:8" x14ac:dyDescent="0.25">
      <c r="A748" s="53" t="s">
        <v>471</v>
      </c>
    </row>
    <row r="749" spans="1:8" x14ac:dyDescent="0.25">
      <c r="A749" t="str" cm="1">
        <f t="array" aca="1" ref="A749" ca="1">"a_CYC_1_" &amp; INDIRECT("F" &amp; ROW(C749) - 22) &amp; "_p"</f>
        <v>a_CYC_1_5_6_p</v>
      </c>
      <c r="B749">
        <v>0.1</v>
      </c>
      <c r="C749" t="s">
        <v>60</v>
      </c>
    </row>
    <row r="750" spans="1:8" x14ac:dyDescent="0.25">
      <c r="A750" t="str" cm="1">
        <f t="array" aca="1" ref="A750" ca="1">"a_CYC_2_" &amp; INDIRECT("F" &amp; ROW(C750) - 23) &amp; "_p"</f>
        <v>a_CYC_2_5_6_p</v>
      </c>
      <c r="B750">
        <v>0</v>
      </c>
      <c r="C750" t="s">
        <v>61</v>
      </c>
    </row>
    <row r="751" spans="1:8" x14ac:dyDescent="0.25">
      <c r="A751" t="str" cm="1">
        <f t="array" aca="1" ref="A751" ca="1">"a_CYC_3_" &amp; INDIRECT("F" &amp; ROW(C751) - 24) &amp; "_p"</f>
        <v>a_CYC_3_5_6_p</v>
      </c>
      <c r="B751">
        <v>2</v>
      </c>
      <c r="C751" t="s">
        <v>62</v>
      </c>
    </row>
    <row r="752" spans="1:8" x14ac:dyDescent="0.25">
      <c r="A752" s="59" t="s">
        <v>533</v>
      </c>
      <c r="B752" s="59"/>
      <c r="C752" s="59"/>
      <c r="D752" s="46">
        <v>6</v>
      </c>
      <c r="E752" s="46">
        <v>1</v>
      </c>
      <c r="F752" s="46" t="s">
        <v>580</v>
      </c>
    </row>
    <row r="753" spans="1:8" x14ac:dyDescent="0.25">
      <c r="A753" s="53" t="s">
        <v>59</v>
      </c>
    </row>
    <row r="754" spans="1:8" x14ac:dyDescent="0.25">
      <c r="A754" t="str" cm="1">
        <f t="array" aca="1" ref="A754" ca="1">"a_T_1_" &amp; INDIRECT("F" &amp; ROW(C754)-2) &amp; "_p"</f>
        <v>a_T_1_6_1_p</v>
      </c>
      <c r="B754">
        <v>0</v>
      </c>
      <c r="C754" t="s">
        <v>60</v>
      </c>
    </row>
    <row r="755" spans="1:8" x14ac:dyDescent="0.25">
      <c r="A755" t="str" cm="1">
        <f t="array" aca="1" ref="A755" ca="1">"a_T_2_" &amp; INDIRECT("F" &amp; ROW(C755)-3) &amp; "_p"</f>
        <v>a_T_2_6_1_p</v>
      </c>
      <c r="B755">
        <v>0</v>
      </c>
      <c r="C755" t="s">
        <v>61</v>
      </c>
    </row>
    <row r="756" spans="1:8" x14ac:dyDescent="0.25">
      <c r="A756" t="str" cm="1">
        <f t="array" aca="1" ref="A756" ca="1">"a_T_3_" &amp; INDIRECT("F" &amp; ROW(C756)-4) &amp; "_p"</f>
        <v>a_T_3_6_1_p</v>
      </c>
      <c r="B756">
        <v>2</v>
      </c>
      <c r="C756" t="s">
        <v>62</v>
      </c>
    </row>
    <row r="757" spans="1:8" x14ac:dyDescent="0.25">
      <c r="A757" s="53" t="s">
        <v>64</v>
      </c>
    </row>
    <row r="758" spans="1:8" x14ac:dyDescent="0.25">
      <c r="A758" t="str" cm="1">
        <f t="array" aca="1" ref="A758" ca="1">"a_WS_1_" &amp; INDIRECT("F" &amp; ROW(C758)-6) &amp; "_p"</f>
        <v>a_WS_1_6_1_p</v>
      </c>
      <c r="B758">
        <v>0</v>
      </c>
      <c r="C758" t="s">
        <v>60</v>
      </c>
    </row>
    <row r="759" spans="1:8" x14ac:dyDescent="0.25">
      <c r="A759" t="str" cm="1">
        <f t="array" aca="1" ref="A759" ca="1">"a_WS_2_" &amp; INDIRECT("F" &amp; ROW(C759)-7) &amp; "_p"</f>
        <v>a_WS_2_6_1_p</v>
      </c>
      <c r="B759">
        <v>0</v>
      </c>
      <c r="C759" t="s">
        <v>61</v>
      </c>
    </row>
    <row r="760" spans="1:8" x14ac:dyDescent="0.25">
      <c r="A760" t="str" cm="1">
        <f t="array" aca="1" ref="A760" ca="1">"a_WS_3_" &amp; INDIRECT("F" &amp; ROW(C760)-8) &amp; "_p"</f>
        <v>a_WS_3_6_1_p</v>
      </c>
      <c r="B760">
        <v>2</v>
      </c>
      <c r="C760" t="s">
        <v>62</v>
      </c>
    </row>
    <row r="761" spans="1:8" x14ac:dyDescent="0.25">
      <c r="A761" s="53" t="s">
        <v>63</v>
      </c>
      <c r="G761" s="44"/>
      <c r="H761" s="44"/>
    </row>
    <row r="762" spans="1:8" x14ac:dyDescent="0.25">
      <c r="A762" t="str" cm="1">
        <f t="array" aca="1" ref="A762" ca="1">"a_PREC_1_" &amp; INDIRECT("F" &amp; ROW(C762) - 10) &amp; "_p"</f>
        <v>a_PREC_1_6_1_p</v>
      </c>
      <c r="B762">
        <v>0</v>
      </c>
      <c r="C762" t="s">
        <v>60</v>
      </c>
      <c r="F762" s="44"/>
    </row>
    <row r="763" spans="1:8" x14ac:dyDescent="0.25">
      <c r="A763" t="str" cm="1">
        <f t="array" aca="1" ref="A763" ca="1">"a_PREC_2_" &amp; INDIRECT("F" &amp; ROW(C763) - 11) &amp; "_p"</f>
        <v>a_PREC_2_6_1_p</v>
      </c>
      <c r="B763">
        <v>0</v>
      </c>
      <c r="C763" t="s">
        <v>61</v>
      </c>
    </row>
    <row r="764" spans="1:8" x14ac:dyDescent="0.25">
      <c r="A764" t="str" cm="1">
        <f t="array" aca="1" ref="A764" ca="1">"a_PREC_3_" &amp; INDIRECT("F" &amp; ROW(C764) - 12) &amp; "_p"</f>
        <v>a_PREC_3_6_1_p</v>
      </c>
      <c r="B764">
        <v>2</v>
      </c>
      <c r="C764" t="s">
        <v>62</v>
      </c>
    </row>
    <row r="765" spans="1:8" x14ac:dyDescent="0.25">
      <c r="A765" s="53" t="s">
        <v>65</v>
      </c>
      <c r="G765" s="44"/>
      <c r="H765" s="44"/>
    </row>
    <row r="766" spans="1:8" x14ac:dyDescent="0.25">
      <c r="A766" t="str" cm="1">
        <f t="array" aca="1" ref="A766" ca="1">"a_SL_1_" &amp; INDIRECT("F" &amp; ROW(C766) - 14) &amp; "_p"</f>
        <v>a_SL_1_6_1_p</v>
      </c>
      <c r="B766">
        <v>0</v>
      </c>
      <c r="C766" t="s">
        <v>60</v>
      </c>
      <c r="F766" s="44"/>
    </row>
    <row r="767" spans="1:8" x14ac:dyDescent="0.25">
      <c r="A767" t="str" cm="1">
        <f t="array" aca="1" ref="A767" ca="1">"a_SL_2_" &amp; INDIRECT("F" &amp; ROW(C767) - 15) &amp; "_p"</f>
        <v>a_SL_2_6_1_p</v>
      </c>
      <c r="B767">
        <v>0</v>
      </c>
      <c r="C767" t="s">
        <v>61</v>
      </c>
    </row>
    <row r="768" spans="1:8" x14ac:dyDescent="0.25">
      <c r="A768" t="str" cm="1">
        <f t="array" aca="1" ref="A768" ca="1">"a_SL_3_" &amp; INDIRECT("F" &amp; ROW(C768) - 16) &amp; "_p"</f>
        <v>a_SL_3_6_1_p</v>
      </c>
      <c r="B768">
        <v>2</v>
      </c>
      <c r="C768" t="s">
        <v>62</v>
      </c>
    </row>
    <row r="769" spans="1:6" x14ac:dyDescent="0.25">
      <c r="A769" s="53" t="s">
        <v>470</v>
      </c>
    </row>
    <row r="770" spans="1:6" x14ac:dyDescent="0.25">
      <c r="A770" t="str" cm="1">
        <f t="array" aca="1" ref="A770" ca="1">"a_DRO_1_" &amp; INDIRECT("F" &amp; ROW(C770) - 18) &amp; "_p"</f>
        <v>a_DRO_1_6_1_p</v>
      </c>
      <c r="B770">
        <v>0</v>
      </c>
      <c r="C770" t="s">
        <v>60</v>
      </c>
    </row>
    <row r="771" spans="1:6" x14ac:dyDescent="0.25">
      <c r="A771" t="str" cm="1">
        <f t="array" aca="1" ref="A771" ca="1">"a_DRO_2_" &amp; INDIRECT("F" &amp; ROW(C771) - 19) &amp; "_p"</f>
        <v>a_DRO_2_6_1_p</v>
      </c>
      <c r="B771">
        <v>0</v>
      </c>
      <c r="C771" t="s">
        <v>61</v>
      </c>
    </row>
    <row r="772" spans="1:6" x14ac:dyDescent="0.25">
      <c r="A772" t="str" cm="1">
        <f t="array" aca="1" ref="A772" ca="1">"a_DRO_3_" &amp; INDIRECT("F" &amp; ROW(C772) - 20) &amp; "_p"</f>
        <v>a_DRO_3_6_1_p</v>
      </c>
      <c r="B772">
        <v>2</v>
      </c>
      <c r="C772" t="s">
        <v>62</v>
      </c>
    </row>
    <row r="773" spans="1:6" x14ac:dyDescent="0.25">
      <c r="A773" s="53" t="s">
        <v>471</v>
      </c>
    </row>
    <row r="774" spans="1:6" x14ac:dyDescent="0.25">
      <c r="A774" t="str" cm="1">
        <f t="array" aca="1" ref="A774" ca="1">"a_CYC_1_" &amp; INDIRECT("F" &amp; ROW(C774) - 22) &amp; "_p"</f>
        <v>a_CYC_1_6_1_p</v>
      </c>
      <c r="B774">
        <v>0.1</v>
      </c>
      <c r="C774" t="s">
        <v>60</v>
      </c>
    </row>
    <row r="775" spans="1:6" x14ac:dyDescent="0.25">
      <c r="A775" t="str" cm="1">
        <f t="array" aca="1" ref="A775" ca="1">"a_CYC_2_" &amp; INDIRECT("F" &amp; ROW(C775) - 23) &amp; "_p"</f>
        <v>a_CYC_2_6_1_p</v>
      </c>
      <c r="B775">
        <v>0</v>
      </c>
      <c r="C775" t="s">
        <v>61</v>
      </c>
    </row>
    <row r="776" spans="1:6" x14ac:dyDescent="0.25">
      <c r="A776" t="str" cm="1">
        <f t="array" aca="1" ref="A776" ca="1">"a_CYC_3_" &amp; INDIRECT("F" &amp; ROW(C776) - 24) &amp; "_p"</f>
        <v>a_CYC_3_6_1_p</v>
      </c>
      <c r="B776">
        <v>2</v>
      </c>
      <c r="C776" t="s">
        <v>62</v>
      </c>
    </row>
    <row r="777" spans="1:6" x14ac:dyDescent="0.25">
      <c r="A777" s="59" t="s">
        <v>534</v>
      </c>
      <c r="B777" s="59"/>
      <c r="C777" s="59"/>
      <c r="D777" s="46">
        <v>6</v>
      </c>
      <c r="E777" s="46">
        <v>2</v>
      </c>
      <c r="F777" s="46" t="s">
        <v>579</v>
      </c>
    </row>
    <row r="778" spans="1:6" x14ac:dyDescent="0.25">
      <c r="A778" s="53" t="s">
        <v>59</v>
      </c>
    </row>
    <row r="779" spans="1:6" x14ac:dyDescent="0.25">
      <c r="A779" t="str" cm="1">
        <f t="array" aca="1" ref="A779" ca="1">"a_T_1_" &amp; INDIRECT("F" &amp; ROW(C779)-2) &amp; "_p"</f>
        <v>a_T_1_6_2_p</v>
      </c>
      <c r="B779">
        <v>0</v>
      </c>
      <c r="C779" t="s">
        <v>60</v>
      </c>
    </row>
    <row r="780" spans="1:6" x14ac:dyDescent="0.25">
      <c r="A780" t="str" cm="1">
        <f t="array" aca="1" ref="A780" ca="1">"a_T_2_" &amp; INDIRECT("F" &amp; ROW(C780)-3) &amp; "_p"</f>
        <v>a_T_2_6_2_p</v>
      </c>
      <c r="B780">
        <v>0</v>
      </c>
      <c r="C780" t="s">
        <v>61</v>
      </c>
    </row>
    <row r="781" spans="1:6" x14ac:dyDescent="0.25">
      <c r="A781" t="str" cm="1">
        <f t="array" aca="1" ref="A781" ca="1">"a_T_3_" &amp; INDIRECT("F" &amp; ROW(C781)-4) &amp; "_p"</f>
        <v>a_T_3_6_2_p</v>
      </c>
      <c r="B781">
        <v>2</v>
      </c>
      <c r="C781" t="s">
        <v>62</v>
      </c>
    </row>
    <row r="782" spans="1:6" x14ac:dyDescent="0.25">
      <c r="A782" s="53" t="s">
        <v>64</v>
      </c>
    </row>
    <row r="783" spans="1:6" x14ac:dyDescent="0.25">
      <c r="A783" t="str" cm="1">
        <f t="array" aca="1" ref="A783" ca="1">"a_WS_1_" &amp; INDIRECT("F" &amp; ROW(C783)-6) &amp; "_p"</f>
        <v>a_WS_1_6_2_p</v>
      </c>
      <c r="B783">
        <v>0</v>
      </c>
      <c r="C783" t="s">
        <v>60</v>
      </c>
    </row>
    <row r="784" spans="1:6" x14ac:dyDescent="0.25">
      <c r="A784" t="str" cm="1">
        <f t="array" aca="1" ref="A784" ca="1">"a_WS_2_" &amp; INDIRECT("F" &amp; ROW(C784)-7) &amp; "_p"</f>
        <v>a_WS_2_6_2_p</v>
      </c>
      <c r="B784">
        <v>0</v>
      </c>
      <c r="C784" t="s">
        <v>61</v>
      </c>
    </row>
    <row r="785" spans="1:8" x14ac:dyDescent="0.25">
      <c r="A785" t="str" cm="1">
        <f t="array" aca="1" ref="A785" ca="1">"a_WS_3_" &amp; INDIRECT("F" &amp; ROW(C785)-8) &amp; "_p"</f>
        <v>a_WS_3_6_2_p</v>
      </c>
      <c r="B785">
        <v>2</v>
      </c>
      <c r="C785" t="s">
        <v>62</v>
      </c>
    </row>
    <row r="786" spans="1:8" x14ac:dyDescent="0.25">
      <c r="A786" s="53" t="s">
        <v>63</v>
      </c>
      <c r="G786" s="44"/>
      <c r="H786" s="44"/>
    </row>
    <row r="787" spans="1:8" x14ac:dyDescent="0.25">
      <c r="A787" t="str" cm="1">
        <f t="array" aca="1" ref="A787" ca="1">"a_PREC_1_" &amp; INDIRECT("F" &amp; ROW(C787) - 10) &amp; "_p"</f>
        <v>a_PREC_1_6_2_p</v>
      </c>
      <c r="B787">
        <v>0</v>
      </c>
      <c r="C787" t="s">
        <v>60</v>
      </c>
      <c r="F787" s="44"/>
    </row>
    <row r="788" spans="1:8" x14ac:dyDescent="0.25">
      <c r="A788" t="str" cm="1">
        <f t="array" aca="1" ref="A788" ca="1">"a_PREC_2_" &amp; INDIRECT("F" &amp; ROW(C788) - 11) &amp; "_p"</f>
        <v>a_PREC_2_6_2_p</v>
      </c>
      <c r="B788">
        <v>0</v>
      </c>
      <c r="C788" t="s">
        <v>61</v>
      </c>
    </row>
    <row r="789" spans="1:8" x14ac:dyDescent="0.25">
      <c r="A789" t="str" cm="1">
        <f t="array" aca="1" ref="A789" ca="1">"a_PREC_3_" &amp; INDIRECT("F" &amp; ROW(C789) - 12) &amp; "_p"</f>
        <v>a_PREC_3_6_2_p</v>
      </c>
      <c r="B789">
        <v>2</v>
      </c>
      <c r="C789" t="s">
        <v>62</v>
      </c>
    </row>
    <row r="790" spans="1:8" x14ac:dyDescent="0.25">
      <c r="A790" s="53" t="s">
        <v>65</v>
      </c>
      <c r="G790" s="44"/>
      <c r="H790" s="44"/>
    </row>
    <row r="791" spans="1:8" x14ac:dyDescent="0.25">
      <c r="A791" t="str" cm="1">
        <f t="array" aca="1" ref="A791" ca="1">"a_SL_1_" &amp; INDIRECT("F" &amp; ROW(C791) - 14) &amp; "_p"</f>
        <v>a_SL_1_6_2_p</v>
      </c>
      <c r="B791">
        <v>0</v>
      </c>
      <c r="C791" t="s">
        <v>60</v>
      </c>
      <c r="F791" s="44"/>
    </row>
    <row r="792" spans="1:8" x14ac:dyDescent="0.25">
      <c r="A792" t="str" cm="1">
        <f t="array" aca="1" ref="A792" ca="1">"a_SL_2_" &amp; INDIRECT("F" &amp; ROW(C792) - 15) &amp; "_p"</f>
        <v>a_SL_2_6_2_p</v>
      </c>
      <c r="B792">
        <v>0</v>
      </c>
      <c r="C792" t="s">
        <v>61</v>
      </c>
    </row>
    <row r="793" spans="1:8" x14ac:dyDescent="0.25">
      <c r="A793" t="str" cm="1">
        <f t="array" aca="1" ref="A793" ca="1">"a_SL_3_" &amp; INDIRECT("F" &amp; ROW(C793) - 16) &amp; "_p"</f>
        <v>a_SL_3_6_2_p</v>
      </c>
      <c r="B793">
        <v>2</v>
      </c>
      <c r="C793" t="s">
        <v>62</v>
      </c>
    </row>
    <row r="794" spans="1:8" x14ac:dyDescent="0.25">
      <c r="A794" s="53" t="s">
        <v>470</v>
      </c>
    </row>
    <row r="795" spans="1:8" x14ac:dyDescent="0.25">
      <c r="A795" t="str" cm="1">
        <f t="array" aca="1" ref="A795" ca="1">"a_DRO_1_" &amp; INDIRECT("F" &amp; ROW(C795) - 18) &amp; "_p"</f>
        <v>a_DRO_1_6_2_p</v>
      </c>
      <c r="B795">
        <v>0</v>
      </c>
      <c r="C795" t="s">
        <v>60</v>
      </c>
    </row>
    <row r="796" spans="1:8" x14ac:dyDescent="0.25">
      <c r="A796" t="str" cm="1">
        <f t="array" aca="1" ref="A796" ca="1">"a_DRO_2_" &amp; INDIRECT("F" &amp; ROW(C796) - 19) &amp; "_p"</f>
        <v>a_DRO_2_6_2_p</v>
      </c>
      <c r="B796">
        <v>0</v>
      </c>
      <c r="C796" t="s">
        <v>61</v>
      </c>
    </row>
    <row r="797" spans="1:8" x14ac:dyDescent="0.25">
      <c r="A797" t="str" cm="1">
        <f t="array" aca="1" ref="A797" ca="1">"a_DRO_3_" &amp; INDIRECT("F" &amp; ROW(C797) - 20) &amp; "_p"</f>
        <v>a_DRO_3_6_2_p</v>
      </c>
      <c r="B797">
        <v>2</v>
      </c>
      <c r="C797" t="s">
        <v>62</v>
      </c>
    </row>
    <row r="798" spans="1:8" x14ac:dyDescent="0.25">
      <c r="A798" s="53" t="s">
        <v>471</v>
      </c>
    </row>
    <row r="799" spans="1:8" x14ac:dyDescent="0.25">
      <c r="A799" t="str" cm="1">
        <f t="array" aca="1" ref="A799" ca="1">"a_CYC_1_" &amp; INDIRECT("F" &amp; ROW(C799) - 22) &amp; "_p"</f>
        <v>a_CYC_1_6_2_p</v>
      </c>
      <c r="B799">
        <v>0.1</v>
      </c>
      <c r="C799" t="s">
        <v>60</v>
      </c>
    </row>
    <row r="800" spans="1:8" x14ac:dyDescent="0.25">
      <c r="A800" t="str" cm="1">
        <f t="array" aca="1" ref="A800" ca="1">"a_CYC_2_" &amp; INDIRECT("F" &amp; ROW(C800) - 23) &amp; "_p"</f>
        <v>a_CYC_2_6_2_p</v>
      </c>
      <c r="B800">
        <v>0</v>
      </c>
      <c r="C800" t="s">
        <v>61</v>
      </c>
    </row>
    <row r="801" spans="1:8" x14ac:dyDescent="0.25">
      <c r="A801" t="str" cm="1">
        <f t="array" aca="1" ref="A801" ca="1">"a_CYC_3_" &amp; INDIRECT("F" &amp; ROW(C801) - 24) &amp; "_p"</f>
        <v>a_CYC_3_6_2_p</v>
      </c>
      <c r="B801">
        <v>2</v>
      </c>
      <c r="C801" t="s">
        <v>62</v>
      </c>
    </row>
    <row r="802" spans="1:8" x14ac:dyDescent="0.25">
      <c r="A802" s="59" t="s">
        <v>535</v>
      </c>
      <c r="B802" s="59"/>
      <c r="C802" s="59"/>
      <c r="D802" s="46">
        <v>6</v>
      </c>
      <c r="E802" s="46">
        <v>3</v>
      </c>
      <c r="F802" s="46" t="s">
        <v>578</v>
      </c>
    </row>
    <row r="803" spans="1:8" x14ac:dyDescent="0.25">
      <c r="A803" s="53" t="s">
        <v>59</v>
      </c>
    </row>
    <row r="804" spans="1:8" x14ac:dyDescent="0.25">
      <c r="A804" t="str" cm="1">
        <f t="array" aca="1" ref="A804" ca="1">"a_T_1_" &amp; INDIRECT("F" &amp; ROW(C804)-2) &amp; "_p"</f>
        <v>a_T_1_6_3_p</v>
      </c>
      <c r="B804">
        <v>0</v>
      </c>
      <c r="C804" t="s">
        <v>60</v>
      </c>
    </row>
    <row r="805" spans="1:8" x14ac:dyDescent="0.25">
      <c r="A805" t="str" cm="1">
        <f t="array" aca="1" ref="A805" ca="1">"a_T_2_" &amp; INDIRECT("F" &amp; ROW(C805)-3) &amp; "_p"</f>
        <v>a_T_2_6_3_p</v>
      </c>
      <c r="B805">
        <v>0</v>
      </c>
      <c r="C805" t="s">
        <v>61</v>
      </c>
    </row>
    <row r="806" spans="1:8" x14ac:dyDescent="0.25">
      <c r="A806" t="str" cm="1">
        <f t="array" aca="1" ref="A806" ca="1">"a_T_3_" &amp; INDIRECT("F" &amp; ROW(C806)-4) &amp; "_p"</f>
        <v>a_T_3_6_3_p</v>
      </c>
      <c r="B806">
        <v>2</v>
      </c>
      <c r="C806" t="s">
        <v>62</v>
      </c>
    </row>
    <row r="807" spans="1:8" x14ac:dyDescent="0.25">
      <c r="A807" s="53" t="s">
        <v>64</v>
      </c>
    </row>
    <row r="808" spans="1:8" x14ac:dyDescent="0.25">
      <c r="A808" t="str" cm="1">
        <f t="array" aca="1" ref="A808" ca="1">"a_WS_1_" &amp; INDIRECT("F" &amp; ROW(C808)-6) &amp; "_p"</f>
        <v>a_WS_1_6_3_p</v>
      </c>
      <c r="B808">
        <v>0</v>
      </c>
      <c r="C808" t="s">
        <v>60</v>
      </c>
    </row>
    <row r="809" spans="1:8" x14ac:dyDescent="0.25">
      <c r="A809" t="str" cm="1">
        <f t="array" aca="1" ref="A809" ca="1">"a_WS_2_" &amp; INDIRECT("F" &amp; ROW(C809)-7) &amp; "_p"</f>
        <v>a_WS_2_6_3_p</v>
      </c>
      <c r="B809">
        <v>0</v>
      </c>
      <c r="C809" t="s">
        <v>61</v>
      </c>
    </row>
    <row r="810" spans="1:8" x14ac:dyDescent="0.25">
      <c r="A810" t="str" cm="1">
        <f t="array" aca="1" ref="A810" ca="1">"a_WS_3_" &amp; INDIRECT("F" &amp; ROW(C810)-8) &amp; "_p"</f>
        <v>a_WS_3_6_3_p</v>
      </c>
      <c r="B810">
        <v>2</v>
      </c>
      <c r="C810" t="s">
        <v>62</v>
      </c>
    </row>
    <row r="811" spans="1:8" x14ac:dyDescent="0.25">
      <c r="A811" s="53" t="s">
        <v>63</v>
      </c>
      <c r="G811" s="44"/>
      <c r="H811" s="44"/>
    </row>
    <row r="812" spans="1:8" x14ac:dyDescent="0.25">
      <c r="A812" t="str" cm="1">
        <f t="array" aca="1" ref="A812" ca="1">"a_PREC_1_" &amp; INDIRECT("F" &amp; ROW(C812) - 10) &amp; "_p"</f>
        <v>a_PREC_1_6_3_p</v>
      </c>
      <c r="B812">
        <v>0</v>
      </c>
      <c r="C812" t="s">
        <v>60</v>
      </c>
      <c r="F812" s="44"/>
    </row>
    <row r="813" spans="1:8" x14ac:dyDescent="0.25">
      <c r="A813" t="str" cm="1">
        <f t="array" aca="1" ref="A813" ca="1">"a_PREC_2_" &amp; INDIRECT("F" &amp; ROW(C813) - 11) &amp; "_p"</f>
        <v>a_PREC_2_6_3_p</v>
      </c>
      <c r="B813">
        <v>0</v>
      </c>
      <c r="C813" t="s">
        <v>61</v>
      </c>
    </row>
    <row r="814" spans="1:8" x14ac:dyDescent="0.25">
      <c r="A814" t="str" cm="1">
        <f t="array" aca="1" ref="A814" ca="1">"a_PREC_3_" &amp; INDIRECT("F" &amp; ROW(C814) - 12) &amp; "_p"</f>
        <v>a_PREC_3_6_3_p</v>
      </c>
      <c r="B814">
        <v>2</v>
      </c>
      <c r="C814" t="s">
        <v>62</v>
      </c>
    </row>
    <row r="815" spans="1:8" x14ac:dyDescent="0.25">
      <c r="A815" s="53" t="s">
        <v>65</v>
      </c>
      <c r="G815" s="44"/>
      <c r="H815" s="44"/>
    </row>
    <row r="816" spans="1:8" x14ac:dyDescent="0.25">
      <c r="A816" t="str" cm="1">
        <f t="array" aca="1" ref="A816" ca="1">"a_SL_1_" &amp; INDIRECT("F" &amp; ROW(C816) - 14) &amp; "_p"</f>
        <v>a_SL_1_6_3_p</v>
      </c>
      <c r="B816">
        <v>0</v>
      </c>
      <c r="C816" t="s">
        <v>60</v>
      </c>
      <c r="F816" s="44"/>
    </row>
    <row r="817" spans="1:6" x14ac:dyDescent="0.25">
      <c r="A817" t="str" cm="1">
        <f t="array" aca="1" ref="A817" ca="1">"a_SL_2_" &amp; INDIRECT("F" &amp; ROW(C817) - 15) &amp; "_p"</f>
        <v>a_SL_2_6_3_p</v>
      </c>
      <c r="B817">
        <v>0</v>
      </c>
      <c r="C817" t="s">
        <v>61</v>
      </c>
    </row>
    <row r="818" spans="1:6" x14ac:dyDescent="0.25">
      <c r="A818" t="str" cm="1">
        <f t="array" aca="1" ref="A818" ca="1">"a_SL_3_" &amp; INDIRECT("F" &amp; ROW(C818) - 16) &amp; "_p"</f>
        <v>a_SL_3_6_3_p</v>
      </c>
      <c r="B818">
        <v>2</v>
      </c>
      <c r="C818" t="s">
        <v>62</v>
      </c>
    </row>
    <row r="819" spans="1:6" x14ac:dyDescent="0.25">
      <c r="A819" s="53" t="s">
        <v>470</v>
      </c>
    </row>
    <row r="820" spans="1:6" x14ac:dyDescent="0.25">
      <c r="A820" t="str" cm="1">
        <f t="array" aca="1" ref="A820" ca="1">"a_DRO_1_" &amp; INDIRECT("F" &amp; ROW(C820) - 18) &amp; "_p"</f>
        <v>a_DRO_1_6_3_p</v>
      </c>
      <c r="B820">
        <v>0</v>
      </c>
      <c r="C820" t="s">
        <v>60</v>
      </c>
    </row>
    <row r="821" spans="1:6" x14ac:dyDescent="0.25">
      <c r="A821" t="str" cm="1">
        <f t="array" aca="1" ref="A821" ca="1">"a_DRO_2_" &amp; INDIRECT("F" &amp; ROW(C821) - 19) &amp; "_p"</f>
        <v>a_DRO_2_6_3_p</v>
      </c>
      <c r="B821">
        <v>0</v>
      </c>
      <c r="C821" t="s">
        <v>61</v>
      </c>
    </row>
    <row r="822" spans="1:6" x14ac:dyDescent="0.25">
      <c r="A822" t="str" cm="1">
        <f t="array" aca="1" ref="A822" ca="1">"a_DRO_3_" &amp; INDIRECT("F" &amp; ROW(C822) - 20) &amp; "_p"</f>
        <v>a_DRO_3_6_3_p</v>
      </c>
      <c r="B822">
        <v>2</v>
      </c>
      <c r="C822" t="s">
        <v>62</v>
      </c>
    </row>
    <row r="823" spans="1:6" x14ac:dyDescent="0.25">
      <c r="A823" s="53" t="s">
        <v>471</v>
      </c>
    </row>
    <row r="824" spans="1:6" x14ac:dyDescent="0.25">
      <c r="A824" t="str" cm="1">
        <f t="array" aca="1" ref="A824" ca="1">"a_CYC_1_" &amp; INDIRECT("F" &amp; ROW(C824) - 22) &amp; "_p"</f>
        <v>a_CYC_1_6_3_p</v>
      </c>
      <c r="B824">
        <v>0.1</v>
      </c>
      <c r="C824" t="s">
        <v>60</v>
      </c>
    </row>
    <row r="825" spans="1:6" x14ac:dyDescent="0.25">
      <c r="A825" t="str" cm="1">
        <f t="array" aca="1" ref="A825" ca="1">"a_CYC_2_" &amp; INDIRECT("F" &amp; ROW(C825) - 23) &amp; "_p"</f>
        <v>a_CYC_2_6_3_p</v>
      </c>
      <c r="B825">
        <v>0</v>
      </c>
      <c r="C825" t="s">
        <v>61</v>
      </c>
    </row>
    <row r="826" spans="1:6" x14ac:dyDescent="0.25">
      <c r="A826" t="str" cm="1">
        <f t="array" aca="1" ref="A826" ca="1">"a_CYC_3_" &amp; INDIRECT("F" &amp; ROW(C826) - 24) &amp; "_p"</f>
        <v>a_CYC_3_6_3_p</v>
      </c>
      <c r="B826">
        <v>2</v>
      </c>
      <c r="C826" t="s">
        <v>62</v>
      </c>
    </row>
    <row r="827" spans="1:6" x14ac:dyDescent="0.25">
      <c r="A827" s="59" t="s">
        <v>536</v>
      </c>
      <c r="B827" s="59"/>
      <c r="C827" s="59"/>
      <c r="D827" s="46">
        <v>6</v>
      </c>
      <c r="E827" s="46">
        <v>4</v>
      </c>
      <c r="F827" s="46" t="s">
        <v>577</v>
      </c>
    </row>
    <row r="828" spans="1:6" x14ac:dyDescent="0.25">
      <c r="A828" s="53" t="s">
        <v>59</v>
      </c>
    </row>
    <row r="829" spans="1:6" x14ac:dyDescent="0.25">
      <c r="A829" t="str" cm="1">
        <f t="array" aca="1" ref="A829" ca="1">"a_T_1_" &amp; INDIRECT("F" &amp; ROW(C829)-2) &amp; "_p"</f>
        <v>a_T_1_6_4_p</v>
      </c>
      <c r="B829">
        <v>0</v>
      </c>
      <c r="C829" t="s">
        <v>60</v>
      </c>
    </row>
    <row r="830" spans="1:6" x14ac:dyDescent="0.25">
      <c r="A830" t="str" cm="1">
        <f t="array" aca="1" ref="A830" ca="1">"a_T_2_" &amp; INDIRECT("F" &amp; ROW(C830)-3) &amp; "_p"</f>
        <v>a_T_2_6_4_p</v>
      </c>
      <c r="B830">
        <v>0</v>
      </c>
      <c r="C830" t="s">
        <v>61</v>
      </c>
    </row>
    <row r="831" spans="1:6" x14ac:dyDescent="0.25">
      <c r="A831" t="str" cm="1">
        <f t="array" aca="1" ref="A831" ca="1">"a_T_3_" &amp; INDIRECT("F" &amp; ROW(C831)-4) &amp; "_p"</f>
        <v>a_T_3_6_4_p</v>
      </c>
      <c r="B831">
        <v>2</v>
      </c>
      <c r="C831" t="s">
        <v>62</v>
      </c>
    </row>
    <row r="832" spans="1:6" x14ac:dyDescent="0.25">
      <c r="A832" s="53" t="s">
        <v>64</v>
      </c>
    </row>
    <row r="833" spans="1:8" x14ac:dyDescent="0.25">
      <c r="A833" t="str" cm="1">
        <f t="array" aca="1" ref="A833" ca="1">"a_WS_1_" &amp; INDIRECT("F" &amp; ROW(C833)-6) &amp; "_p"</f>
        <v>a_WS_1_6_4_p</v>
      </c>
      <c r="B833">
        <v>0</v>
      </c>
      <c r="C833" t="s">
        <v>60</v>
      </c>
    </row>
    <row r="834" spans="1:8" x14ac:dyDescent="0.25">
      <c r="A834" t="str" cm="1">
        <f t="array" aca="1" ref="A834" ca="1">"a_WS_2_" &amp; INDIRECT("F" &amp; ROW(C834)-7) &amp; "_p"</f>
        <v>a_WS_2_6_4_p</v>
      </c>
      <c r="B834">
        <v>0</v>
      </c>
      <c r="C834" t="s">
        <v>61</v>
      </c>
    </row>
    <row r="835" spans="1:8" x14ac:dyDescent="0.25">
      <c r="A835" t="str" cm="1">
        <f t="array" aca="1" ref="A835" ca="1">"a_WS_3_" &amp; INDIRECT("F" &amp; ROW(C835)-8) &amp; "_p"</f>
        <v>a_WS_3_6_4_p</v>
      </c>
      <c r="B835">
        <v>2</v>
      </c>
      <c r="C835" t="s">
        <v>62</v>
      </c>
    </row>
    <row r="836" spans="1:8" x14ac:dyDescent="0.25">
      <c r="A836" s="53" t="s">
        <v>63</v>
      </c>
      <c r="G836" s="44"/>
      <c r="H836" s="44"/>
    </row>
    <row r="837" spans="1:8" x14ac:dyDescent="0.25">
      <c r="A837" t="str" cm="1">
        <f t="array" aca="1" ref="A837" ca="1">"a_PREC_1_" &amp; INDIRECT("F" &amp; ROW(C837) - 10) &amp; "_p"</f>
        <v>a_PREC_1_6_4_p</v>
      </c>
      <c r="B837">
        <v>0</v>
      </c>
      <c r="C837" t="s">
        <v>60</v>
      </c>
      <c r="F837" s="44"/>
    </row>
    <row r="838" spans="1:8" x14ac:dyDescent="0.25">
      <c r="A838" t="str" cm="1">
        <f t="array" aca="1" ref="A838" ca="1">"a_PREC_2_" &amp; INDIRECT("F" &amp; ROW(C838) - 11) &amp; "_p"</f>
        <v>a_PREC_2_6_4_p</v>
      </c>
      <c r="B838">
        <v>0</v>
      </c>
      <c r="C838" t="s">
        <v>61</v>
      </c>
    </row>
    <row r="839" spans="1:8" x14ac:dyDescent="0.25">
      <c r="A839" t="str" cm="1">
        <f t="array" aca="1" ref="A839" ca="1">"a_PREC_3_" &amp; INDIRECT("F" &amp; ROW(C839) - 12) &amp; "_p"</f>
        <v>a_PREC_3_6_4_p</v>
      </c>
      <c r="B839">
        <v>2</v>
      </c>
      <c r="C839" t="s">
        <v>62</v>
      </c>
    </row>
    <row r="840" spans="1:8" x14ac:dyDescent="0.25">
      <c r="A840" s="53" t="s">
        <v>65</v>
      </c>
      <c r="G840" s="44"/>
      <c r="H840" s="44"/>
    </row>
    <row r="841" spans="1:8" x14ac:dyDescent="0.25">
      <c r="A841" t="str" cm="1">
        <f t="array" aca="1" ref="A841" ca="1">"a_SL_1_" &amp; INDIRECT("F" &amp; ROW(C841) - 14) &amp; "_p"</f>
        <v>a_SL_1_6_4_p</v>
      </c>
      <c r="B841">
        <v>0</v>
      </c>
      <c r="C841" t="s">
        <v>60</v>
      </c>
      <c r="F841" s="44"/>
    </row>
    <row r="842" spans="1:8" x14ac:dyDescent="0.25">
      <c r="A842" t="str" cm="1">
        <f t="array" aca="1" ref="A842" ca="1">"a_SL_2_" &amp; INDIRECT("F" &amp; ROW(C842) - 15) &amp; "_p"</f>
        <v>a_SL_2_6_4_p</v>
      </c>
      <c r="B842">
        <v>0</v>
      </c>
      <c r="C842" t="s">
        <v>61</v>
      </c>
    </row>
    <row r="843" spans="1:8" x14ac:dyDescent="0.25">
      <c r="A843" t="str" cm="1">
        <f t="array" aca="1" ref="A843" ca="1">"a_SL_3_" &amp; INDIRECT("F" &amp; ROW(C843) - 16) &amp; "_p"</f>
        <v>a_SL_3_6_4_p</v>
      </c>
      <c r="B843">
        <v>2</v>
      </c>
      <c r="C843" t="s">
        <v>62</v>
      </c>
    </row>
    <row r="844" spans="1:8" x14ac:dyDescent="0.25">
      <c r="A844" s="53" t="s">
        <v>470</v>
      </c>
    </row>
    <row r="845" spans="1:8" x14ac:dyDescent="0.25">
      <c r="A845" t="str" cm="1">
        <f t="array" aca="1" ref="A845" ca="1">"a_DRO_1_" &amp; INDIRECT("F" &amp; ROW(C845) - 18) &amp; "_p"</f>
        <v>a_DRO_1_6_4_p</v>
      </c>
      <c r="B845">
        <v>0</v>
      </c>
      <c r="C845" t="s">
        <v>60</v>
      </c>
    </row>
    <row r="846" spans="1:8" x14ac:dyDescent="0.25">
      <c r="A846" t="str" cm="1">
        <f t="array" aca="1" ref="A846" ca="1">"a_DRO_2_" &amp; INDIRECT("F" &amp; ROW(C846) - 19) &amp; "_p"</f>
        <v>a_DRO_2_6_4_p</v>
      </c>
      <c r="B846">
        <v>0</v>
      </c>
      <c r="C846" t="s">
        <v>61</v>
      </c>
    </row>
    <row r="847" spans="1:8" x14ac:dyDescent="0.25">
      <c r="A847" t="str" cm="1">
        <f t="array" aca="1" ref="A847" ca="1">"a_DRO_3_" &amp; INDIRECT("F" &amp; ROW(C847) - 20) &amp; "_p"</f>
        <v>a_DRO_3_6_4_p</v>
      </c>
      <c r="B847">
        <v>2</v>
      </c>
      <c r="C847" t="s">
        <v>62</v>
      </c>
    </row>
    <row r="848" spans="1:8" x14ac:dyDescent="0.25">
      <c r="A848" s="53" t="s">
        <v>471</v>
      </c>
    </row>
    <row r="849" spans="1:8" x14ac:dyDescent="0.25">
      <c r="A849" t="str" cm="1">
        <f t="array" aca="1" ref="A849" ca="1">"a_CYC_1_" &amp; INDIRECT("F" &amp; ROW(C849) - 22) &amp; "_p"</f>
        <v>a_CYC_1_6_4_p</v>
      </c>
      <c r="B849">
        <v>0.1</v>
      </c>
      <c r="C849" t="s">
        <v>60</v>
      </c>
    </row>
    <row r="850" spans="1:8" x14ac:dyDescent="0.25">
      <c r="A850" t="str" cm="1">
        <f t="array" aca="1" ref="A850" ca="1">"a_CYC_2_" &amp; INDIRECT("F" &amp; ROW(C850) - 23) &amp; "_p"</f>
        <v>a_CYC_2_6_4_p</v>
      </c>
      <c r="B850">
        <v>0</v>
      </c>
      <c r="C850" t="s">
        <v>61</v>
      </c>
    </row>
    <row r="851" spans="1:8" x14ac:dyDescent="0.25">
      <c r="A851" t="str" cm="1">
        <f t="array" aca="1" ref="A851" ca="1">"a_CYC_3_" &amp; INDIRECT("F" &amp; ROW(C851) - 24) &amp; "_p"</f>
        <v>a_CYC_3_6_4_p</v>
      </c>
      <c r="B851">
        <v>2</v>
      </c>
      <c r="C851" t="s">
        <v>62</v>
      </c>
    </row>
    <row r="852" spans="1:8" x14ac:dyDescent="0.25">
      <c r="A852" s="59" t="s">
        <v>537</v>
      </c>
      <c r="B852" s="59"/>
      <c r="C852" s="59"/>
      <c r="D852" s="46">
        <v>6</v>
      </c>
      <c r="E852" s="46">
        <v>5</v>
      </c>
      <c r="F852" s="46" t="s">
        <v>576</v>
      </c>
    </row>
    <row r="853" spans="1:8" x14ac:dyDescent="0.25">
      <c r="A853" s="53" t="s">
        <v>59</v>
      </c>
    </row>
    <row r="854" spans="1:8" x14ac:dyDescent="0.25">
      <c r="A854" t="str" cm="1">
        <f t="array" aca="1" ref="A854" ca="1">"a_T_1_" &amp; INDIRECT("F" &amp; ROW(C854)-2) &amp; "_p"</f>
        <v>a_T_1_6_5_p</v>
      </c>
      <c r="B854">
        <v>0</v>
      </c>
      <c r="C854" t="s">
        <v>60</v>
      </c>
    </row>
    <row r="855" spans="1:8" x14ac:dyDescent="0.25">
      <c r="A855" t="str" cm="1">
        <f t="array" aca="1" ref="A855" ca="1">"a_T_2_" &amp; INDIRECT("F" &amp; ROW(C855)-3) &amp; "_p"</f>
        <v>a_T_2_6_5_p</v>
      </c>
      <c r="B855">
        <v>0</v>
      </c>
      <c r="C855" t="s">
        <v>61</v>
      </c>
    </row>
    <row r="856" spans="1:8" x14ac:dyDescent="0.25">
      <c r="A856" t="str" cm="1">
        <f t="array" aca="1" ref="A856" ca="1">"a_T_3_" &amp; INDIRECT("F" &amp; ROW(C856)-4) &amp; "_p"</f>
        <v>a_T_3_6_5_p</v>
      </c>
      <c r="B856">
        <v>2</v>
      </c>
      <c r="C856" t="s">
        <v>62</v>
      </c>
    </row>
    <row r="857" spans="1:8" x14ac:dyDescent="0.25">
      <c r="A857" s="53" t="s">
        <v>64</v>
      </c>
    </row>
    <row r="858" spans="1:8" x14ac:dyDescent="0.25">
      <c r="A858" t="str" cm="1">
        <f t="array" aca="1" ref="A858" ca="1">"a_WS_1_" &amp; INDIRECT("F" &amp; ROW(C858)-6) &amp; "_p"</f>
        <v>a_WS_1_6_5_p</v>
      </c>
      <c r="B858">
        <v>0</v>
      </c>
      <c r="C858" t="s">
        <v>60</v>
      </c>
    </row>
    <row r="859" spans="1:8" x14ac:dyDescent="0.25">
      <c r="A859" t="str" cm="1">
        <f t="array" aca="1" ref="A859" ca="1">"a_WS_2_" &amp; INDIRECT("F" &amp; ROW(C859)-7) &amp; "_p"</f>
        <v>a_WS_2_6_5_p</v>
      </c>
      <c r="B859">
        <v>0</v>
      </c>
      <c r="C859" t="s">
        <v>61</v>
      </c>
    </row>
    <row r="860" spans="1:8" x14ac:dyDescent="0.25">
      <c r="A860" t="str" cm="1">
        <f t="array" aca="1" ref="A860" ca="1">"a_WS_3_" &amp; INDIRECT("F" &amp; ROW(C860)-8) &amp; "_p"</f>
        <v>a_WS_3_6_5_p</v>
      </c>
      <c r="B860">
        <v>2</v>
      </c>
      <c r="C860" t="s">
        <v>62</v>
      </c>
    </row>
    <row r="861" spans="1:8" x14ac:dyDescent="0.25">
      <c r="A861" s="53" t="s">
        <v>63</v>
      </c>
      <c r="G861" s="44"/>
      <c r="H861" s="44"/>
    </row>
    <row r="862" spans="1:8" x14ac:dyDescent="0.25">
      <c r="A862" t="str" cm="1">
        <f t="array" aca="1" ref="A862" ca="1">"a_PREC_1_" &amp; INDIRECT("F" &amp; ROW(C862) - 10) &amp; "_p"</f>
        <v>a_PREC_1_6_5_p</v>
      </c>
      <c r="B862">
        <v>0</v>
      </c>
      <c r="C862" t="s">
        <v>60</v>
      </c>
      <c r="F862" s="44"/>
    </row>
    <row r="863" spans="1:8" x14ac:dyDescent="0.25">
      <c r="A863" t="str" cm="1">
        <f t="array" aca="1" ref="A863" ca="1">"a_PREC_2_" &amp; INDIRECT("F" &amp; ROW(C863) - 11) &amp; "_p"</f>
        <v>a_PREC_2_6_5_p</v>
      </c>
      <c r="B863">
        <v>0</v>
      </c>
      <c r="C863" t="s">
        <v>61</v>
      </c>
    </row>
    <row r="864" spans="1:8" x14ac:dyDescent="0.25">
      <c r="A864" t="str" cm="1">
        <f t="array" aca="1" ref="A864" ca="1">"a_PREC_3_" &amp; INDIRECT("F" &amp; ROW(C864) - 12) &amp; "_p"</f>
        <v>a_PREC_3_6_5_p</v>
      </c>
      <c r="B864">
        <v>2</v>
      </c>
      <c r="C864" t="s">
        <v>62</v>
      </c>
    </row>
    <row r="865" spans="1:8" x14ac:dyDescent="0.25">
      <c r="A865" s="53" t="s">
        <v>65</v>
      </c>
      <c r="G865" s="44"/>
      <c r="H865" s="44"/>
    </row>
    <row r="866" spans="1:8" x14ac:dyDescent="0.25">
      <c r="A866" t="str" cm="1">
        <f t="array" aca="1" ref="A866" ca="1">"a_SL_1_" &amp; INDIRECT("F" &amp; ROW(C866) - 14) &amp; "_p"</f>
        <v>a_SL_1_6_5_p</v>
      </c>
      <c r="B866">
        <v>0</v>
      </c>
      <c r="C866" t="s">
        <v>60</v>
      </c>
      <c r="F866" s="44"/>
    </row>
    <row r="867" spans="1:8" x14ac:dyDescent="0.25">
      <c r="A867" t="str" cm="1">
        <f t="array" aca="1" ref="A867" ca="1">"a_SL_2_" &amp; INDIRECT("F" &amp; ROW(C867) - 15) &amp; "_p"</f>
        <v>a_SL_2_6_5_p</v>
      </c>
      <c r="B867">
        <v>0</v>
      </c>
      <c r="C867" t="s">
        <v>61</v>
      </c>
    </row>
    <row r="868" spans="1:8" x14ac:dyDescent="0.25">
      <c r="A868" t="str" cm="1">
        <f t="array" aca="1" ref="A868" ca="1">"a_SL_3_" &amp; INDIRECT("F" &amp; ROW(C868) - 16) &amp; "_p"</f>
        <v>a_SL_3_6_5_p</v>
      </c>
      <c r="B868">
        <v>2</v>
      </c>
      <c r="C868" t="s">
        <v>62</v>
      </c>
    </row>
    <row r="869" spans="1:8" x14ac:dyDescent="0.25">
      <c r="A869" s="53" t="s">
        <v>470</v>
      </c>
    </row>
    <row r="870" spans="1:8" x14ac:dyDescent="0.25">
      <c r="A870" t="str" cm="1">
        <f t="array" aca="1" ref="A870" ca="1">"a_DRO_1_" &amp; INDIRECT("F" &amp; ROW(C870) - 18) &amp; "_p"</f>
        <v>a_DRO_1_6_5_p</v>
      </c>
      <c r="B870">
        <v>0</v>
      </c>
      <c r="C870" t="s">
        <v>60</v>
      </c>
    </row>
    <row r="871" spans="1:8" x14ac:dyDescent="0.25">
      <c r="A871" t="str" cm="1">
        <f t="array" aca="1" ref="A871" ca="1">"a_DRO_2_" &amp; INDIRECT("F" &amp; ROW(C871) - 19) &amp; "_p"</f>
        <v>a_DRO_2_6_5_p</v>
      </c>
      <c r="B871">
        <v>0</v>
      </c>
      <c r="C871" t="s">
        <v>61</v>
      </c>
    </row>
    <row r="872" spans="1:8" x14ac:dyDescent="0.25">
      <c r="A872" t="str" cm="1">
        <f t="array" aca="1" ref="A872" ca="1">"a_DRO_3_" &amp; INDIRECT("F" &amp; ROW(C872) - 20) &amp; "_p"</f>
        <v>a_DRO_3_6_5_p</v>
      </c>
      <c r="B872">
        <v>2</v>
      </c>
      <c r="C872" t="s">
        <v>62</v>
      </c>
    </row>
    <row r="873" spans="1:8" x14ac:dyDescent="0.25">
      <c r="A873" s="53" t="s">
        <v>471</v>
      </c>
    </row>
    <row r="874" spans="1:8" x14ac:dyDescent="0.25">
      <c r="A874" t="str" cm="1">
        <f t="array" aca="1" ref="A874" ca="1">"a_CYC_1_" &amp; INDIRECT("F" &amp; ROW(C874) - 22) &amp; "_p"</f>
        <v>a_CYC_1_6_5_p</v>
      </c>
      <c r="B874">
        <v>0.1</v>
      </c>
      <c r="C874" t="s">
        <v>60</v>
      </c>
    </row>
    <row r="875" spans="1:8" x14ac:dyDescent="0.25">
      <c r="A875" t="str" cm="1">
        <f t="array" aca="1" ref="A875" ca="1">"a_CYC_2_" &amp; INDIRECT("F" &amp; ROW(C875) - 23) &amp; "_p"</f>
        <v>a_CYC_2_6_5_p</v>
      </c>
      <c r="B875">
        <v>0</v>
      </c>
      <c r="C875" t="s">
        <v>61</v>
      </c>
    </row>
    <row r="876" spans="1:8" x14ac:dyDescent="0.25">
      <c r="A876" t="str" cm="1">
        <f t="array" aca="1" ref="A876" ca="1">"a_CYC_3_" &amp; INDIRECT("F" &amp; ROW(C876) - 24) &amp; "_p"</f>
        <v>a_CYC_3_6_5_p</v>
      </c>
      <c r="B876">
        <v>2</v>
      </c>
      <c r="C876" t="s">
        <v>62</v>
      </c>
    </row>
    <row r="877" spans="1:8" x14ac:dyDescent="0.25">
      <c r="A877" s="59" t="s">
        <v>538</v>
      </c>
      <c r="B877" s="59"/>
      <c r="C877" s="59"/>
      <c r="D877" s="46">
        <v>6</v>
      </c>
      <c r="E877" s="46">
        <v>6</v>
      </c>
      <c r="F877" s="46" t="s">
        <v>575</v>
      </c>
    </row>
    <row r="878" spans="1:8" x14ac:dyDescent="0.25">
      <c r="A878" s="53" t="s">
        <v>59</v>
      </c>
    </row>
    <row r="879" spans="1:8" x14ac:dyDescent="0.25">
      <c r="A879" t="str" cm="1">
        <f t="array" aca="1" ref="A879" ca="1">"a_T_1_" &amp; INDIRECT("F" &amp; ROW(C879)-2) &amp; "_p"</f>
        <v>a_T_1_6_6_p</v>
      </c>
      <c r="B879">
        <v>0</v>
      </c>
      <c r="C879" t="s">
        <v>60</v>
      </c>
    </row>
    <row r="880" spans="1:8" x14ac:dyDescent="0.25">
      <c r="A880" t="str" cm="1">
        <f t="array" aca="1" ref="A880" ca="1">"a_T_2_" &amp; INDIRECT("F" &amp; ROW(C880)-3) &amp; "_p"</f>
        <v>a_T_2_6_6_p</v>
      </c>
      <c r="B880">
        <v>0</v>
      </c>
      <c r="C880" t="s">
        <v>61</v>
      </c>
    </row>
    <row r="881" spans="1:8" x14ac:dyDescent="0.25">
      <c r="A881" t="str" cm="1">
        <f t="array" aca="1" ref="A881" ca="1">"a_T_3_" &amp; INDIRECT("F" &amp; ROW(C881)-4) &amp; "_p"</f>
        <v>a_T_3_6_6_p</v>
      </c>
      <c r="B881">
        <v>2</v>
      </c>
      <c r="C881" t="s">
        <v>62</v>
      </c>
    </row>
    <row r="882" spans="1:8" x14ac:dyDescent="0.25">
      <c r="A882" s="53" t="s">
        <v>64</v>
      </c>
    </row>
    <row r="883" spans="1:8" x14ac:dyDescent="0.25">
      <c r="A883" t="str" cm="1">
        <f t="array" aca="1" ref="A883" ca="1">"a_WS_1_" &amp; INDIRECT("F" &amp; ROW(C883)-6) &amp; "_p"</f>
        <v>a_WS_1_6_6_p</v>
      </c>
      <c r="B883">
        <v>0</v>
      </c>
      <c r="C883" t="s">
        <v>60</v>
      </c>
    </row>
    <row r="884" spans="1:8" x14ac:dyDescent="0.25">
      <c r="A884" t="str" cm="1">
        <f t="array" aca="1" ref="A884" ca="1">"a_WS_2_" &amp; INDIRECT("F" &amp; ROW(C884)-7) &amp; "_p"</f>
        <v>a_WS_2_6_6_p</v>
      </c>
      <c r="B884">
        <v>0</v>
      </c>
      <c r="C884" t="s">
        <v>61</v>
      </c>
    </row>
    <row r="885" spans="1:8" x14ac:dyDescent="0.25">
      <c r="A885" t="str" cm="1">
        <f t="array" aca="1" ref="A885" ca="1">"a_WS_3_" &amp; INDIRECT("F" &amp; ROW(C885)-8) &amp; "_p"</f>
        <v>a_WS_3_6_6_p</v>
      </c>
      <c r="B885">
        <v>2</v>
      </c>
      <c r="C885" t="s">
        <v>62</v>
      </c>
    </row>
    <row r="886" spans="1:8" x14ac:dyDescent="0.25">
      <c r="A886" s="53" t="s">
        <v>63</v>
      </c>
      <c r="G886" s="44"/>
      <c r="H886" s="44"/>
    </row>
    <row r="887" spans="1:8" x14ac:dyDescent="0.25">
      <c r="A887" t="str" cm="1">
        <f t="array" aca="1" ref="A887" ca="1">"a_PREC_1_" &amp; INDIRECT("F" &amp; ROW(C887) - 10) &amp; "_p"</f>
        <v>a_PREC_1_6_6_p</v>
      </c>
      <c r="B887">
        <v>0</v>
      </c>
      <c r="C887" t="s">
        <v>60</v>
      </c>
      <c r="F887" s="44"/>
    </row>
    <row r="888" spans="1:8" x14ac:dyDescent="0.25">
      <c r="A888" t="str" cm="1">
        <f t="array" aca="1" ref="A888" ca="1">"a_PREC_2_" &amp; INDIRECT("F" &amp; ROW(C888) - 11) &amp; "_p"</f>
        <v>a_PREC_2_6_6_p</v>
      </c>
      <c r="B888">
        <v>0</v>
      </c>
      <c r="C888" t="s">
        <v>61</v>
      </c>
    </row>
    <row r="889" spans="1:8" x14ac:dyDescent="0.25">
      <c r="A889" t="str" cm="1">
        <f t="array" aca="1" ref="A889" ca="1">"a_PREC_3_" &amp; INDIRECT("F" &amp; ROW(C889) - 12) &amp; "_p"</f>
        <v>a_PREC_3_6_6_p</v>
      </c>
      <c r="B889">
        <v>2</v>
      </c>
      <c r="C889" t="s">
        <v>62</v>
      </c>
    </row>
    <row r="890" spans="1:8" x14ac:dyDescent="0.25">
      <c r="A890" s="53" t="s">
        <v>65</v>
      </c>
      <c r="G890" s="44"/>
      <c r="H890" s="44"/>
    </row>
    <row r="891" spans="1:8" x14ac:dyDescent="0.25">
      <c r="A891" t="str" cm="1">
        <f t="array" aca="1" ref="A891" ca="1">"a_SL_1_" &amp; INDIRECT("F" &amp; ROW(C891) - 14) &amp; "_p"</f>
        <v>a_SL_1_6_6_p</v>
      </c>
      <c r="B891">
        <v>0</v>
      </c>
      <c r="C891" t="s">
        <v>60</v>
      </c>
      <c r="F891" s="44"/>
    </row>
    <row r="892" spans="1:8" x14ac:dyDescent="0.25">
      <c r="A892" t="str" cm="1">
        <f t="array" aca="1" ref="A892" ca="1">"a_SL_2_" &amp; INDIRECT("F" &amp; ROW(C892) - 15) &amp; "_p"</f>
        <v>a_SL_2_6_6_p</v>
      </c>
      <c r="B892">
        <v>0</v>
      </c>
      <c r="C892" t="s">
        <v>61</v>
      </c>
    </row>
    <row r="893" spans="1:8" x14ac:dyDescent="0.25">
      <c r="A893" t="str" cm="1">
        <f t="array" aca="1" ref="A893" ca="1">"a_SL_3_" &amp; INDIRECT("F" &amp; ROW(C893) - 16) &amp; "_p"</f>
        <v>a_SL_3_6_6_p</v>
      </c>
      <c r="B893">
        <v>2</v>
      </c>
      <c r="C893" t="s">
        <v>62</v>
      </c>
    </row>
    <row r="894" spans="1:8" x14ac:dyDescent="0.25">
      <c r="A894" s="53" t="s">
        <v>470</v>
      </c>
    </row>
    <row r="895" spans="1:8" x14ac:dyDescent="0.25">
      <c r="A895" t="str" cm="1">
        <f t="array" aca="1" ref="A895" ca="1">"a_DRO_1_" &amp; INDIRECT("F" &amp; ROW(C895) - 18) &amp; "_p"</f>
        <v>a_DRO_1_6_6_p</v>
      </c>
      <c r="B895">
        <v>0</v>
      </c>
      <c r="C895" t="s">
        <v>60</v>
      </c>
    </row>
    <row r="896" spans="1:8" x14ac:dyDescent="0.25">
      <c r="A896" t="str" cm="1">
        <f t="array" aca="1" ref="A896" ca="1">"a_DRO_2_" &amp; INDIRECT("F" &amp; ROW(C896) - 19) &amp; "_p"</f>
        <v>a_DRO_2_6_6_p</v>
      </c>
      <c r="B896">
        <v>0</v>
      </c>
      <c r="C896" t="s">
        <v>61</v>
      </c>
    </row>
    <row r="897" spans="1:8" x14ac:dyDescent="0.25">
      <c r="A897" t="str" cm="1">
        <f t="array" aca="1" ref="A897" ca="1">"a_DRO_3_" &amp; INDIRECT("F" &amp; ROW(C897) - 20) &amp; "_p"</f>
        <v>a_DRO_3_6_6_p</v>
      </c>
      <c r="B897">
        <v>2</v>
      </c>
      <c r="C897" t="s">
        <v>62</v>
      </c>
    </row>
    <row r="898" spans="1:8" x14ac:dyDescent="0.25">
      <c r="A898" s="53" t="s">
        <v>471</v>
      </c>
    </row>
    <row r="899" spans="1:8" x14ac:dyDescent="0.25">
      <c r="A899" t="str" cm="1">
        <f t="array" aca="1" ref="A899" ca="1">"a_CYC_1_" &amp; INDIRECT("F" &amp; ROW(C899) - 22) &amp; "_p"</f>
        <v>a_CYC_1_6_6_p</v>
      </c>
      <c r="B899">
        <v>0.1</v>
      </c>
      <c r="C899" t="s">
        <v>60</v>
      </c>
    </row>
    <row r="900" spans="1:8" x14ac:dyDescent="0.25">
      <c r="A900" t="str" cm="1">
        <f t="array" aca="1" ref="A900" ca="1">"a_CYC_2_" &amp; INDIRECT("F" &amp; ROW(C900) - 23) &amp; "_p"</f>
        <v>a_CYC_2_6_6_p</v>
      </c>
      <c r="B900">
        <v>0</v>
      </c>
      <c r="C900" t="s">
        <v>61</v>
      </c>
    </row>
    <row r="901" spans="1:8" x14ac:dyDescent="0.25">
      <c r="A901" t="str" cm="1">
        <f t="array" aca="1" ref="A901" ca="1">"a_CYC_3_" &amp; INDIRECT("F" &amp; ROW(C901) - 24) &amp; "_p"</f>
        <v>a_CYC_3_6_6_p</v>
      </c>
      <c r="B901">
        <v>2</v>
      </c>
      <c r="C901" t="s">
        <v>62</v>
      </c>
    </row>
    <row r="902" spans="1:8" x14ac:dyDescent="0.25">
      <c r="A902" s="59" t="s">
        <v>539</v>
      </c>
      <c r="B902" s="59"/>
      <c r="C902" s="59"/>
      <c r="D902" s="46">
        <v>7</v>
      </c>
      <c r="E902" s="46">
        <v>1</v>
      </c>
      <c r="F902" s="46" t="s">
        <v>574</v>
      </c>
    </row>
    <row r="903" spans="1:8" x14ac:dyDescent="0.25">
      <c r="A903" s="53" t="s">
        <v>59</v>
      </c>
    </row>
    <row r="904" spans="1:8" x14ac:dyDescent="0.25">
      <c r="A904" t="str" cm="1">
        <f t="array" aca="1" ref="A904" ca="1">"a_T_1_" &amp; INDIRECT("F" &amp; ROW(C904)-2) &amp; "_p"</f>
        <v>a_T_1_7_1_p</v>
      </c>
      <c r="B904">
        <v>0</v>
      </c>
      <c r="C904" t="s">
        <v>60</v>
      </c>
    </row>
    <row r="905" spans="1:8" x14ac:dyDescent="0.25">
      <c r="A905" t="str" cm="1">
        <f t="array" aca="1" ref="A905" ca="1">"a_T_2_" &amp; INDIRECT("F" &amp; ROW(C905)-3) &amp; "_p"</f>
        <v>a_T_2_7_1_p</v>
      </c>
      <c r="B905">
        <v>0</v>
      </c>
      <c r="C905" t="s">
        <v>61</v>
      </c>
    </row>
    <row r="906" spans="1:8" x14ac:dyDescent="0.25">
      <c r="A906" t="str" cm="1">
        <f t="array" aca="1" ref="A906" ca="1">"a_T_3_" &amp; INDIRECT("F" &amp; ROW(C906)-4) &amp; "_p"</f>
        <v>a_T_3_7_1_p</v>
      </c>
      <c r="B906">
        <v>2</v>
      </c>
      <c r="C906" t="s">
        <v>62</v>
      </c>
    </row>
    <row r="907" spans="1:8" x14ac:dyDescent="0.25">
      <c r="A907" s="53" t="s">
        <v>64</v>
      </c>
    </row>
    <row r="908" spans="1:8" x14ac:dyDescent="0.25">
      <c r="A908" t="str" cm="1">
        <f t="array" aca="1" ref="A908" ca="1">"a_WS_1_" &amp; INDIRECT("F" &amp; ROW(C908)-6) &amp; "_p"</f>
        <v>a_WS_1_7_1_p</v>
      </c>
      <c r="B908">
        <v>0</v>
      </c>
      <c r="C908" t="s">
        <v>60</v>
      </c>
    </row>
    <row r="909" spans="1:8" x14ac:dyDescent="0.25">
      <c r="A909" t="str" cm="1">
        <f t="array" aca="1" ref="A909" ca="1">"a_WS_2_" &amp; INDIRECT("F" &amp; ROW(C909)-7) &amp; "_p"</f>
        <v>a_WS_2_7_1_p</v>
      </c>
      <c r="B909">
        <v>0</v>
      </c>
      <c r="C909" t="s">
        <v>61</v>
      </c>
    </row>
    <row r="910" spans="1:8" x14ac:dyDescent="0.25">
      <c r="A910" t="str" cm="1">
        <f t="array" aca="1" ref="A910" ca="1">"a_WS_3_" &amp; INDIRECT("F" &amp; ROW(C910)-8) &amp; "_p"</f>
        <v>a_WS_3_7_1_p</v>
      </c>
      <c r="B910">
        <v>2</v>
      </c>
      <c r="C910" t="s">
        <v>62</v>
      </c>
    </row>
    <row r="911" spans="1:8" x14ac:dyDescent="0.25">
      <c r="A911" s="53" t="s">
        <v>63</v>
      </c>
      <c r="G911" s="44"/>
      <c r="H911" s="44"/>
    </row>
    <row r="912" spans="1:8" x14ac:dyDescent="0.25">
      <c r="A912" t="str" cm="1">
        <f t="array" aca="1" ref="A912" ca="1">"a_PREC_1_" &amp; INDIRECT("F" &amp; ROW(C912) - 10) &amp; "_p"</f>
        <v>a_PREC_1_7_1_p</v>
      </c>
      <c r="B912">
        <v>0</v>
      </c>
      <c r="C912" t="s">
        <v>60</v>
      </c>
      <c r="F912" s="44"/>
    </row>
    <row r="913" spans="1:8" x14ac:dyDescent="0.25">
      <c r="A913" t="str" cm="1">
        <f t="array" aca="1" ref="A913" ca="1">"a_PREC_2_" &amp; INDIRECT("F" &amp; ROW(C913) - 11) &amp; "_p"</f>
        <v>a_PREC_2_7_1_p</v>
      </c>
      <c r="B913">
        <v>0</v>
      </c>
      <c r="C913" t="s">
        <v>61</v>
      </c>
    </row>
    <row r="914" spans="1:8" x14ac:dyDescent="0.25">
      <c r="A914" t="str" cm="1">
        <f t="array" aca="1" ref="A914" ca="1">"a_PREC_3_" &amp; INDIRECT("F" &amp; ROW(C914) - 12) &amp; "_p"</f>
        <v>a_PREC_3_7_1_p</v>
      </c>
      <c r="B914">
        <v>2</v>
      </c>
      <c r="C914" t="s">
        <v>62</v>
      </c>
    </row>
    <row r="915" spans="1:8" x14ac:dyDescent="0.25">
      <c r="A915" s="53" t="s">
        <v>65</v>
      </c>
      <c r="G915" s="44"/>
      <c r="H915" s="44"/>
    </row>
    <row r="916" spans="1:8" x14ac:dyDescent="0.25">
      <c r="A916" t="str" cm="1">
        <f t="array" aca="1" ref="A916" ca="1">"a_SL_1_" &amp; INDIRECT("F" &amp; ROW(C916) - 14) &amp; "_p"</f>
        <v>a_SL_1_7_1_p</v>
      </c>
      <c r="B916">
        <v>0</v>
      </c>
      <c r="C916" t="s">
        <v>60</v>
      </c>
      <c r="F916" s="44"/>
    </row>
    <row r="917" spans="1:8" x14ac:dyDescent="0.25">
      <c r="A917" t="str" cm="1">
        <f t="array" aca="1" ref="A917" ca="1">"a_SL_2_" &amp; INDIRECT("F" &amp; ROW(C917) - 15) &amp; "_p"</f>
        <v>a_SL_2_7_1_p</v>
      </c>
      <c r="B917">
        <v>0</v>
      </c>
      <c r="C917" t="s">
        <v>61</v>
      </c>
    </row>
    <row r="918" spans="1:8" x14ac:dyDescent="0.25">
      <c r="A918" t="str" cm="1">
        <f t="array" aca="1" ref="A918" ca="1">"a_SL_3_" &amp; INDIRECT("F" &amp; ROW(C918) - 16) &amp; "_p"</f>
        <v>a_SL_3_7_1_p</v>
      </c>
      <c r="B918">
        <v>2</v>
      </c>
      <c r="C918" t="s">
        <v>62</v>
      </c>
    </row>
    <row r="919" spans="1:8" x14ac:dyDescent="0.25">
      <c r="A919" s="53" t="s">
        <v>470</v>
      </c>
    </row>
    <row r="920" spans="1:8" x14ac:dyDescent="0.25">
      <c r="A920" t="str" cm="1">
        <f t="array" aca="1" ref="A920" ca="1">"a_DRO_1_" &amp; INDIRECT("F" &amp; ROW(C920) - 18) &amp; "_p"</f>
        <v>a_DRO_1_7_1_p</v>
      </c>
      <c r="B920">
        <v>0</v>
      </c>
      <c r="C920" t="s">
        <v>60</v>
      </c>
    </row>
    <row r="921" spans="1:8" x14ac:dyDescent="0.25">
      <c r="A921" t="str" cm="1">
        <f t="array" aca="1" ref="A921" ca="1">"a_DRO_2_" &amp; INDIRECT("F" &amp; ROW(C921) - 19) &amp; "_p"</f>
        <v>a_DRO_2_7_1_p</v>
      </c>
      <c r="B921">
        <v>0</v>
      </c>
      <c r="C921" t="s">
        <v>61</v>
      </c>
    </row>
    <row r="922" spans="1:8" x14ac:dyDescent="0.25">
      <c r="A922" t="str" cm="1">
        <f t="array" aca="1" ref="A922" ca="1">"a_DRO_3_" &amp; INDIRECT("F" &amp; ROW(C922) - 20) &amp; "_p"</f>
        <v>a_DRO_3_7_1_p</v>
      </c>
      <c r="B922">
        <v>2</v>
      </c>
      <c r="C922" t="s">
        <v>62</v>
      </c>
    </row>
    <row r="923" spans="1:8" x14ac:dyDescent="0.25">
      <c r="A923" s="53" t="s">
        <v>471</v>
      </c>
    </row>
    <row r="924" spans="1:8" x14ac:dyDescent="0.25">
      <c r="A924" t="str" cm="1">
        <f t="array" aca="1" ref="A924" ca="1">"a_CYC_1_" &amp; INDIRECT("F" &amp; ROW(C924) - 22) &amp; "_p"</f>
        <v>a_CYC_1_7_1_p</v>
      </c>
      <c r="B924">
        <v>0.1</v>
      </c>
      <c r="C924" t="s">
        <v>60</v>
      </c>
    </row>
    <row r="925" spans="1:8" x14ac:dyDescent="0.25">
      <c r="A925" t="str" cm="1">
        <f t="array" aca="1" ref="A925" ca="1">"a_CYC_2_" &amp; INDIRECT("F" &amp; ROW(C925) - 23) &amp; "_p"</f>
        <v>a_CYC_2_7_1_p</v>
      </c>
      <c r="B925">
        <v>0</v>
      </c>
      <c r="C925" t="s">
        <v>61</v>
      </c>
    </row>
    <row r="926" spans="1:8" x14ac:dyDescent="0.25">
      <c r="A926" t="str" cm="1">
        <f t="array" aca="1" ref="A926" ca="1">"a_CYC_3_" &amp; INDIRECT("F" &amp; ROW(C926) - 24) &amp; "_p"</f>
        <v>a_CYC_3_7_1_p</v>
      </c>
      <c r="B926">
        <v>2</v>
      </c>
      <c r="C926" t="s">
        <v>62</v>
      </c>
    </row>
    <row r="927" spans="1:8" x14ac:dyDescent="0.25">
      <c r="A927" s="59" t="s">
        <v>540</v>
      </c>
      <c r="B927" s="59"/>
      <c r="C927" s="59"/>
      <c r="D927" s="46">
        <v>7</v>
      </c>
      <c r="E927" s="46">
        <v>2</v>
      </c>
      <c r="F927" s="46" t="s">
        <v>573</v>
      </c>
    </row>
    <row r="928" spans="1:8" x14ac:dyDescent="0.25">
      <c r="A928" s="53" t="s">
        <v>59</v>
      </c>
    </row>
    <row r="929" spans="1:8" x14ac:dyDescent="0.25">
      <c r="A929" t="str" cm="1">
        <f t="array" aca="1" ref="A929" ca="1">"a_T_1_" &amp; INDIRECT("F" &amp; ROW(C929)-2) &amp; "_p"</f>
        <v>a_T_1_7_2_p</v>
      </c>
      <c r="B929">
        <v>0</v>
      </c>
      <c r="C929" t="s">
        <v>60</v>
      </c>
    </row>
    <row r="930" spans="1:8" x14ac:dyDescent="0.25">
      <c r="A930" t="str" cm="1">
        <f t="array" aca="1" ref="A930" ca="1">"a_T_2_" &amp; INDIRECT("F" &amp; ROW(C930)-3) &amp; "_p"</f>
        <v>a_T_2_7_2_p</v>
      </c>
      <c r="B930">
        <v>0</v>
      </c>
      <c r="C930" t="s">
        <v>61</v>
      </c>
    </row>
    <row r="931" spans="1:8" x14ac:dyDescent="0.25">
      <c r="A931" t="str" cm="1">
        <f t="array" aca="1" ref="A931" ca="1">"a_T_3_" &amp; INDIRECT("F" &amp; ROW(C931)-4) &amp; "_p"</f>
        <v>a_T_3_7_2_p</v>
      </c>
      <c r="B931">
        <v>2</v>
      </c>
      <c r="C931" t="s">
        <v>62</v>
      </c>
    </row>
    <row r="932" spans="1:8" x14ac:dyDescent="0.25">
      <c r="A932" s="53" t="s">
        <v>64</v>
      </c>
    </row>
    <row r="933" spans="1:8" x14ac:dyDescent="0.25">
      <c r="A933" t="str" cm="1">
        <f t="array" aca="1" ref="A933" ca="1">"a_WS_1_" &amp; INDIRECT("F" &amp; ROW(C933)-6) &amp; "_p"</f>
        <v>a_WS_1_7_2_p</v>
      </c>
      <c r="B933">
        <v>0</v>
      </c>
      <c r="C933" t="s">
        <v>60</v>
      </c>
    </row>
    <row r="934" spans="1:8" x14ac:dyDescent="0.25">
      <c r="A934" t="str" cm="1">
        <f t="array" aca="1" ref="A934" ca="1">"a_WS_2_" &amp; INDIRECT("F" &amp; ROW(C934)-7) &amp; "_p"</f>
        <v>a_WS_2_7_2_p</v>
      </c>
      <c r="B934">
        <v>0</v>
      </c>
      <c r="C934" t="s">
        <v>61</v>
      </c>
    </row>
    <row r="935" spans="1:8" x14ac:dyDescent="0.25">
      <c r="A935" t="str" cm="1">
        <f t="array" aca="1" ref="A935" ca="1">"a_WS_3_" &amp; INDIRECT("F" &amp; ROW(C935)-8) &amp; "_p"</f>
        <v>a_WS_3_7_2_p</v>
      </c>
      <c r="B935">
        <v>2</v>
      </c>
      <c r="C935" t="s">
        <v>62</v>
      </c>
    </row>
    <row r="936" spans="1:8" x14ac:dyDescent="0.25">
      <c r="A936" s="53" t="s">
        <v>63</v>
      </c>
      <c r="G936" s="44"/>
      <c r="H936" s="44"/>
    </row>
    <row r="937" spans="1:8" x14ac:dyDescent="0.25">
      <c r="A937" t="str" cm="1">
        <f t="array" aca="1" ref="A937" ca="1">"a_PREC_1_" &amp; INDIRECT("F" &amp; ROW(C937) - 10) &amp; "_p"</f>
        <v>a_PREC_1_7_2_p</v>
      </c>
      <c r="B937">
        <v>0</v>
      </c>
      <c r="C937" t="s">
        <v>60</v>
      </c>
      <c r="F937" s="44"/>
    </row>
    <row r="938" spans="1:8" x14ac:dyDescent="0.25">
      <c r="A938" t="str" cm="1">
        <f t="array" aca="1" ref="A938" ca="1">"a_PREC_2_" &amp; INDIRECT("F" &amp; ROW(C938) - 11) &amp; "_p"</f>
        <v>a_PREC_2_7_2_p</v>
      </c>
      <c r="B938">
        <v>0</v>
      </c>
      <c r="C938" t="s">
        <v>61</v>
      </c>
    </row>
    <row r="939" spans="1:8" x14ac:dyDescent="0.25">
      <c r="A939" t="str" cm="1">
        <f t="array" aca="1" ref="A939" ca="1">"a_PREC_3_" &amp; INDIRECT("F" &amp; ROW(C939) - 12) &amp; "_p"</f>
        <v>a_PREC_3_7_2_p</v>
      </c>
      <c r="B939">
        <v>2</v>
      </c>
      <c r="C939" t="s">
        <v>62</v>
      </c>
    </row>
    <row r="940" spans="1:8" x14ac:dyDescent="0.25">
      <c r="A940" s="53" t="s">
        <v>65</v>
      </c>
      <c r="G940" s="44"/>
      <c r="H940" s="44"/>
    </row>
    <row r="941" spans="1:8" x14ac:dyDescent="0.25">
      <c r="A941" t="str" cm="1">
        <f t="array" aca="1" ref="A941" ca="1">"a_SL_1_" &amp; INDIRECT("F" &amp; ROW(C941) - 14) &amp; "_p"</f>
        <v>a_SL_1_7_2_p</v>
      </c>
      <c r="B941">
        <v>0</v>
      </c>
      <c r="C941" t="s">
        <v>60</v>
      </c>
      <c r="F941" s="44"/>
    </row>
    <row r="942" spans="1:8" x14ac:dyDescent="0.25">
      <c r="A942" t="str" cm="1">
        <f t="array" aca="1" ref="A942" ca="1">"a_SL_2_" &amp; INDIRECT("F" &amp; ROW(C942) - 15) &amp; "_p"</f>
        <v>a_SL_2_7_2_p</v>
      </c>
      <c r="B942">
        <v>0</v>
      </c>
      <c r="C942" t="s">
        <v>61</v>
      </c>
    </row>
    <row r="943" spans="1:8" x14ac:dyDescent="0.25">
      <c r="A943" t="str" cm="1">
        <f t="array" aca="1" ref="A943" ca="1">"a_SL_3_" &amp; INDIRECT("F" &amp; ROW(C943) - 16) &amp; "_p"</f>
        <v>a_SL_3_7_2_p</v>
      </c>
      <c r="B943">
        <v>2</v>
      </c>
      <c r="C943" t="s">
        <v>62</v>
      </c>
    </row>
    <row r="944" spans="1:8" x14ac:dyDescent="0.25">
      <c r="A944" s="53" t="s">
        <v>470</v>
      </c>
    </row>
    <row r="945" spans="1:6" x14ac:dyDescent="0.25">
      <c r="A945" t="str" cm="1">
        <f t="array" aca="1" ref="A945" ca="1">"a_DRO_1_" &amp; INDIRECT("F" &amp; ROW(C945) - 18) &amp; "_p"</f>
        <v>a_DRO_1_7_2_p</v>
      </c>
      <c r="B945">
        <v>0</v>
      </c>
      <c r="C945" t="s">
        <v>60</v>
      </c>
    </row>
    <row r="946" spans="1:6" x14ac:dyDescent="0.25">
      <c r="A946" t="str" cm="1">
        <f t="array" aca="1" ref="A946" ca="1">"a_DRO_2_" &amp; INDIRECT("F" &amp; ROW(C946) - 19) &amp; "_p"</f>
        <v>a_DRO_2_7_2_p</v>
      </c>
      <c r="B946">
        <v>0</v>
      </c>
      <c r="C946" t="s">
        <v>61</v>
      </c>
    </row>
    <row r="947" spans="1:6" x14ac:dyDescent="0.25">
      <c r="A947" t="str" cm="1">
        <f t="array" aca="1" ref="A947" ca="1">"a_DRO_3_" &amp; INDIRECT("F" &amp; ROW(C947) - 20) &amp; "_p"</f>
        <v>a_DRO_3_7_2_p</v>
      </c>
      <c r="B947">
        <v>2</v>
      </c>
      <c r="C947" t="s">
        <v>62</v>
      </c>
    </row>
    <row r="948" spans="1:6" x14ac:dyDescent="0.25">
      <c r="A948" s="53" t="s">
        <v>471</v>
      </c>
    </row>
    <row r="949" spans="1:6" x14ac:dyDescent="0.25">
      <c r="A949" t="str" cm="1">
        <f t="array" aca="1" ref="A949" ca="1">"a_CYC_1_" &amp; INDIRECT("F" &amp; ROW(C949) - 22) &amp; "_p"</f>
        <v>a_CYC_1_7_2_p</v>
      </c>
      <c r="B949">
        <v>0.1</v>
      </c>
      <c r="C949" t="s">
        <v>60</v>
      </c>
    </row>
    <row r="950" spans="1:6" x14ac:dyDescent="0.25">
      <c r="A950" t="str" cm="1">
        <f t="array" aca="1" ref="A950" ca="1">"a_CYC_2_" &amp; INDIRECT("F" &amp; ROW(C950) - 23) &amp; "_p"</f>
        <v>a_CYC_2_7_2_p</v>
      </c>
      <c r="B950">
        <v>0</v>
      </c>
      <c r="C950" t="s">
        <v>61</v>
      </c>
    </row>
    <row r="951" spans="1:6" x14ac:dyDescent="0.25">
      <c r="A951" t="str" cm="1">
        <f t="array" aca="1" ref="A951" ca="1">"a_CYC_3_" &amp; INDIRECT("F" &amp; ROW(C951) - 24) &amp; "_p"</f>
        <v>a_CYC_3_7_2_p</v>
      </c>
      <c r="B951">
        <v>2</v>
      </c>
      <c r="C951" t="s">
        <v>62</v>
      </c>
    </row>
    <row r="952" spans="1:6" x14ac:dyDescent="0.25">
      <c r="A952" s="59" t="s">
        <v>541</v>
      </c>
      <c r="B952" s="59"/>
      <c r="C952" s="59"/>
      <c r="D952" s="46">
        <v>7</v>
      </c>
      <c r="E952" s="46">
        <v>3</v>
      </c>
      <c r="F952" s="46" t="s">
        <v>572</v>
      </c>
    </row>
    <row r="953" spans="1:6" x14ac:dyDescent="0.25">
      <c r="A953" s="53" t="s">
        <v>59</v>
      </c>
    </row>
    <row r="954" spans="1:6" x14ac:dyDescent="0.25">
      <c r="A954" t="str" cm="1">
        <f t="array" aca="1" ref="A954" ca="1">"a_T_1_" &amp; INDIRECT("F" &amp; ROW(C954)-2) &amp; "_p"</f>
        <v>a_T_1_7_3_p</v>
      </c>
      <c r="B954">
        <v>0</v>
      </c>
      <c r="C954" t="s">
        <v>60</v>
      </c>
    </row>
    <row r="955" spans="1:6" x14ac:dyDescent="0.25">
      <c r="A955" t="str" cm="1">
        <f t="array" aca="1" ref="A955" ca="1">"a_T_2_" &amp; INDIRECT("F" &amp; ROW(C955)-3) &amp; "_p"</f>
        <v>a_T_2_7_3_p</v>
      </c>
      <c r="B955">
        <v>0</v>
      </c>
      <c r="C955" t="s">
        <v>61</v>
      </c>
    </row>
    <row r="956" spans="1:6" x14ac:dyDescent="0.25">
      <c r="A956" t="str" cm="1">
        <f t="array" aca="1" ref="A956" ca="1">"a_T_3_" &amp; INDIRECT("F" &amp; ROW(C956)-4) &amp; "_p"</f>
        <v>a_T_3_7_3_p</v>
      </c>
      <c r="B956">
        <v>2</v>
      </c>
      <c r="C956" t="s">
        <v>62</v>
      </c>
    </row>
    <row r="957" spans="1:6" x14ac:dyDescent="0.25">
      <c r="A957" s="53" t="s">
        <v>64</v>
      </c>
    </row>
    <row r="958" spans="1:6" x14ac:dyDescent="0.25">
      <c r="A958" t="str" cm="1">
        <f t="array" aca="1" ref="A958" ca="1">"a_WS_1_" &amp; INDIRECT("F" &amp; ROW(C958)-6) &amp; "_p"</f>
        <v>a_WS_1_7_3_p</v>
      </c>
      <c r="B958">
        <v>0</v>
      </c>
      <c r="C958" t="s">
        <v>60</v>
      </c>
    </row>
    <row r="959" spans="1:6" x14ac:dyDescent="0.25">
      <c r="A959" t="str" cm="1">
        <f t="array" aca="1" ref="A959" ca="1">"a_WS_2_" &amp; INDIRECT("F" &amp; ROW(C959)-7) &amp; "_p"</f>
        <v>a_WS_2_7_3_p</v>
      </c>
      <c r="B959">
        <v>0</v>
      </c>
      <c r="C959" t="s">
        <v>61</v>
      </c>
    </row>
    <row r="960" spans="1:6" x14ac:dyDescent="0.25">
      <c r="A960" t="str" cm="1">
        <f t="array" aca="1" ref="A960" ca="1">"a_WS_3_" &amp; INDIRECT("F" &amp; ROW(C960)-8) &amp; "_p"</f>
        <v>a_WS_3_7_3_p</v>
      </c>
      <c r="B960">
        <v>2</v>
      </c>
      <c r="C960" t="s">
        <v>62</v>
      </c>
    </row>
    <row r="961" spans="1:8" x14ac:dyDescent="0.25">
      <c r="A961" s="53" t="s">
        <v>63</v>
      </c>
      <c r="G961" s="44"/>
      <c r="H961" s="44"/>
    </row>
    <row r="962" spans="1:8" x14ac:dyDescent="0.25">
      <c r="A962" t="str" cm="1">
        <f t="array" aca="1" ref="A962" ca="1">"a_PREC_1_" &amp; INDIRECT("F" &amp; ROW(C962) - 10) &amp; "_p"</f>
        <v>a_PREC_1_7_3_p</v>
      </c>
      <c r="B962">
        <v>0</v>
      </c>
      <c r="C962" t="s">
        <v>60</v>
      </c>
      <c r="F962" s="44"/>
    </row>
    <row r="963" spans="1:8" x14ac:dyDescent="0.25">
      <c r="A963" t="str" cm="1">
        <f t="array" aca="1" ref="A963" ca="1">"a_PREC_2_" &amp; INDIRECT("F" &amp; ROW(C963) - 11) &amp; "_p"</f>
        <v>a_PREC_2_7_3_p</v>
      </c>
      <c r="B963">
        <v>0</v>
      </c>
      <c r="C963" t="s">
        <v>61</v>
      </c>
    </row>
    <row r="964" spans="1:8" x14ac:dyDescent="0.25">
      <c r="A964" t="str" cm="1">
        <f t="array" aca="1" ref="A964" ca="1">"a_PREC_3_" &amp; INDIRECT("F" &amp; ROW(C964) - 12) &amp; "_p"</f>
        <v>a_PREC_3_7_3_p</v>
      </c>
      <c r="B964">
        <v>2</v>
      </c>
      <c r="C964" t="s">
        <v>62</v>
      </c>
    </row>
    <row r="965" spans="1:8" x14ac:dyDescent="0.25">
      <c r="A965" s="53" t="s">
        <v>65</v>
      </c>
      <c r="G965" s="44"/>
      <c r="H965" s="44"/>
    </row>
    <row r="966" spans="1:8" x14ac:dyDescent="0.25">
      <c r="A966" t="str" cm="1">
        <f t="array" aca="1" ref="A966" ca="1">"a_SL_1_" &amp; INDIRECT("F" &amp; ROW(C966) - 14) &amp; "_p"</f>
        <v>a_SL_1_7_3_p</v>
      </c>
      <c r="B966">
        <v>0</v>
      </c>
      <c r="C966" t="s">
        <v>60</v>
      </c>
      <c r="F966" s="44"/>
    </row>
    <row r="967" spans="1:8" x14ac:dyDescent="0.25">
      <c r="A967" t="str" cm="1">
        <f t="array" aca="1" ref="A967" ca="1">"a_SL_2_" &amp; INDIRECT("F" &amp; ROW(C967) - 15) &amp; "_p"</f>
        <v>a_SL_2_7_3_p</v>
      </c>
      <c r="B967">
        <v>0</v>
      </c>
      <c r="C967" t="s">
        <v>61</v>
      </c>
    </row>
    <row r="968" spans="1:8" x14ac:dyDescent="0.25">
      <c r="A968" t="str" cm="1">
        <f t="array" aca="1" ref="A968" ca="1">"a_SL_3_" &amp; INDIRECT("F" &amp; ROW(C968) - 16) &amp; "_p"</f>
        <v>a_SL_3_7_3_p</v>
      </c>
      <c r="B968">
        <v>2</v>
      </c>
      <c r="C968" t="s">
        <v>62</v>
      </c>
    </row>
    <row r="969" spans="1:8" x14ac:dyDescent="0.25">
      <c r="A969" s="53" t="s">
        <v>470</v>
      </c>
    </row>
    <row r="970" spans="1:8" x14ac:dyDescent="0.25">
      <c r="A970" t="str" cm="1">
        <f t="array" aca="1" ref="A970" ca="1">"a_DRO_1_" &amp; INDIRECT("F" &amp; ROW(C970) - 18) &amp; "_p"</f>
        <v>a_DRO_1_7_3_p</v>
      </c>
      <c r="B970">
        <v>0</v>
      </c>
      <c r="C970" t="s">
        <v>60</v>
      </c>
    </row>
    <row r="971" spans="1:8" x14ac:dyDescent="0.25">
      <c r="A971" t="str" cm="1">
        <f t="array" aca="1" ref="A971" ca="1">"a_DRO_2_" &amp; INDIRECT("F" &amp; ROW(C971) - 19) &amp; "_p"</f>
        <v>a_DRO_2_7_3_p</v>
      </c>
      <c r="B971">
        <v>0</v>
      </c>
      <c r="C971" t="s">
        <v>61</v>
      </c>
    </row>
    <row r="972" spans="1:8" x14ac:dyDescent="0.25">
      <c r="A972" t="str" cm="1">
        <f t="array" aca="1" ref="A972" ca="1">"a_DRO_3_" &amp; INDIRECT("F" &amp; ROW(C972) - 20) &amp; "_p"</f>
        <v>a_DRO_3_7_3_p</v>
      </c>
      <c r="B972">
        <v>2</v>
      </c>
      <c r="C972" t="s">
        <v>62</v>
      </c>
    </row>
    <row r="973" spans="1:8" x14ac:dyDescent="0.25">
      <c r="A973" s="53" t="s">
        <v>471</v>
      </c>
    </row>
    <row r="974" spans="1:8" x14ac:dyDescent="0.25">
      <c r="A974" t="str" cm="1">
        <f t="array" aca="1" ref="A974" ca="1">"a_CYC_1_" &amp; INDIRECT("F" &amp; ROW(C974) - 22) &amp; "_p"</f>
        <v>a_CYC_1_7_3_p</v>
      </c>
      <c r="B974">
        <v>0.1</v>
      </c>
      <c r="C974" t="s">
        <v>60</v>
      </c>
    </row>
    <row r="975" spans="1:8" x14ac:dyDescent="0.25">
      <c r="A975" t="str" cm="1">
        <f t="array" aca="1" ref="A975" ca="1">"a_CYC_2_" &amp; INDIRECT("F" &amp; ROW(C975) - 23) &amp; "_p"</f>
        <v>a_CYC_2_7_3_p</v>
      </c>
      <c r="B975">
        <v>0</v>
      </c>
      <c r="C975" t="s">
        <v>61</v>
      </c>
    </row>
    <row r="976" spans="1:8" x14ac:dyDescent="0.25">
      <c r="A976" t="str" cm="1">
        <f t="array" aca="1" ref="A976" ca="1">"a_CYC_3_" &amp; INDIRECT("F" &amp; ROW(C976) - 24) &amp; "_p"</f>
        <v>a_CYC_3_7_3_p</v>
      </c>
      <c r="B976">
        <v>2</v>
      </c>
      <c r="C976" t="s">
        <v>62</v>
      </c>
    </row>
    <row r="977" spans="1:8" x14ac:dyDescent="0.25">
      <c r="A977" s="59" t="s">
        <v>542</v>
      </c>
      <c r="B977" s="59"/>
      <c r="C977" s="59"/>
      <c r="D977" s="46">
        <v>7</v>
      </c>
      <c r="E977" s="46">
        <v>4</v>
      </c>
      <c r="F977" s="46" t="s">
        <v>571</v>
      </c>
    </row>
    <row r="978" spans="1:8" x14ac:dyDescent="0.25">
      <c r="A978" s="53" t="s">
        <v>59</v>
      </c>
    </row>
    <row r="979" spans="1:8" x14ac:dyDescent="0.25">
      <c r="A979" t="str" cm="1">
        <f t="array" aca="1" ref="A979" ca="1">"a_T_1_" &amp; INDIRECT("F" &amp; ROW(C979)-2) &amp; "_p"</f>
        <v>a_T_1_7_4_p</v>
      </c>
      <c r="B979">
        <v>0</v>
      </c>
      <c r="C979" t="s">
        <v>60</v>
      </c>
    </row>
    <row r="980" spans="1:8" x14ac:dyDescent="0.25">
      <c r="A980" t="str" cm="1">
        <f t="array" aca="1" ref="A980" ca="1">"a_T_2_" &amp; INDIRECT("F" &amp; ROW(C980)-3) &amp; "_p"</f>
        <v>a_T_2_7_4_p</v>
      </c>
      <c r="B980">
        <v>0</v>
      </c>
      <c r="C980" t="s">
        <v>61</v>
      </c>
    </row>
    <row r="981" spans="1:8" x14ac:dyDescent="0.25">
      <c r="A981" t="str" cm="1">
        <f t="array" aca="1" ref="A981" ca="1">"a_T_3_" &amp; INDIRECT("F" &amp; ROW(C981)-4) &amp; "_p"</f>
        <v>a_T_3_7_4_p</v>
      </c>
      <c r="B981">
        <v>2</v>
      </c>
      <c r="C981" t="s">
        <v>62</v>
      </c>
    </row>
    <row r="982" spans="1:8" x14ac:dyDescent="0.25">
      <c r="A982" s="53" t="s">
        <v>64</v>
      </c>
    </row>
    <row r="983" spans="1:8" x14ac:dyDescent="0.25">
      <c r="A983" t="str" cm="1">
        <f t="array" aca="1" ref="A983" ca="1">"a_WS_1_" &amp; INDIRECT("F" &amp; ROW(C983)-6) &amp; "_p"</f>
        <v>a_WS_1_7_4_p</v>
      </c>
      <c r="B983">
        <v>0</v>
      </c>
      <c r="C983" t="s">
        <v>60</v>
      </c>
    </row>
    <row r="984" spans="1:8" x14ac:dyDescent="0.25">
      <c r="A984" t="str" cm="1">
        <f t="array" aca="1" ref="A984" ca="1">"a_WS_2_" &amp; INDIRECT("F" &amp; ROW(C984)-7) &amp; "_p"</f>
        <v>a_WS_2_7_4_p</v>
      </c>
      <c r="B984">
        <v>0</v>
      </c>
      <c r="C984" t="s">
        <v>61</v>
      </c>
    </row>
    <row r="985" spans="1:8" x14ac:dyDescent="0.25">
      <c r="A985" t="str" cm="1">
        <f t="array" aca="1" ref="A985" ca="1">"a_WS_3_" &amp; INDIRECT("F" &amp; ROW(C985)-8) &amp; "_p"</f>
        <v>a_WS_3_7_4_p</v>
      </c>
      <c r="B985">
        <v>2</v>
      </c>
      <c r="C985" t="s">
        <v>62</v>
      </c>
    </row>
    <row r="986" spans="1:8" x14ac:dyDescent="0.25">
      <c r="A986" s="53" t="s">
        <v>63</v>
      </c>
      <c r="G986" s="44"/>
      <c r="H986" s="44"/>
    </row>
    <row r="987" spans="1:8" x14ac:dyDescent="0.25">
      <c r="A987" t="str" cm="1">
        <f t="array" aca="1" ref="A987" ca="1">"a_PREC_1_" &amp; INDIRECT("F" &amp; ROW(C987) - 10) &amp; "_p"</f>
        <v>a_PREC_1_7_4_p</v>
      </c>
      <c r="B987">
        <v>0</v>
      </c>
      <c r="C987" t="s">
        <v>60</v>
      </c>
      <c r="F987" s="44"/>
    </row>
    <row r="988" spans="1:8" x14ac:dyDescent="0.25">
      <c r="A988" t="str" cm="1">
        <f t="array" aca="1" ref="A988" ca="1">"a_PREC_2_" &amp; INDIRECT("F" &amp; ROW(C988) - 11) &amp; "_p"</f>
        <v>a_PREC_2_7_4_p</v>
      </c>
      <c r="B988">
        <v>0</v>
      </c>
      <c r="C988" t="s">
        <v>61</v>
      </c>
    </row>
    <row r="989" spans="1:8" x14ac:dyDescent="0.25">
      <c r="A989" t="str" cm="1">
        <f t="array" aca="1" ref="A989" ca="1">"a_PREC_3_" &amp; INDIRECT("F" &amp; ROW(C989) - 12) &amp; "_p"</f>
        <v>a_PREC_3_7_4_p</v>
      </c>
      <c r="B989">
        <v>2</v>
      </c>
      <c r="C989" t="s">
        <v>62</v>
      </c>
    </row>
    <row r="990" spans="1:8" x14ac:dyDescent="0.25">
      <c r="A990" s="53" t="s">
        <v>65</v>
      </c>
      <c r="G990" s="44"/>
      <c r="H990" s="44"/>
    </row>
    <row r="991" spans="1:8" x14ac:dyDescent="0.25">
      <c r="A991" t="str" cm="1">
        <f t="array" aca="1" ref="A991" ca="1">"a_SL_1_" &amp; INDIRECT("F" &amp; ROW(C991) - 14) &amp; "_p"</f>
        <v>a_SL_1_7_4_p</v>
      </c>
      <c r="B991">
        <v>0</v>
      </c>
      <c r="C991" t="s">
        <v>60</v>
      </c>
      <c r="F991" s="44"/>
    </row>
    <row r="992" spans="1:8" x14ac:dyDescent="0.25">
      <c r="A992" t="str" cm="1">
        <f t="array" aca="1" ref="A992" ca="1">"a_SL_2_" &amp; INDIRECT("F" &amp; ROW(C992) - 15) &amp; "_p"</f>
        <v>a_SL_2_7_4_p</v>
      </c>
      <c r="B992">
        <v>0</v>
      </c>
      <c r="C992" t="s">
        <v>61</v>
      </c>
    </row>
    <row r="993" spans="1:6" x14ac:dyDescent="0.25">
      <c r="A993" t="str" cm="1">
        <f t="array" aca="1" ref="A993" ca="1">"a_SL_3_" &amp; INDIRECT("F" &amp; ROW(C993) - 16) &amp; "_p"</f>
        <v>a_SL_3_7_4_p</v>
      </c>
      <c r="B993">
        <v>2</v>
      </c>
      <c r="C993" t="s">
        <v>62</v>
      </c>
    </row>
    <row r="994" spans="1:6" x14ac:dyDescent="0.25">
      <c r="A994" s="53" t="s">
        <v>470</v>
      </c>
    </row>
    <row r="995" spans="1:6" x14ac:dyDescent="0.25">
      <c r="A995" t="str" cm="1">
        <f t="array" aca="1" ref="A995" ca="1">"a_DRO_1_" &amp; INDIRECT("F" &amp; ROW(C995) - 18) &amp; "_p"</f>
        <v>a_DRO_1_7_4_p</v>
      </c>
      <c r="B995">
        <v>0</v>
      </c>
      <c r="C995" t="s">
        <v>60</v>
      </c>
    </row>
    <row r="996" spans="1:6" x14ac:dyDescent="0.25">
      <c r="A996" t="str" cm="1">
        <f t="array" aca="1" ref="A996" ca="1">"a_DRO_2_" &amp; INDIRECT("F" &amp; ROW(C996) - 19) &amp; "_p"</f>
        <v>a_DRO_2_7_4_p</v>
      </c>
      <c r="B996">
        <v>0</v>
      </c>
      <c r="C996" t="s">
        <v>61</v>
      </c>
    </row>
    <row r="997" spans="1:6" x14ac:dyDescent="0.25">
      <c r="A997" t="str" cm="1">
        <f t="array" aca="1" ref="A997" ca="1">"a_DRO_3_" &amp; INDIRECT("F" &amp; ROW(C997) - 20) &amp; "_p"</f>
        <v>a_DRO_3_7_4_p</v>
      </c>
      <c r="B997">
        <v>2</v>
      </c>
      <c r="C997" t="s">
        <v>62</v>
      </c>
    </row>
    <row r="998" spans="1:6" x14ac:dyDescent="0.25">
      <c r="A998" s="53" t="s">
        <v>471</v>
      </c>
    </row>
    <row r="999" spans="1:6" x14ac:dyDescent="0.25">
      <c r="A999" t="str" cm="1">
        <f t="array" aca="1" ref="A999" ca="1">"a_CYC_1_" &amp; INDIRECT("F" &amp; ROW(C999) - 22) &amp; "_p"</f>
        <v>a_CYC_1_7_4_p</v>
      </c>
      <c r="B999">
        <v>0.1</v>
      </c>
      <c r="C999" t="s">
        <v>60</v>
      </c>
    </row>
    <row r="1000" spans="1:6" x14ac:dyDescent="0.25">
      <c r="A1000" t="str" cm="1">
        <f t="array" aca="1" ref="A1000" ca="1">"a_CYC_2_" &amp; INDIRECT("F" &amp; ROW(C1000) - 23) &amp; "_p"</f>
        <v>a_CYC_2_7_4_p</v>
      </c>
      <c r="B1000">
        <v>0</v>
      </c>
      <c r="C1000" t="s">
        <v>61</v>
      </c>
    </row>
    <row r="1001" spans="1:6" x14ac:dyDescent="0.25">
      <c r="A1001" t="str" cm="1">
        <f t="array" aca="1" ref="A1001" ca="1">"a_CYC_3_" &amp; INDIRECT("F" &amp; ROW(C1001) - 24) &amp; "_p"</f>
        <v>a_CYC_3_7_4_p</v>
      </c>
      <c r="B1001">
        <v>2</v>
      </c>
      <c r="C1001" t="s">
        <v>62</v>
      </c>
    </row>
    <row r="1002" spans="1:6" x14ac:dyDescent="0.25">
      <c r="A1002" s="59" t="s">
        <v>543</v>
      </c>
      <c r="B1002" s="59"/>
      <c r="C1002" s="59"/>
      <c r="D1002" s="46">
        <v>7</v>
      </c>
      <c r="E1002" s="46">
        <v>5</v>
      </c>
      <c r="F1002" s="46" t="s">
        <v>570</v>
      </c>
    </row>
    <row r="1003" spans="1:6" x14ac:dyDescent="0.25">
      <c r="A1003" s="53" t="s">
        <v>59</v>
      </c>
    </row>
    <row r="1004" spans="1:6" x14ac:dyDescent="0.25">
      <c r="A1004" t="str" cm="1">
        <f t="array" aca="1" ref="A1004" ca="1">"a_T_1_" &amp; INDIRECT("F" &amp; ROW(C1004)-2) &amp; "_p"</f>
        <v>a_T_1_7_5_p</v>
      </c>
      <c r="B1004">
        <v>0</v>
      </c>
      <c r="C1004" t="s">
        <v>60</v>
      </c>
    </row>
    <row r="1005" spans="1:6" x14ac:dyDescent="0.25">
      <c r="A1005" t="str" cm="1">
        <f t="array" aca="1" ref="A1005" ca="1">"a_T_2_" &amp; INDIRECT("F" &amp; ROW(C1005)-3) &amp; "_p"</f>
        <v>a_T_2_7_5_p</v>
      </c>
      <c r="B1005">
        <v>0</v>
      </c>
      <c r="C1005" t="s">
        <v>61</v>
      </c>
    </row>
    <row r="1006" spans="1:6" x14ac:dyDescent="0.25">
      <c r="A1006" t="str" cm="1">
        <f t="array" aca="1" ref="A1006" ca="1">"a_T_3_" &amp; INDIRECT("F" &amp; ROW(C1006)-4) &amp; "_p"</f>
        <v>a_T_3_7_5_p</v>
      </c>
      <c r="B1006">
        <v>2</v>
      </c>
      <c r="C1006" t="s">
        <v>62</v>
      </c>
    </row>
    <row r="1007" spans="1:6" x14ac:dyDescent="0.25">
      <c r="A1007" s="53" t="s">
        <v>64</v>
      </c>
    </row>
    <row r="1008" spans="1:6" x14ac:dyDescent="0.25">
      <c r="A1008" t="str" cm="1">
        <f t="array" aca="1" ref="A1008" ca="1">"a_WS_1_" &amp; INDIRECT("F" &amp; ROW(C1008)-6) &amp; "_p"</f>
        <v>a_WS_1_7_5_p</v>
      </c>
      <c r="B1008">
        <v>0</v>
      </c>
      <c r="C1008" t="s">
        <v>60</v>
      </c>
    </row>
    <row r="1009" spans="1:8" x14ac:dyDescent="0.25">
      <c r="A1009" t="str" cm="1">
        <f t="array" aca="1" ref="A1009" ca="1">"a_WS_2_" &amp; INDIRECT("F" &amp; ROW(C1009)-7) &amp; "_p"</f>
        <v>a_WS_2_7_5_p</v>
      </c>
      <c r="B1009">
        <v>0</v>
      </c>
      <c r="C1009" t="s">
        <v>61</v>
      </c>
    </row>
    <row r="1010" spans="1:8" x14ac:dyDescent="0.25">
      <c r="A1010" t="str" cm="1">
        <f t="array" aca="1" ref="A1010" ca="1">"a_WS_3_" &amp; INDIRECT("F" &amp; ROW(C1010)-8) &amp; "_p"</f>
        <v>a_WS_3_7_5_p</v>
      </c>
      <c r="B1010">
        <v>2</v>
      </c>
      <c r="C1010" t="s">
        <v>62</v>
      </c>
    </row>
    <row r="1011" spans="1:8" x14ac:dyDescent="0.25">
      <c r="A1011" s="53" t="s">
        <v>63</v>
      </c>
      <c r="G1011" s="44"/>
      <c r="H1011" s="44"/>
    </row>
    <row r="1012" spans="1:8" x14ac:dyDescent="0.25">
      <c r="A1012" t="str" cm="1">
        <f t="array" aca="1" ref="A1012" ca="1">"a_PREC_1_" &amp; INDIRECT("F" &amp; ROW(C1012) - 10) &amp; "_p"</f>
        <v>a_PREC_1_7_5_p</v>
      </c>
      <c r="B1012">
        <v>0</v>
      </c>
      <c r="C1012" t="s">
        <v>60</v>
      </c>
      <c r="F1012" s="44"/>
    </row>
    <row r="1013" spans="1:8" x14ac:dyDescent="0.25">
      <c r="A1013" t="str" cm="1">
        <f t="array" aca="1" ref="A1013" ca="1">"a_PREC_2_" &amp; INDIRECT("F" &amp; ROW(C1013) - 11) &amp; "_p"</f>
        <v>a_PREC_2_7_5_p</v>
      </c>
      <c r="B1013">
        <v>0</v>
      </c>
      <c r="C1013" t="s">
        <v>61</v>
      </c>
    </row>
    <row r="1014" spans="1:8" x14ac:dyDescent="0.25">
      <c r="A1014" t="str" cm="1">
        <f t="array" aca="1" ref="A1014" ca="1">"a_PREC_3_" &amp; INDIRECT("F" &amp; ROW(C1014) - 12) &amp; "_p"</f>
        <v>a_PREC_3_7_5_p</v>
      </c>
      <c r="B1014">
        <v>2</v>
      </c>
      <c r="C1014" t="s">
        <v>62</v>
      </c>
    </row>
    <row r="1015" spans="1:8" x14ac:dyDescent="0.25">
      <c r="A1015" s="53" t="s">
        <v>65</v>
      </c>
      <c r="G1015" s="44"/>
      <c r="H1015" s="44"/>
    </row>
    <row r="1016" spans="1:8" x14ac:dyDescent="0.25">
      <c r="A1016" t="str" cm="1">
        <f t="array" aca="1" ref="A1016" ca="1">"a_SL_1_" &amp; INDIRECT("F" &amp; ROW(C1016) - 14) &amp; "_p"</f>
        <v>a_SL_1_7_5_p</v>
      </c>
      <c r="B1016">
        <v>0</v>
      </c>
      <c r="C1016" t="s">
        <v>60</v>
      </c>
      <c r="F1016" s="44"/>
    </row>
    <row r="1017" spans="1:8" x14ac:dyDescent="0.25">
      <c r="A1017" t="str" cm="1">
        <f t="array" aca="1" ref="A1017" ca="1">"a_SL_2_" &amp; INDIRECT("F" &amp; ROW(C1017) - 15) &amp; "_p"</f>
        <v>a_SL_2_7_5_p</v>
      </c>
      <c r="B1017">
        <v>0</v>
      </c>
      <c r="C1017" t="s">
        <v>61</v>
      </c>
    </row>
    <row r="1018" spans="1:8" x14ac:dyDescent="0.25">
      <c r="A1018" t="str" cm="1">
        <f t="array" aca="1" ref="A1018" ca="1">"a_SL_3_" &amp; INDIRECT("F" &amp; ROW(C1018) - 16) &amp; "_p"</f>
        <v>a_SL_3_7_5_p</v>
      </c>
      <c r="B1018">
        <v>2</v>
      </c>
      <c r="C1018" t="s">
        <v>62</v>
      </c>
    </row>
    <row r="1019" spans="1:8" x14ac:dyDescent="0.25">
      <c r="A1019" s="53" t="s">
        <v>470</v>
      </c>
    </row>
    <row r="1020" spans="1:8" x14ac:dyDescent="0.25">
      <c r="A1020" t="str" cm="1">
        <f t="array" aca="1" ref="A1020" ca="1">"a_DRO_1_" &amp; INDIRECT("F" &amp; ROW(C1020) - 18) &amp; "_p"</f>
        <v>a_DRO_1_7_5_p</v>
      </c>
      <c r="B1020">
        <v>0</v>
      </c>
      <c r="C1020" t="s">
        <v>60</v>
      </c>
    </row>
    <row r="1021" spans="1:8" x14ac:dyDescent="0.25">
      <c r="A1021" t="str" cm="1">
        <f t="array" aca="1" ref="A1021" ca="1">"a_DRO_2_" &amp; INDIRECT("F" &amp; ROW(C1021) - 19) &amp; "_p"</f>
        <v>a_DRO_2_7_5_p</v>
      </c>
      <c r="B1021">
        <v>0</v>
      </c>
      <c r="C1021" t="s">
        <v>61</v>
      </c>
    </row>
    <row r="1022" spans="1:8" x14ac:dyDescent="0.25">
      <c r="A1022" t="str" cm="1">
        <f t="array" aca="1" ref="A1022" ca="1">"a_DRO_3_" &amp; INDIRECT("F" &amp; ROW(C1022) - 20) &amp; "_p"</f>
        <v>a_DRO_3_7_5_p</v>
      </c>
      <c r="B1022">
        <v>2</v>
      </c>
      <c r="C1022" t="s">
        <v>62</v>
      </c>
    </row>
    <row r="1023" spans="1:8" x14ac:dyDescent="0.25">
      <c r="A1023" s="53" t="s">
        <v>471</v>
      </c>
    </row>
    <row r="1024" spans="1:8" x14ac:dyDescent="0.25">
      <c r="A1024" t="str" cm="1">
        <f t="array" aca="1" ref="A1024" ca="1">"a_CYC_1_" &amp; INDIRECT("F" &amp; ROW(C1024) - 22) &amp; "_p"</f>
        <v>a_CYC_1_7_5_p</v>
      </c>
      <c r="B1024">
        <v>0.1</v>
      </c>
      <c r="C1024" t="s">
        <v>60</v>
      </c>
    </row>
    <row r="1025" spans="1:8" x14ac:dyDescent="0.25">
      <c r="A1025" t="str" cm="1">
        <f t="array" aca="1" ref="A1025" ca="1">"a_CYC_2_" &amp; INDIRECT("F" &amp; ROW(C1025) - 23) &amp; "_p"</f>
        <v>a_CYC_2_7_5_p</v>
      </c>
      <c r="B1025">
        <v>0</v>
      </c>
      <c r="C1025" t="s">
        <v>61</v>
      </c>
    </row>
    <row r="1026" spans="1:8" x14ac:dyDescent="0.25">
      <c r="A1026" t="str" cm="1">
        <f t="array" aca="1" ref="A1026" ca="1">"a_CYC_3_" &amp; INDIRECT("F" &amp; ROW(C1026) - 24) &amp; "_p"</f>
        <v>a_CYC_3_7_5_p</v>
      </c>
      <c r="B1026">
        <v>2</v>
      </c>
      <c r="C1026" t="s">
        <v>62</v>
      </c>
    </row>
    <row r="1027" spans="1:8" x14ac:dyDescent="0.25">
      <c r="A1027" s="59" t="s">
        <v>544</v>
      </c>
      <c r="B1027" s="59"/>
      <c r="C1027" s="59"/>
      <c r="D1027" s="46">
        <v>7</v>
      </c>
      <c r="E1027" s="46">
        <v>6</v>
      </c>
      <c r="F1027" s="46" t="s">
        <v>569</v>
      </c>
    </row>
    <row r="1028" spans="1:8" x14ac:dyDescent="0.25">
      <c r="A1028" s="53" t="s">
        <v>59</v>
      </c>
    </row>
    <row r="1029" spans="1:8" x14ac:dyDescent="0.25">
      <c r="A1029" t="str" cm="1">
        <f t="array" aca="1" ref="A1029" ca="1">"a_T_1_" &amp; INDIRECT("F" &amp; ROW(C1029)-2) &amp; "_p"</f>
        <v>a_T_1_7_6_p</v>
      </c>
      <c r="B1029">
        <v>0</v>
      </c>
      <c r="C1029" t="s">
        <v>60</v>
      </c>
    </row>
    <row r="1030" spans="1:8" x14ac:dyDescent="0.25">
      <c r="A1030" t="str" cm="1">
        <f t="array" aca="1" ref="A1030" ca="1">"a_T_2_" &amp; INDIRECT("F" &amp; ROW(C1030)-3) &amp; "_p"</f>
        <v>a_T_2_7_6_p</v>
      </c>
      <c r="B1030">
        <v>0</v>
      </c>
      <c r="C1030" t="s">
        <v>61</v>
      </c>
    </row>
    <row r="1031" spans="1:8" x14ac:dyDescent="0.25">
      <c r="A1031" t="str" cm="1">
        <f t="array" aca="1" ref="A1031" ca="1">"a_T_3_" &amp; INDIRECT("F" &amp; ROW(C1031)-4) &amp; "_p"</f>
        <v>a_T_3_7_6_p</v>
      </c>
      <c r="B1031">
        <v>2</v>
      </c>
      <c r="C1031" t="s">
        <v>62</v>
      </c>
    </row>
    <row r="1032" spans="1:8" x14ac:dyDescent="0.25">
      <c r="A1032" s="53" t="s">
        <v>64</v>
      </c>
    </row>
    <row r="1033" spans="1:8" x14ac:dyDescent="0.25">
      <c r="A1033" t="str" cm="1">
        <f t="array" aca="1" ref="A1033" ca="1">"a_WS_1_" &amp; INDIRECT("F" &amp; ROW(C1033)-6) &amp; "_p"</f>
        <v>a_WS_1_7_6_p</v>
      </c>
      <c r="B1033">
        <v>0</v>
      </c>
      <c r="C1033" t="s">
        <v>60</v>
      </c>
    </row>
    <row r="1034" spans="1:8" x14ac:dyDescent="0.25">
      <c r="A1034" t="str" cm="1">
        <f t="array" aca="1" ref="A1034" ca="1">"a_WS_2_" &amp; INDIRECT("F" &amp; ROW(C1034)-7) &amp; "_p"</f>
        <v>a_WS_2_7_6_p</v>
      </c>
      <c r="B1034">
        <v>0</v>
      </c>
      <c r="C1034" t="s">
        <v>61</v>
      </c>
    </row>
    <row r="1035" spans="1:8" x14ac:dyDescent="0.25">
      <c r="A1035" t="str" cm="1">
        <f t="array" aca="1" ref="A1035" ca="1">"a_WS_3_" &amp; INDIRECT("F" &amp; ROW(C1035)-8) &amp; "_p"</f>
        <v>a_WS_3_7_6_p</v>
      </c>
      <c r="B1035">
        <v>2</v>
      </c>
      <c r="C1035" t="s">
        <v>62</v>
      </c>
    </row>
    <row r="1036" spans="1:8" x14ac:dyDescent="0.25">
      <c r="A1036" s="53" t="s">
        <v>63</v>
      </c>
      <c r="G1036" s="44"/>
      <c r="H1036" s="44"/>
    </row>
    <row r="1037" spans="1:8" x14ac:dyDescent="0.25">
      <c r="A1037" t="str" cm="1">
        <f t="array" aca="1" ref="A1037" ca="1">"a_PREC_1_" &amp; INDIRECT("F" &amp; ROW(C1037) - 10) &amp; "_p"</f>
        <v>a_PREC_1_7_6_p</v>
      </c>
      <c r="B1037">
        <v>0</v>
      </c>
      <c r="C1037" t="s">
        <v>60</v>
      </c>
      <c r="F1037" s="44"/>
    </row>
    <row r="1038" spans="1:8" x14ac:dyDescent="0.25">
      <c r="A1038" t="str" cm="1">
        <f t="array" aca="1" ref="A1038" ca="1">"a_PREC_2_" &amp; INDIRECT("F" &amp; ROW(C1038) - 11) &amp; "_p"</f>
        <v>a_PREC_2_7_6_p</v>
      </c>
      <c r="B1038">
        <v>0</v>
      </c>
      <c r="C1038" t="s">
        <v>61</v>
      </c>
    </row>
    <row r="1039" spans="1:8" x14ac:dyDescent="0.25">
      <c r="A1039" t="str" cm="1">
        <f t="array" aca="1" ref="A1039" ca="1">"a_PREC_3_" &amp; INDIRECT("F" &amp; ROW(C1039) - 12) &amp; "_p"</f>
        <v>a_PREC_3_7_6_p</v>
      </c>
      <c r="B1039">
        <v>2</v>
      </c>
      <c r="C1039" t="s">
        <v>62</v>
      </c>
    </row>
    <row r="1040" spans="1:8" x14ac:dyDescent="0.25">
      <c r="A1040" s="53" t="s">
        <v>65</v>
      </c>
      <c r="G1040" s="44"/>
      <c r="H1040" s="44"/>
    </row>
    <row r="1041" spans="1:6" x14ac:dyDescent="0.25">
      <c r="A1041" t="str" cm="1">
        <f t="array" aca="1" ref="A1041" ca="1">"a_SL_1_" &amp; INDIRECT("F" &amp; ROW(C1041) - 14) &amp; "_p"</f>
        <v>a_SL_1_7_6_p</v>
      </c>
      <c r="B1041">
        <v>0</v>
      </c>
      <c r="C1041" t="s">
        <v>60</v>
      </c>
      <c r="F1041" s="44"/>
    </row>
    <row r="1042" spans="1:6" x14ac:dyDescent="0.25">
      <c r="A1042" t="str" cm="1">
        <f t="array" aca="1" ref="A1042" ca="1">"a_SL_2_" &amp; INDIRECT("F" &amp; ROW(C1042) - 15) &amp; "_p"</f>
        <v>a_SL_2_7_6_p</v>
      </c>
      <c r="B1042">
        <v>0</v>
      </c>
      <c r="C1042" t="s">
        <v>61</v>
      </c>
    </row>
    <row r="1043" spans="1:6" x14ac:dyDescent="0.25">
      <c r="A1043" t="str" cm="1">
        <f t="array" aca="1" ref="A1043" ca="1">"a_SL_3_" &amp; INDIRECT("F" &amp; ROW(C1043) - 16) &amp; "_p"</f>
        <v>a_SL_3_7_6_p</v>
      </c>
      <c r="B1043">
        <v>2</v>
      </c>
      <c r="C1043" t="s">
        <v>62</v>
      </c>
    </row>
    <row r="1044" spans="1:6" x14ac:dyDescent="0.25">
      <c r="A1044" s="53" t="s">
        <v>470</v>
      </c>
    </row>
    <row r="1045" spans="1:6" x14ac:dyDescent="0.25">
      <c r="A1045" t="str" cm="1">
        <f t="array" aca="1" ref="A1045" ca="1">"a_DRO_1_" &amp; INDIRECT("F" &amp; ROW(C1045) - 18) &amp; "_p"</f>
        <v>a_DRO_1_7_6_p</v>
      </c>
      <c r="B1045">
        <v>0</v>
      </c>
      <c r="C1045" t="s">
        <v>60</v>
      </c>
    </row>
    <row r="1046" spans="1:6" x14ac:dyDescent="0.25">
      <c r="A1046" t="str" cm="1">
        <f t="array" aca="1" ref="A1046" ca="1">"a_DRO_2_" &amp; INDIRECT("F" &amp; ROW(C1046) - 19) &amp; "_p"</f>
        <v>a_DRO_2_7_6_p</v>
      </c>
      <c r="B1046">
        <v>0</v>
      </c>
      <c r="C1046" t="s">
        <v>61</v>
      </c>
    </row>
    <row r="1047" spans="1:6" x14ac:dyDescent="0.25">
      <c r="A1047" t="str" cm="1">
        <f t="array" aca="1" ref="A1047" ca="1">"a_DRO_3_" &amp; INDIRECT("F" &amp; ROW(C1047) - 20) &amp; "_p"</f>
        <v>a_DRO_3_7_6_p</v>
      </c>
      <c r="B1047">
        <v>2</v>
      </c>
      <c r="C1047" t="s">
        <v>62</v>
      </c>
    </row>
    <row r="1048" spans="1:6" x14ac:dyDescent="0.25">
      <c r="A1048" s="53" t="s">
        <v>471</v>
      </c>
    </row>
    <row r="1049" spans="1:6" x14ac:dyDescent="0.25">
      <c r="A1049" t="str" cm="1">
        <f t="array" aca="1" ref="A1049" ca="1">"a_CYC_1_" &amp; INDIRECT("F" &amp; ROW(C1049) - 22) &amp; "_p"</f>
        <v>a_CYC_1_7_6_p</v>
      </c>
      <c r="B1049">
        <v>0.1</v>
      </c>
      <c r="C1049" t="s">
        <v>60</v>
      </c>
    </row>
    <row r="1050" spans="1:6" x14ac:dyDescent="0.25">
      <c r="A1050" t="str" cm="1">
        <f t="array" aca="1" ref="A1050" ca="1">"a_CYC_2_" &amp; INDIRECT("F" &amp; ROW(C1050) - 23) &amp; "_p"</f>
        <v>a_CYC_2_7_6_p</v>
      </c>
      <c r="B1050">
        <v>0</v>
      </c>
      <c r="C1050" t="s">
        <v>61</v>
      </c>
    </row>
    <row r="1051" spans="1:6" x14ac:dyDescent="0.25">
      <c r="A1051" t="str" cm="1">
        <f t="array" aca="1" ref="A1051" ca="1">"a_CYC_3_" &amp; INDIRECT("F" &amp; ROW(C1051) - 24) &amp; "_p"</f>
        <v>a_CYC_3_7_6_p</v>
      </c>
      <c r="B1051">
        <v>2</v>
      </c>
      <c r="C1051" t="s">
        <v>62</v>
      </c>
    </row>
    <row r="1052" spans="1:6" x14ac:dyDescent="0.25">
      <c r="A1052" s="59" t="s">
        <v>545</v>
      </c>
      <c r="B1052" s="59"/>
      <c r="C1052" s="59"/>
      <c r="D1052" s="46">
        <v>8</v>
      </c>
      <c r="E1052" s="46">
        <v>1</v>
      </c>
      <c r="F1052" s="46" t="s">
        <v>568</v>
      </c>
    </row>
    <row r="1053" spans="1:6" x14ac:dyDescent="0.25">
      <c r="A1053" s="53" t="s">
        <v>59</v>
      </c>
    </row>
    <row r="1054" spans="1:6" x14ac:dyDescent="0.25">
      <c r="A1054" t="str" cm="1">
        <f t="array" aca="1" ref="A1054" ca="1">"a_T_1_" &amp; INDIRECT("F" &amp; ROW(C1054)-2) &amp; "_p"</f>
        <v>a_T_1_8_1_p</v>
      </c>
      <c r="B1054">
        <v>0</v>
      </c>
      <c r="C1054" t="s">
        <v>60</v>
      </c>
    </row>
    <row r="1055" spans="1:6" x14ac:dyDescent="0.25">
      <c r="A1055" t="str" cm="1">
        <f t="array" aca="1" ref="A1055" ca="1">"a_T_2_" &amp; INDIRECT("F" &amp; ROW(C1055)-3) &amp; "_p"</f>
        <v>a_T_2_8_1_p</v>
      </c>
      <c r="B1055">
        <v>0</v>
      </c>
      <c r="C1055" t="s">
        <v>61</v>
      </c>
    </row>
    <row r="1056" spans="1:6" x14ac:dyDescent="0.25">
      <c r="A1056" t="str" cm="1">
        <f t="array" aca="1" ref="A1056" ca="1">"a_T_3_" &amp; INDIRECT("F" &amp; ROW(C1056)-4) &amp; "_p"</f>
        <v>a_T_3_8_1_p</v>
      </c>
      <c r="B1056">
        <v>2</v>
      </c>
      <c r="C1056" t="s">
        <v>62</v>
      </c>
    </row>
    <row r="1057" spans="1:8" x14ac:dyDescent="0.25">
      <c r="A1057" s="53" t="s">
        <v>64</v>
      </c>
    </row>
    <row r="1058" spans="1:8" x14ac:dyDescent="0.25">
      <c r="A1058" t="str" cm="1">
        <f t="array" aca="1" ref="A1058" ca="1">"a_WS_1_" &amp; INDIRECT("F" &amp; ROW(C1058)-6) &amp; "_p"</f>
        <v>a_WS_1_8_1_p</v>
      </c>
      <c r="B1058">
        <v>0</v>
      </c>
      <c r="C1058" t="s">
        <v>60</v>
      </c>
    </row>
    <row r="1059" spans="1:8" x14ac:dyDescent="0.25">
      <c r="A1059" t="str" cm="1">
        <f t="array" aca="1" ref="A1059" ca="1">"a_WS_2_" &amp; INDIRECT("F" &amp; ROW(C1059)-7) &amp; "_p"</f>
        <v>a_WS_2_8_1_p</v>
      </c>
      <c r="B1059">
        <v>0</v>
      </c>
      <c r="C1059" t="s">
        <v>61</v>
      </c>
    </row>
    <row r="1060" spans="1:8" x14ac:dyDescent="0.25">
      <c r="A1060" t="str" cm="1">
        <f t="array" aca="1" ref="A1060" ca="1">"a_WS_3_" &amp; INDIRECT("F" &amp; ROW(C1060)-8) &amp; "_p"</f>
        <v>a_WS_3_8_1_p</v>
      </c>
      <c r="B1060">
        <v>2</v>
      </c>
      <c r="C1060" t="s">
        <v>62</v>
      </c>
    </row>
    <row r="1061" spans="1:8" x14ac:dyDescent="0.25">
      <c r="A1061" s="53" t="s">
        <v>63</v>
      </c>
      <c r="G1061" s="44"/>
      <c r="H1061" s="44"/>
    </row>
    <row r="1062" spans="1:8" x14ac:dyDescent="0.25">
      <c r="A1062" t="str" cm="1">
        <f t="array" aca="1" ref="A1062" ca="1">"a_PREC_1_" &amp; INDIRECT("F" &amp; ROW(C1062) - 10) &amp; "_p"</f>
        <v>a_PREC_1_8_1_p</v>
      </c>
      <c r="B1062">
        <v>0</v>
      </c>
      <c r="C1062" t="s">
        <v>60</v>
      </c>
      <c r="F1062" s="44"/>
    </row>
    <row r="1063" spans="1:8" x14ac:dyDescent="0.25">
      <c r="A1063" t="str" cm="1">
        <f t="array" aca="1" ref="A1063" ca="1">"a_PREC_2_" &amp; INDIRECT("F" &amp; ROW(C1063) - 11) &amp; "_p"</f>
        <v>a_PREC_2_8_1_p</v>
      </c>
      <c r="B1063">
        <v>0</v>
      </c>
      <c r="C1063" t="s">
        <v>61</v>
      </c>
    </row>
    <row r="1064" spans="1:8" x14ac:dyDescent="0.25">
      <c r="A1064" t="str" cm="1">
        <f t="array" aca="1" ref="A1064" ca="1">"a_PREC_3_" &amp; INDIRECT("F" &amp; ROW(C1064) - 12) &amp; "_p"</f>
        <v>a_PREC_3_8_1_p</v>
      </c>
      <c r="B1064">
        <v>2</v>
      </c>
      <c r="C1064" t="s">
        <v>62</v>
      </c>
    </row>
    <row r="1065" spans="1:8" x14ac:dyDescent="0.25">
      <c r="A1065" s="53" t="s">
        <v>65</v>
      </c>
      <c r="G1065" s="44"/>
      <c r="H1065" s="44"/>
    </row>
    <row r="1066" spans="1:8" x14ac:dyDescent="0.25">
      <c r="A1066" t="str" cm="1">
        <f t="array" aca="1" ref="A1066" ca="1">"a_SL_1_" &amp; INDIRECT("F" &amp; ROW(C1066) - 14) &amp; "_p"</f>
        <v>a_SL_1_8_1_p</v>
      </c>
      <c r="B1066">
        <v>0</v>
      </c>
      <c r="C1066" t="s">
        <v>60</v>
      </c>
      <c r="F1066" s="44"/>
    </row>
    <row r="1067" spans="1:8" x14ac:dyDescent="0.25">
      <c r="A1067" t="str" cm="1">
        <f t="array" aca="1" ref="A1067" ca="1">"a_SL_2_" &amp; INDIRECT("F" &amp; ROW(C1067) - 15) &amp; "_p"</f>
        <v>a_SL_2_8_1_p</v>
      </c>
      <c r="B1067">
        <v>0</v>
      </c>
      <c r="C1067" t="s">
        <v>61</v>
      </c>
    </row>
    <row r="1068" spans="1:8" x14ac:dyDescent="0.25">
      <c r="A1068" t="str" cm="1">
        <f t="array" aca="1" ref="A1068" ca="1">"a_SL_3_" &amp; INDIRECT("F" &amp; ROW(C1068) - 16) &amp; "_p"</f>
        <v>a_SL_3_8_1_p</v>
      </c>
      <c r="B1068">
        <v>2</v>
      </c>
      <c r="C1068" t="s">
        <v>62</v>
      </c>
    </row>
    <row r="1069" spans="1:8" x14ac:dyDescent="0.25">
      <c r="A1069" s="53" t="s">
        <v>470</v>
      </c>
    </row>
    <row r="1070" spans="1:8" x14ac:dyDescent="0.25">
      <c r="A1070" t="str" cm="1">
        <f t="array" aca="1" ref="A1070" ca="1">"a_DRO_1_" &amp; INDIRECT("F" &amp; ROW(C1070) - 18) &amp; "_p"</f>
        <v>a_DRO_1_8_1_p</v>
      </c>
      <c r="B1070">
        <v>0</v>
      </c>
      <c r="C1070" t="s">
        <v>60</v>
      </c>
    </row>
    <row r="1071" spans="1:8" x14ac:dyDescent="0.25">
      <c r="A1071" t="str" cm="1">
        <f t="array" aca="1" ref="A1071" ca="1">"a_DRO_2_" &amp; INDIRECT("F" &amp; ROW(C1071) - 19) &amp; "_p"</f>
        <v>a_DRO_2_8_1_p</v>
      </c>
      <c r="B1071">
        <v>0</v>
      </c>
      <c r="C1071" t="s">
        <v>61</v>
      </c>
    </row>
    <row r="1072" spans="1:8" x14ac:dyDescent="0.25">
      <c r="A1072" t="str" cm="1">
        <f t="array" aca="1" ref="A1072" ca="1">"a_DRO_3_" &amp; INDIRECT("F" &amp; ROW(C1072) - 20) &amp; "_p"</f>
        <v>a_DRO_3_8_1_p</v>
      </c>
      <c r="B1072">
        <v>2</v>
      </c>
      <c r="C1072" t="s">
        <v>62</v>
      </c>
    </row>
    <row r="1073" spans="1:8" x14ac:dyDescent="0.25">
      <c r="A1073" s="53" t="s">
        <v>471</v>
      </c>
    </row>
    <row r="1074" spans="1:8" x14ac:dyDescent="0.25">
      <c r="A1074" t="str" cm="1">
        <f t="array" aca="1" ref="A1074" ca="1">"a_CYC_1_" &amp; INDIRECT("F" &amp; ROW(C1074) - 22) &amp; "_p"</f>
        <v>a_CYC_1_8_1_p</v>
      </c>
      <c r="B1074">
        <v>0.1</v>
      </c>
      <c r="C1074" t="s">
        <v>60</v>
      </c>
    </row>
    <row r="1075" spans="1:8" x14ac:dyDescent="0.25">
      <c r="A1075" t="str" cm="1">
        <f t="array" aca="1" ref="A1075" ca="1">"a_CYC_2_" &amp; INDIRECT("F" &amp; ROW(C1075) - 23) &amp; "_p"</f>
        <v>a_CYC_2_8_1_p</v>
      </c>
      <c r="B1075">
        <v>0</v>
      </c>
      <c r="C1075" t="s">
        <v>61</v>
      </c>
    </row>
    <row r="1076" spans="1:8" x14ac:dyDescent="0.25">
      <c r="A1076" t="str" cm="1">
        <f t="array" aca="1" ref="A1076" ca="1">"a_CYC_3_" &amp; INDIRECT("F" &amp; ROW(C1076) - 24) &amp; "_p"</f>
        <v>a_CYC_3_8_1_p</v>
      </c>
      <c r="B1076">
        <v>2</v>
      </c>
      <c r="C1076" t="s">
        <v>62</v>
      </c>
    </row>
    <row r="1077" spans="1:8" x14ac:dyDescent="0.25">
      <c r="A1077" s="59" t="s">
        <v>546</v>
      </c>
      <c r="B1077" s="59"/>
      <c r="C1077" s="59"/>
      <c r="D1077" s="46">
        <v>8</v>
      </c>
      <c r="E1077" s="46">
        <v>2</v>
      </c>
      <c r="F1077" s="46" t="s">
        <v>567</v>
      </c>
    </row>
    <row r="1078" spans="1:8" x14ac:dyDescent="0.25">
      <c r="A1078" s="53" t="s">
        <v>59</v>
      </c>
    </row>
    <row r="1079" spans="1:8" x14ac:dyDescent="0.25">
      <c r="A1079" t="str" cm="1">
        <f t="array" aca="1" ref="A1079" ca="1">"a_T_1_" &amp; INDIRECT("F" &amp; ROW(C1079)-2) &amp; "_p"</f>
        <v>a_T_1_8_2_p</v>
      </c>
      <c r="B1079">
        <v>0</v>
      </c>
      <c r="C1079" t="s">
        <v>60</v>
      </c>
    </row>
    <row r="1080" spans="1:8" x14ac:dyDescent="0.25">
      <c r="A1080" t="str" cm="1">
        <f t="array" aca="1" ref="A1080" ca="1">"a_T_2_" &amp; INDIRECT("F" &amp; ROW(C1080)-3) &amp; "_p"</f>
        <v>a_T_2_8_2_p</v>
      </c>
      <c r="B1080">
        <v>0</v>
      </c>
      <c r="C1080" t="s">
        <v>61</v>
      </c>
    </row>
    <row r="1081" spans="1:8" x14ac:dyDescent="0.25">
      <c r="A1081" t="str" cm="1">
        <f t="array" aca="1" ref="A1081" ca="1">"a_T_3_" &amp; INDIRECT("F" &amp; ROW(C1081)-4) &amp; "_p"</f>
        <v>a_T_3_8_2_p</v>
      </c>
      <c r="B1081">
        <v>2</v>
      </c>
      <c r="C1081" t="s">
        <v>62</v>
      </c>
    </row>
    <row r="1082" spans="1:8" x14ac:dyDescent="0.25">
      <c r="A1082" s="53" t="s">
        <v>64</v>
      </c>
    </row>
    <row r="1083" spans="1:8" x14ac:dyDescent="0.25">
      <c r="A1083" t="str" cm="1">
        <f t="array" aca="1" ref="A1083" ca="1">"a_WS_1_" &amp; INDIRECT("F" &amp; ROW(C1083)-6) &amp; "_p"</f>
        <v>a_WS_1_8_2_p</v>
      </c>
      <c r="B1083">
        <v>0</v>
      </c>
      <c r="C1083" t="s">
        <v>60</v>
      </c>
    </row>
    <row r="1084" spans="1:8" x14ac:dyDescent="0.25">
      <c r="A1084" t="str" cm="1">
        <f t="array" aca="1" ref="A1084" ca="1">"a_WS_2_" &amp; INDIRECT("F" &amp; ROW(C1084)-7) &amp; "_p"</f>
        <v>a_WS_2_8_2_p</v>
      </c>
      <c r="B1084">
        <v>0</v>
      </c>
      <c r="C1084" t="s">
        <v>61</v>
      </c>
    </row>
    <row r="1085" spans="1:8" x14ac:dyDescent="0.25">
      <c r="A1085" t="str" cm="1">
        <f t="array" aca="1" ref="A1085" ca="1">"a_WS_3_" &amp; INDIRECT("F" &amp; ROW(C1085)-8) &amp; "_p"</f>
        <v>a_WS_3_8_2_p</v>
      </c>
      <c r="B1085">
        <v>2</v>
      </c>
      <c r="C1085" t="s">
        <v>62</v>
      </c>
    </row>
    <row r="1086" spans="1:8" x14ac:dyDescent="0.25">
      <c r="A1086" s="53" t="s">
        <v>63</v>
      </c>
      <c r="G1086" s="44"/>
      <c r="H1086" s="44"/>
    </row>
    <row r="1087" spans="1:8" x14ac:dyDescent="0.25">
      <c r="A1087" t="str" cm="1">
        <f t="array" aca="1" ref="A1087" ca="1">"a_PREC_1_" &amp; INDIRECT("F" &amp; ROW(C1087) - 10) &amp; "_p"</f>
        <v>a_PREC_1_8_2_p</v>
      </c>
      <c r="B1087">
        <v>0</v>
      </c>
      <c r="C1087" t="s">
        <v>60</v>
      </c>
      <c r="F1087" s="44"/>
    </row>
    <row r="1088" spans="1:8" x14ac:dyDescent="0.25">
      <c r="A1088" t="str" cm="1">
        <f t="array" aca="1" ref="A1088" ca="1">"a_PREC_2_" &amp; INDIRECT("F" &amp; ROW(C1088) - 11) &amp; "_p"</f>
        <v>a_PREC_2_8_2_p</v>
      </c>
      <c r="B1088">
        <v>0</v>
      </c>
      <c r="C1088" t="s">
        <v>61</v>
      </c>
    </row>
    <row r="1089" spans="1:8" x14ac:dyDescent="0.25">
      <c r="A1089" t="str" cm="1">
        <f t="array" aca="1" ref="A1089" ca="1">"a_PREC_3_" &amp; INDIRECT("F" &amp; ROW(C1089) - 12) &amp; "_p"</f>
        <v>a_PREC_3_8_2_p</v>
      </c>
      <c r="B1089">
        <v>2</v>
      </c>
      <c r="C1089" t="s">
        <v>62</v>
      </c>
    </row>
    <row r="1090" spans="1:8" x14ac:dyDescent="0.25">
      <c r="A1090" s="53" t="s">
        <v>65</v>
      </c>
      <c r="G1090" s="44"/>
      <c r="H1090" s="44"/>
    </row>
    <row r="1091" spans="1:8" x14ac:dyDescent="0.25">
      <c r="A1091" t="str" cm="1">
        <f t="array" aca="1" ref="A1091" ca="1">"a_SL_1_" &amp; INDIRECT("F" &amp; ROW(C1091) - 14) &amp; "_p"</f>
        <v>a_SL_1_8_2_p</v>
      </c>
      <c r="B1091">
        <v>0</v>
      </c>
      <c r="C1091" t="s">
        <v>60</v>
      </c>
      <c r="F1091" s="44"/>
    </row>
    <row r="1092" spans="1:8" x14ac:dyDescent="0.25">
      <c r="A1092" t="str" cm="1">
        <f t="array" aca="1" ref="A1092" ca="1">"a_SL_2_" &amp; INDIRECT("F" &amp; ROW(C1092) - 15) &amp; "_p"</f>
        <v>a_SL_2_8_2_p</v>
      </c>
      <c r="B1092">
        <v>0</v>
      </c>
      <c r="C1092" t="s">
        <v>61</v>
      </c>
    </row>
    <row r="1093" spans="1:8" x14ac:dyDescent="0.25">
      <c r="A1093" t="str" cm="1">
        <f t="array" aca="1" ref="A1093" ca="1">"a_SL_3_" &amp; INDIRECT("F" &amp; ROW(C1093) - 16) &amp; "_p"</f>
        <v>a_SL_3_8_2_p</v>
      </c>
      <c r="B1093">
        <v>2</v>
      </c>
      <c r="C1093" t="s">
        <v>62</v>
      </c>
    </row>
    <row r="1094" spans="1:8" x14ac:dyDescent="0.25">
      <c r="A1094" s="53" t="s">
        <v>470</v>
      </c>
    </row>
    <row r="1095" spans="1:8" x14ac:dyDescent="0.25">
      <c r="A1095" t="str" cm="1">
        <f t="array" aca="1" ref="A1095" ca="1">"a_DRO_1_" &amp; INDIRECT("F" &amp; ROW(C1095) - 18) &amp; "_p"</f>
        <v>a_DRO_1_8_2_p</v>
      </c>
      <c r="B1095">
        <v>0</v>
      </c>
      <c r="C1095" t="s">
        <v>60</v>
      </c>
    </row>
    <row r="1096" spans="1:8" x14ac:dyDescent="0.25">
      <c r="A1096" t="str" cm="1">
        <f t="array" aca="1" ref="A1096" ca="1">"a_DRO_2_" &amp; INDIRECT("F" &amp; ROW(C1096) - 19) &amp; "_p"</f>
        <v>a_DRO_2_8_2_p</v>
      </c>
      <c r="B1096">
        <v>0</v>
      </c>
      <c r="C1096" t="s">
        <v>61</v>
      </c>
    </row>
    <row r="1097" spans="1:8" x14ac:dyDescent="0.25">
      <c r="A1097" t="str" cm="1">
        <f t="array" aca="1" ref="A1097" ca="1">"a_DRO_3_" &amp; INDIRECT("F" &amp; ROW(C1097) - 20) &amp; "_p"</f>
        <v>a_DRO_3_8_2_p</v>
      </c>
      <c r="B1097">
        <v>2</v>
      </c>
      <c r="C1097" t="s">
        <v>62</v>
      </c>
    </row>
    <row r="1098" spans="1:8" x14ac:dyDescent="0.25">
      <c r="A1098" s="53" t="s">
        <v>471</v>
      </c>
    </row>
    <row r="1099" spans="1:8" x14ac:dyDescent="0.25">
      <c r="A1099" t="str" cm="1">
        <f t="array" aca="1" ref="A1099" ca="1">"a_CYC_1_" &amp; INDIRECT("F" &amp; ROW(C1099) - 22) &amp; "_p"</f>
        <v>a_CYC_1_8_2_p</v>
      </c>
      <c r="B1099">
        <v>0.1</v>
      </c>
      <c r="C1099" t="s">
        <v>60</v>
      </c>
    </row>
    <row r="1100" spans="1:8" x14ac:dyDescent="0.25">
      <c r="A1100" t="str" cm="1">
        <f t="array" aca="1" ref="A1100" ca="1">"a_CYC_2_" &amp; INDIRECT("F" &amp; ROW(C1100) - 23) &amp; "_p"</f>
        <v>a_CYC_2_8_2_p</v>
      </c>
      <c r="B1100">
        <v>0</v>
      </c>
      <c r="C1100" t="s">
        <v>61</v>
      </c>
    </row>
    <row r="1101" spans="1:8" x14ac:dyDescent="0.25">
      <c r="A1101" t="str" cm="1">
        <f t="array" aca="1" ref="A1101" ca="1">"a_CYC_3_" &amp; INDIRECT("F" &amp; ROW(C1101) - 24) &amp; "_p"</f>
        <v>a_CYC_3_8_2_p</v>
      </c>
      <c r="B1101">
        <v>2</v>
      </c>
      <c r="C1101" t="s">
        <v>62</v>
      </c>
    </row>
    <row r="1102" spans="1:8" x14ac:dyDescent="0.25">
      <c r="A1102" s="59" t="s">
        <v>547</v>
      </c>
      <c r="B1102" s="59"/>
      <c r="C1102" s="59"/>
      <c r="D1102" s="46">
        <v>8</v>
      </c>
      <c r="E1102" s="46">
        <v>3</v>
      </c>
      <c r="F1102" s="46" t="s">
        <v>566</v>
      </c>
    </row>
    <row r="1103" spans="1:8" x14ac:dyDescent="0.25">
      <c r="A1103" s="53" t="s">
        <v>59</v>
      </c>
    </row>
    <row r="1104" spans="1:8" x14ac:dyDescent="0.25">
      <c r="A1104" t="str" cm="1">
        <f t="array" aca="1" ref="A1104" ca="1">"a_T_1_" &amp; INDIRECT("F" &amp; ROW(C1104)-2) &amp; "_p"</f>
        <v>a_T_1_8_3_p</v>
      </c>
      <c r="B1104">
        <v>0</v>
      </c>
      <c r="C1104" t="s">
        <v>60</v>
      </c>
    </row>
    <row r="1105" spans="1:8" x14ac:dyDescent="0.25">
      <c r="A1105" t="str" cm="1">
        <f t="array" aca="1" ref="A1105" ca="1">"a_T_2_" &amp; INDIRECT("F" &amp; ROW(C1105)-3) &amp; "_p"</f>
        <v>a_T_2_8_3_p</v>
      </c>
      <c r="B1105">
        <v>0</v>
      </c>
      <c r="C1105" t="s">
        <v>61</v>
      </c>
    </row>
    <row r="1106" spans="1:8" x14ac:dyDescent="0.25">
      <c r="A1106" t="str" cm="1">
        <f t="array" aca="1" ref="A1106" ca="1">"a_T_3_" &amp; INDIRECT("F" &amp; ROW(C1106)-4) &amp; "_p"</f>
        <v>a_T_3_8_3_p</v>
      </c>
      <c r="B1106">
        <v>2</v>
      </c>
      <c r="C1106" t="s">
        <v>62</v>
      </c>
    </row>
    <row r="1107" spans="1:8" x14ac:dyDescent="0.25">
      <c r="A1107" s="53" t="s">
        <v>64</v>
      </c>
    </row>
    <row r="1108" spans="1:8" x14ac:dyDescent="0.25">
      <c r="A1108" t="str" cm="1">
        <f t="array" aca="1" ref="A1108" ca="1">"a_WS_1_" &amp; INDIRECT("F" &amp; ROW(C1108)-6) &amp; "_p"</f>
        <v>a_WS_1_8_3_p</v>
      </c>
      <c r="B1108">
        <v>0</v>
      </c>
      <c r="C1108" t="s">
        <v>60</v>
      </c>
    </row>
    <row r="1109" spans="1:8" x14ac:dyDescent="0.25">
      <c r="A1109" t="str" cm="1">
        <f t="array" aca="1" ref="A1109" ca="1">"a_WS_2_" &amp; INDIRECT("F" &amp; ROW(C1109)-7) &amp; "_p"</f>
        <v>a_WS_2_8_3_p</v>
      </c>
      <c r="B1109">
        <v>0</v>
      </c>
      <c r="C1109" t="s">
        <v>61</v>
      </c>
    </row>
    <row r="1110" spans="1:8" x14ac:dyDescent="0.25">
      <c r="A1110" t="str" cm="1">
        <f t="array" aca="1" ref="A1110" ca="1">"a_WS_3_" &amp; INDIRECT("F" &amp; ROW(C1110)-8) &amp; "_p"</f>
        <v>a_WS_3_8_3_p</v>
      </c>
      <c r="B1110">
        <v>2</v>
      </c>
      <c r="C1110" t="s">
        <v>62</v>
      </c>
    </row>
    <row r="1111" spans="1:8" x14ac:dyDescent="0.25">
      <c r="A1111" s="53" t="s">
        <v>63</v>
      </c>
      <c r="G1111" s="44"/>
      <c r="H1111" s="44"/>
    </row>
    <row r="1112" spans="1:8" x14ac:dyDescent="0.25">
      <c r="A1112" t="str" cm="1">
        <f t="array" aca="1" ref="A1112" ca="1">"a_PREC_1_" &amp; INDIRECT("F" &amp; ROW(C1112) - 10) &amp; "_p"</f>
        <v>a_PREC_1_8_3_p</v>
      </c>
      <c r="B1112">
        <v>0</v>
      </c>
      <c r="C1112" t="s">
        <v>60</v>
      </c>
      <c r="F1112" s="44"/>
    </row>
    <row r="1113" spans="1:8" x14ac:dyDescent="0.25">
      <c r="A1113" t="str" cm="1">
        <f t="array" aca="1" ref="A1113" ca="1">"a_PREC_2_" &amp; INDIRECT("F" &amp; ROW(C1113) - 11) &amp; "_p"</f>
        <v>a_PREC_2_8_3_p</v>
      </c>
      <c r="B1113">
        <v>0</v>
      </c>
      <c r="C1113" t="s">
        <v>61</v>
      </c>
    </row>
    <row r="1114" spans="1:8" x14ac:dyDescent="0.25">
      <c r="A1114" t="str" cm="1">
        <f t="array" aca="1" ref="A1114" ca="1">"a_PREC_3_" &amp; INDIRECT("F" &amp; ROW(C1114) - 12) &amp; "_p"</f>
        <v>a_PREC_3_8_3_p</v>
      </c>
      <c r="B1114">
        <v>2</v>
      </c>
      <c r="C1114" t="s">
        <v>62</v>
      </c>
    </row>
    <row r="1115" spans="1:8" x14ac:dyDescent="0.25">
      <c r="A1115" s="53" t="s">
        <v>65</v>
      </c>
      <c r="G1115" s="44"/>
      <c r="H1115" s="44"/>
    </row>
    <row r="1116" spans="1:8" x14ac:dyDescent="0.25">
      <c r="A1116" t="str" cm="1">
        <f t="array" aca="1" ref="A1116" ca="1">"a_SL_1_" &amp; INDIRECT("F" &amp; ROW(C1116) - 14) &amp; "_p"</f>
        <v>a_SL_1_8_3_p</v>
      </c>
      <c r="B1116">
        <v>0</v>
      </c>
      <c r="C1116" t="s">
        <v>60</v>
      </c>
      <c r="F1116" s="44"/>
    </row>
    <row r="1117" spans="1:8" x14ac:dyDescent="0.25">
      <c r="A1117" t="str" cm="1">
        <f t="array" aca="1" ref="A1117" ca="1">"a_SL_2_" &amp; INDIRECT("F" &amp; ROW(C1117) - 15) &amp; "_p"</f>
        <v>a_SL_2_8_3_p</v>
      </c>
      <c r="B1117">
        <v>0</v>
      </c>
      <c r="C1117" t="s">
        <v>61</v>
      </c>
    </row>
    <row r="1118" spans="1:8" x14ac:dyDescent="0.25">
      <c r="A1118" t="str" cm="1">
        <f t="array" aca="1" ref="A1118" ca="1">"a_SL_3_" &amp; INDIRECT("F" &amp; ROW(C1118) - 16) &amp; "_p"</f>
        <v>a_SL_3_8_3_p</v>
      </c>
      <c r="B1118">
        <v>2</v>
      </c>
      <c r="C1118" t="s">
        <v>62</v>
      </c>
    </row>
    <row r="1119" spans="1:8" x14ac:dyDescent="0.25">
      <c r="A1119" s="53" t="s">
        <v>470</v>
      </c>
    </row>
    <row r="1120" spans="1:8" x14ac:dyDescent="0.25">
      <c r="A1120" t="str" cm="1">
        <f t="array" aca="1" ref="A1120" ca="1">"a_DRO_1_" &amp; INDIRECT("F" &amp; ROW(C1120) - 18) &amp; "_p"</f>
        <v>a_DRO_1_8_3_p</v>
      </c>
      <c r="B1120">
        <v>0</v>
      </c>
      <c r="C1120" t="s">
        <v>60</v>
      </c>
    </row>
    <row r="1121" spans="1:8" x14ac:dyDescent="0.25">
      <c r="A1121" t="str" cm="1">
        <f t="array" aca="1" ref="A1121" ca="1">"a_DRO_2_" &amp; INDIRECT("F" &amp; ROW(C1121) - 19) &amp; "_p"</f>
        <v>a_DRO_2_8_3_p</v>
      </c>
      <c r="B1121">
        <v>0</v>
      </c>
      <c r="C1121" t="s">
        <v>61</v>
      </c>
    </row>
    <row r="1122" spans="1:8" x14ac:dyDescent="0.25">
      <c r="A1122" t="str" cm="1">
        <f t="array" aca="1" ref="A1122" ca="1">"a_DRO_3_" &amp; INDIRECT("F" &amp; ROW(C1122) - 20) &amp; "_p"</f>
        <v>a_DRO_3_8_3_p</v>
      </c>
      <c r="B1122">
        <v>2</v>
      </c>
      <c r="C1122" t="s">
        <v>62</v>
      </c>
    </row>
    <row r="1123" spans="1:8" x14ac:dyDescent="0.25">
      <c r="A1123" s="53" t="s">
        <v>471</v>
      </c>
    </row>
    <row r="1124" spans="1:8" x14ac:dyDescent="0.25">
      <c r="A1124" t="str" cm="1">
        <f t="array" aca="1" ref="A1124" ca="1">"a_CYC_1_" &amp; INDIRECT("F" &amp; ROW(C1124) - 22) &amp; "_p"</f>
        <v>a_CYC_1_8_3_p</v>
      </c>
      <c r="B1124">
        <v>0.1</v>
      </c>
      <c r="C1124" t="s">
        <v>60</v>
      </c>
    </row>
    <row r="1125" spans="1:8" x14ac:dyDescent="0.25">
      <c r="A1125" t="str" cm="1">
        <f t="array" aca="1" ref="A1125" ca="1">"a_CYC_2_" &amp; INDIRECT("F" &amp; ROW(C1125) - 23) &amp; "_p"</f>
        <v>a_CYC_2_8_3_p</v>
      </c>
      <c r="B1125">
        <v>0</v>
      </c>
      <c r="C1125" t="s">
        <v>61</v>
      </c>
    </row>
    <row r="1126" spans="1:8" x14ac:dyDescent="0.25">
      <c r="A1126" t="str" cm="1">
        <f t="array" aca="1" ref="A1126" ca="1">"a_CYC_3_" &amp; INDIRECT("F" &amp; ROW(C1126) - 24) &amp; "_p"</f>
        <v>a_CYC_3_8_3_p</v>
      </c>
      <c r="B1126">
        <v>2</v>
      </c>
      <c r="C1126" t="s">
        <v>62</v>
      </c>
    </row>
    <row r="1127" spans="1:8" x14ac:dyDescent="0.25">
      <c r="A1127" s="59" t="s">
        <v>548</v>
      </c>
      <c r="B1127" s="59"/>
      <c r="C1127" s="59"/>
      <c r="D1127" s="46">
        <v>8</v>
      </c>
      <c r="E1127" s="46">
        <v>4</v>
      </c>
      <c r="F1127" s="46" t="s">
        <v>565</v>
      </c>
    </row>
    <row r="1128" spans="1:8" x14ac:dyDescent="0.25">
      <c r="A1128" s="53" t="s">
        <v>59</v>
      </c>
    </row>
    <row r="1129" spans="1:8" x14ac:dyDescent="0.25">
      <c r="A1129" t="str" cm="1">
        <f t="array" aca="1" ref="A1129" ca="1">"a_T_1_" &amp; INDIRECT("F" &amp; ROW(C1129)-2) &amp; "_p"</f>
        <v>a_T_1_8_4_p</v>
      </c>
      <c r="B1129">
        <v>0</v>
      </c>
      <c r="C1129" t="s">
        <v>60</v>
      </c>
    </row>
    <row r="1130" spans="1:8" x14ac:dyDescent="0.25">
      <c r="A1130" t="str" cm="1">
        <f t="array" aca="1" ref="A1130" ca="1">"a_T_2_" &amp; INDIRECT("F" &amp; ROW(C1130)-3) &amp; "_p"</f>
        <v>a_T_2_8_4_p</v>
      </c>
      <c r="B1130">
        <v>0</v>
      </c>
      <c r="C1130" t="s">
        <v>61</v>
      </c>
    </row>
    <row r="1131" spans="1:8" x14ac:dyDescent="0.25">
      <c r="A1131" t="str" cm="1">
        <f t="array" aca="1" ref="A1131" ca="1">"a_T_3_" &amp; INDIRECT("F" &amp; ROW(C1131)-4) &amp; "_p"</f>
        <v>a_T_3_8_4_p</v>
      </c>
      <c r="B1131">
        <v>2</v>
      </c>
      <c r="C1131" t="s">
        <v>62</v>
      </c>
    </row>
    <row r="1132" spans="1:8" x14ac:dyDescent="0.25">
      <c r="A1132" s="53" t="s">
        <v>64</v>
      </c>
    </row>
    <row r="1133" spans="1:8" x14ac:dyDescent="0.25">
      <c r="A1133" t="str" cm="1">
        <f t="array" aca="1" ref="A1133" ca="1">"a_WS_1_" &amp; INDIRECT("F" &amp; ROW(C1133)-6) &amp; "_p"</f>
        <v>a_WS_1_8_4_p</v>
      </c>
      <c r="B1133">
        <v>0</v>
      </c>
      <c r="C1133" t="s">
        <v>60</v>
      </c>
    </row>
    <row r="1134" spans="1:8" x14ac:dyDescent="0.25">
      <c r="A1134" t="str" cm="1">
        <f t="array" aca="1" ref="A1134" ca="1">"a_WS_2_" &amp; INDIRECT("F" &amp; ROW(C1134)-7) &amp; "_p"</f>
        <v>a_WS_2_8_4_p</v>
      </c>
      <c r="B1134">
        <v>0</v>
      </c>
      <c r="C1134" t="s">
        <v>61</v>
      </c>
    </row>
    <row r="1135" spans="1:8" x14ac:dyDescent="0.25">
      <c r="A1135" t="str" cm="1">
        <f t="array" aca="1" ref="A1135" ca="1">"a_WS_3_" &amp; INDIRECT("F" &amp; ROW(C1135)-8) &amp; "_p"</f>
        <v>a_WS_3_8_4_p</v>
      </c>
      <c r="B1135">
        <v>2</v>
      </c>
      <c r="C1135" t="s">
        <v>62</v>
      </c>
    </row>
    <row r="1136" spans="1:8" x14ac:dyDescent="0.25">
      <c r="A1136" s="53" t="s">
        <v>63</v>
      </c>
      <c r="G1136" s="44"/>
      <c r="H1136" s="44"/>
    </row>
    <row r="1137" spans="1:8" x14ac:dyDescent="0.25">
      <c r="A1137" t="str" cm="1">
        <f t="array" aca="1" ref="A1137" ca="1">"a_PREC_1_" &amp; INDIRECT("F" &amp; ROW(C1137) - 10) &amp; "_p"</f>
        <v>a_PREC_1_8_4_p</v>
      </c>
      <c r="B1137">
        <v>0</v>
      </c>
      <c r="C1137" t="s">
        <v>60</v>
      </c>
      <c r="F1137" s="44"/>
    </row>
    <row r="1138" spans="1:8" x14ac:dyDescent="0.25">
      <c r="A1138" t="str" cm="1">
        <f t="array" aca="1" ref="A1138" ca="1">"a_PREC_2_" &amp; INDIRECT("F" &amp; ROW(C1138) - 11) &amp; "_p"</f>
        <v>a_PREC_2_8_4_p</v>
      </c>
      <c r="B1138">
        <v>0</v>
      </c>
      <c r="C1138" t="s">
        <v>61</v>
      </c>
    </row>
    <row r="1139" spans="1:8" x14ac:dyDescent="0.25">
      <c r="A1139" t="str" cm="1">
        <f t="array" aca="1" ref="A1139" ca="1">"a_PREC_3_" &amp; INDIRECT("F" &amp; ROW(C1139) - 12) &amp; "_p"</f>
        <v>a_PREC_3_8_4_p</v>
      </c>
      <c r="B1139">
        <v>2</v>
      </c>
      <c r="C1139" t="s">
        <v>62</v>
      </c>
    </row>
    <row r="1140" spans="1:8" x14ac:dyDescent="0.25">
      <c r="A1140" s="53" t="s">
        <v>65</v>
      </c>
      <c r="G1140" s="44"/>
      <c r="H1140" s="44"/>
    </row>
    <row r="1141" spans="1:8" x14ac:dyDescent="0.25">
      <c r="A1141" t="str" cm="1">
        <f t="array" aca="1" ref="A1141" ca="1">"a_SL_1_" &amp; INDIRECT("F" &amp; ROW(C1141) - 14) &amp; "_p"</f>
        <v>a_SL_1_8_4_p</v>
      </c>
      <c r="B1141">
        <v>0</v>
      </c>
      <c r="C1141" t="s">
        <v>60</v>
      </c>
      <c r="F1141" s="44"/>
    </row>
    <row r="1142" spans="1:8" x14ac:dyDescent="0.25">
      <c r="A1142" t="str" cm="1">
        <f t="array" aca="1" ref="A1142" ca="1">"a_SL_2_" &amp; INDIRECT("F" &amp; ROW(C1142) - 15) &amp; "_p"</f>
        <v>a_SL_2_8_4_p</v>
      </c>
      <c r="B1142">
        <v>0</v>
      </c>
      <c r="C1142" t="s">
        <v>61</v>
      </c>
    </row>
    <row r="1143" spans="1:8" x14ac:dyDescent="0.25">
      <c r="A1143" t="str" cm="1">
        <f t="array" aca="1" ref="A1143" ca="1">"a_SL_3_" &amp; INDIRECT("F" &amp; ROW(C1143) - 16) &amp; "_p"</f>
        <v>a_SL_3_8_4_p</v>
      </c>
      <c r="B1143">
        <v>2</v>
      </c>
      <c r="C1143" t="s">
        <v>62</v>
      </c>
    </row>
    <row r="1144" spans="1:8" x14ac:dyDescent="0.25">
      <c r="A1144" s="53" t="s">
        <v>470</v>
      </c>
    </row>
    <row r="1145" spans="1:8" x14ac:dyDescent="0.25">
      <c r="A1145" t="str" cm="1">
        <f t="array" aca="1" ref="A1145" ca="1">"a_DRO_1_" &amp; INDIRECT("F" &amp; ROW(C1145) - 18) &amp; "_p"</f>
        <v>a_DRO_1_8_4_p</v>
      </c>
      <c r="B1145">
        <v>0</v>
      </c>
      <c r="C1145" t="s">
        <v>60</v>
      </c>
    </row>
    <row r="1146" spans="1:8" x14ac:dyDescent="0.25">
      <c r="A1146" t="str" cm="1">
        <f t="array" aca="1" ref="A1146" ca="1">"a_DRO_2_" &amp; INDIRECT("F" &amp; ROW(C1146) - 19) &amp; "_p"</f>
        <v>a_DRO_2_8_4_p</v>
      </c>
      <c r="B1146">
        <v>0</v>
      </c>
      <c r="C1146" t="s">
        <v>61</v>
      </c>
    </row>
    <row r="1147" spans="1:8" x14ac:dyDescent="0.25">
      <c r="A1147" t="str" cm="1">
        <f t="array" aca="1" ref="A1147" ca="1">"a_DRO_3_" &amp; INDIRECT("F" &amp; ROW(C1147) - 20) &amp; "_p"</f>
        <v>a_DRO_3_8_4_p</v>
      </c>
      <c r="B1147">
        <v>2</v>
      </c>
      <c r="C1147" t="s">
        <v>62</v>
      </c>
    </row>
    <row r="1148" spans="1:8" x14ac:dyDescent="0.25">
      <c r="A1148" s="53" t="s">
        <v>471</v>
      </c>
    </row>
    <row r="1149" spans="1:8" x14ac:dyDescent="0.25">
      <c r="A1149" t="str" cm="1">
        <f t="array" aca="1" ref="A1149" ca="1">"a_CYC_1_" &amp; INDIRECT("F" &amp; ROW(C1149) - 22) &amp; "_p"</f>
        <v>a_CYC_1_8_4_p</v>
      </c>
      <c r="B1149">
        <v>0.1</v>
      </c>
      <c r="C1149" t="s">
        <v>60</v>
      </c>
    </row>
    <row r="1150" spans="1:8" x14ac:dyDescent="0.25">
      <c r="A1150" t="str" cm="1">
        <f t="array" aca="1" ref="A1150" ca="1">"a_CYC_2_" &amp; INDIRECT("F" &amp; ROW(C1150) - 23) &amp; "_p"</f>
        <v>a_CYC_2_8_4_p</v>
      </c>
      <c r="B1150">
        <v>0</v>
      </c>
      <c r="C1150" t="s">
        <v>61</v>
      </c>
    </row>
    <row r="1151" spans="1:8" x14ac:dyDescent="0.25">
      <c r="A1151" t="str" cm="1">
        <f t="array" aca="1" ref="A1151" ca="1">"a_CYC_3_" &amp; INDIRECT("F" &amp; ROW(C1151) - 24) &amp; "_p"</f>
        <v>a_CYC_3_8_4_p</v>
      </c>
      <c r="B1151">
        <v>2</v>
      </c>
      <c r="C1151" t="s">
        <v>62</v>
      </c>
    </row>
    <row r="1152" spans="1:8" x14ac:dyDescent="0.25">
      <c r="A1152" s="59" t="s">
        <v>549</v>
      </c>
      <c r="B1152" s="59"/>
      <c r="C1152" s="59"/>
      <c r="D1152" s="46">
        <v>8</v>
      </c>
      <c r="E1152" s="46">
        <v>5</v>
      </c>
      <c r="F1152" s="46" t="s">
        <v>564</v>
      </c>
    </row>
    <row r="1153" spans="1:8" x14ac:dyDescent="0.25">
      <c r="A1153" s="53" t="s">
        <v>59</v>
      </c>
    </row>
    <row r="1154" spans="1:8" x14ac:dyDescent="0.25">
      <c r="A1154" t="str" cm="1">
        <f t="array" aca="1" ref="A1154" ca="1">"a_T_1_" &amp; INDIRECT("F" &amp; ROW(C1154)-2) &amp; "_p"</f>
        <v>a_T_1_8_5_p</v>
      </c>
      <c r="B1154">
        <v>0</v>
      </c>
      <c r="C1154" t="s">
        <v>60</v>
      </c>
    </row>
    <row r="1155" spans="1:8" x14ac:dyDescent="0.25">
      <c r="A1155" t="str" cm="1">
        <f t="array" aca="1" ref="A1155" ca="1">"a_T_2_" &amp; INDIRECT("F" &amp; ROW(C1155)-3) &amp; "_p"</f>
        <v>a_T_2_8_5_p</v>
      </c>
      <c r="B1155">
        <v>0</v>
      </c>
      <c r="C1155" t="s">
        <v>61</v>
      </c>
    </row>
    <row r="1156" spans="1:8" x14ac:dyDescent="0.25">
      <c r="A1156" t="str" cm="1">
        <f t="array" aca="1" ref="A1156" ca="1">"a_T_3_" &amp; INDIRECT("F" &amp; ROW(C1156)-4) &amp; "_p"</f>
        <v>a_T_3_8_5_p</v>
      </c>
      <c r="B1156">
        <v>2</v>
      </c>
      <c r="C1156" t="s">
        <v>62</v>
      </c>
    </row>
    <row r="1157" spans="1:8" x14ac:dyDescent="0.25">
      <c r="A1157" s="53" t="s">
        <v>64</v>
      </c>
    </row>
    <row r="1158" spans="1:8" x14ac:dyDescent="0.25">
      <c r="A1158" t="str" cm="1">
        <f t="array" aca="1" ref="A1158" ca="1">"a_WS_1_" &amp; INDIRECT("F" &amp; ROW(C1158)-6) &amp; "_p"</f>
        <v>a_WS_1_8_5_p</v>
      </c>
      <c r="B1158">
        <v>0</v>
      </c>
      <c r="C1158" t="s">
        <v>60</v>
      </c>
    </row>
    <row r="1159" spans="1:8" x14ac:dyDescent="0.25">
      <c r="A1159" t="str" cm="1">
        <f t="array" aca="1" ref="A1159" ca="1">"a_WS_2_" &amp; INDIRECT("F" &amp; ROW(C1159)-7) &amp; "_p"</f>
        <v>a_WS_2_8_5_p</v>
      </c>
      <c r="B1159">
        <v>0</v>
      </c>
      <c r="C1159" t="s">
        <v>61</v>
      </c>
    </row>
    <row r="1160" spans="1:8" x14ac:dyDescent="0.25">
      <c r="A1160" t="str" cm="1">
        <f t="array" aca="1" ref="A1160" ca="1">"a_WS_3_" &amp; INDIRECT("F" &amp; ROW(C1160)-8) &amp; "_p"</f>
        <v>a_WS_3_8_5_p</v>
      </c>
      <c r="B1160">
        <v>2</v>
      </c>
      <c r="C1160" t="s">
        <v>62</v>
      </c>
    </row>
    <row r="1161" spans="1:8" x14ac:dyDescent="0.25">
      <c r="A1161" s="53" t="s">
        <v>63</v>
      </c>
      <c r="G1161" s="44"/>
      <c r="H1161" s="44"/>
    </row>
    <row r="1162" spans="1:8" x14ac:dyDescent="0.25">
      <c r="A1162" t="str" cm="1">
        <f t="array" aca="1" ref="A1162" ca="1">"a_PREC_1_" &amp; INDIRECT("F" &amp; ROW(C1162) - 10) &amp; "_p"</f>
        <v>a_PREC_1_8_5_p</v>
      </c>
      <c r="B1162">
        <v>0</v>
      </c>
      <c r="C1162" t="s">
        <v>60</v>
      </c>
      <c r="F1162" s="44"/>
    </row>
    <row r="1163" spans="1:8" x14ac:dyDescent="0.25">
      <c r="A1163" t="str" cm="1">
        <f t="array" aca="1" ref="A1163" ca="1">"a_PREC_2_" &amp; INDIRECT("F" &amp; ROW(C1163) - 11) &amp; "_p"</f>
        <v>a_PREC_2_8_5_p</v>
      </c>
      <c r="B1163">
        <v>0</v>
      </c>
      <c r="C1163" t="s">
        <v>61</v>
      </c>
    </row>
    <row r="1164" spans="1:8" x14ac:dyDescent="0.25">
      <c r="A1164" t="str" cm="1">
        <f t="array" aca="1" ref="A1164" ca="1">"a_PREC_3_" &amp; INDIRECT("F" &amp; ROW(C1164) - 12) &amp; "_p"</f>
        <v>a_PREC_3_8_5_p</v>
      </c>
      <c r="B1164">
        <v>2</v>
      </c>
      <c r="C1164" t="s">
        <v>62</v>
      </c>
    </row>
    <row r="1165" spans="1:8" x14ac:dyDescent="0.25">
      <c r="A1165" s="53" t="s">
        <v>65</v>
      </c>
      <c r="G1165" s="44"/>
      <c r="H1165" s="44"/>
    </row>
    <row r="1166" spans="1:8" x14ac:dyDescent="0.25">
      <c r="A1166" t="str" cm="1">
        <f t="array" aca="1" ref="A1166" ca="1">"a_SL_1_" &amp; INDIRECT("F" &amp; ROW(C1166) - 14) &amp; "_p"</f>
        <v>a_SL_1_8_5_p</v>
      </c>
      <c r="B1166">
        <v>0</v>
      </c>
      <c r="C1166" t="s">
        <v>60</v>
      </c>
      <c r="F1166" s="44"/>
    </row>
    <row r="1167" spans="1:8" x14ac:dyDescent="0.25">
      <c r="A1167" t="str" cm="1">
        <f t="array" aca="1" ref="A1167" ca="1">"a_SL_2_" &amp; INDIRECT("F" &amp; ROW(C1167) - 15) &amp; "_p"</f>
        <v>a_SL_2_8_5_p</v>
      </c>
      <c r="B1167">
        <v>0</v>
      </c>
      <c r="C1167" t="s">
        <v>61</v>
      </c>
    </row>
    <row r="1168" spans="1:8" x14ac:dyDescent="0.25">
      <c r="A1168" t="str" cm="1">
        <f t="array" aca="1" ref="A1168" ca="1">"a_SL_3_" &amp; INDIRECT("F" &amp; ROW(C1168) - 16) &amp; "_p"</f>
        <v>a_SL_3_8_5_p</v>
      </c>
      <c r="B1168">
        <v>2</v>
      </c>
      <c r="C1168" t="s">
        <v>62</v>
      </c>
    </row>
    <row r="1169" spans="1:6" x14ac:dyDescent="0.25">
      <c r="A1169" s="53" t="s">
        <v>470</v>
      </c>
    </row>
    <row r="1170" spans="1:6" x14ac:dyDescent="0.25">
      <c r="A1170" t="str" cm="1">
        <f t="array" aca="1" ref="A1170" ca="1">"a_DRO_1_" &amp; INDIRECT("F" &amp; ROW(C1170) - 18) &amp; "_p"</f>
        <v>a_DRO_1_8_5_p</v>
      </c>
      <c r="B1170">
        <v>0</v>
      </c>
      <c r="C1170" t="s">
        <v>60</v>
      </c>
    </row>
    <row r="1171" spans="1:6" x14ac:dyDescent="0.25">
      <c r="A1171" t="str" cm="1">
        <f t="array" aca="1" ref="A1171" ca="1">"a_DRO_2_" &amp; INDIRECT("F" &amp; ROW(C1171) - 19) &amp; "_p"</f>
        <v>a_DRO_2_8_5_p</v>
      </c>
      <c r="B1171">
        <v>0</v>
      </c>
      <c r="C1171" t="s">
        <v>61</v>
      </c>
    </row>
    <row r="1172" spans="1:6" x14ac:dyDescent="0.25">
      <c r="A1172" t="str" cm="1">
        <f t="array" aca="1" ref="A1172" ca="1">"a_DRO_3_" &amp; INDIRECT("F" &amp; ROW(C1172) - 20) &amp; "_p"</f>
        <v>a_DRO_3_8_5_p</v>
      </c>
      <c r="B1172">
        <v>2</v>
      </c>
      <c r="C1172" t="s">
        <v>62</v>
      </c>
    </row>
    <row r="1173" spans="1:6" x14ac:dyDescent="0.25">
      <c r="A1173" s="53" t="s">
        <v>471</v>
      </c>
    </row>
    <row r="1174" spans="1:6" x14ac:dyDescent="0.25">
      <c r="A1174" t="str" cm="1">
        <f t="array" aca="1" ref="A1174" ca="1">"a_CYC_1_" &amp; INDIRECT("F" &amp; ROW(C1174) - 22) &amp; "_p"</f>
        <v>a_CYC_1_8_5_p</v>
      </c>
      <c r="B1174">
        <v>0.1</v>
      </c>
      <c r="C1174" t="s">
        <v>60</v>
      </c>
    </row>
    <row r="1175" spans="1:6" x14ac:dyDescent="0.25">
      <c r="A1175" t="str" cm="1">
        <f t="array" aca="1" ref="A1175" ca="1">"a_CYC_2_" &amp; INDIRECT("F" &amp; ROW(C1175) - 23) &amp; "_p"</f>
        <v>a_CYC_2_8_5_p</v>
      </c>
      <c r="B1175">
        <v>0</v>
      </c>
      <c r="C1175" t="s">
        <v>61</v>
      </c>
    </row>
    <row r="1176" spans="1:6" x14ac:dyDescent="0.25">
      <c r="A1176" t="str" cm="1">
        <f t="array" aca="1" ref="A1176" ca="1">"a_CYC_3_" &amp; INDIRECT("F" &amp; ROW(C1176) - 24) &amp; "_p"</f>
        <v>a_CYC_3_8_5_p</v>
      </c>
      <c r="B1176">
        <v>2</v>
      </c>
      <c r="C1176" t="s">
        <v>62</v>
      </c>
    </row>
    <row r="1177" spans="1:6" x14ac:dyDescent="0.25">
      <c r="A1177" s="59" t="s">
        <v>550</v>
      </c>
      <c r="B1177" s="59"/>
      <c r="C1177" s="59"/>
      <c r="D1177" s="46">
        <v>8</v>
      </c>
      <c r="E1177" s="46">
        <v>6</v>
      </c>
      <c r="F1177" s="46" t="s">
        <v>563</v>
      </c>
    </row>
    <row r="1178" spans="1:6" x14ac:dyDescent="0.25">
      <c r="A1178" s="53" t="s">
        <v>59</v>
      </c>
    </row>
    <row r="1179" spans="1:6" x14ac:dyDescent="0.25">
      <c r="A1179" t="str" cm="1">
        <f t="array" aca="1" ref="A1179" ca="1">"a_T_1_" &amp; INDIRECT("F" &amp; ROW(C1179)-2) &amp; "_p"</f>
        <v>a_T_1_8_6_p</v>
      </c>
      <c r="B1179">
        <v>0</v>
      </c>
      <c r="C1179" t="s">
        <v>60</v>
      </c>
    </row>
    <row r="1180" spans="1:6" x14ac:dyDescent="0.25">
      <c r="A1180" t="str" cm="1">
        <f t="array" aca="1" ref="A1180" ca="1">"a_T_2_" &amp; INDIRECT("F" &amp; ROW(C1180)-3) &amp; "_p"</f>
        <v>a_T_2_8_6_p</v>
      </c>
      <c r="B1180">
        <v>0</v>
      </c>
      <c r="C1180" t="s">
        <v>61</v>
      </c>
    </row>
    <row r="1181" spans="1:6" x14ac:dyDescent="0.25">
      <c r="A1181" t="str" cm="1">
        <f t="array" aca="1" ref="A1181" ca="1">"a_T_3_" &amp; INDIRECT("F" &amp; ROW(C1181)-4) &amp; "_p"</f>
        <v>a_T_3_8_6_p</v>
      </c>
      <c r="B1181">
        <v>2</v>
      </c>
      <c r="C1181" t="s">
        <v>62</v>
      </c>
    </row>
    <row r="1182" spans="1:6" x14ac:dyDescent="0.25">
      <c r="A1182" s="53" t="s">
        <v>64</v>
      </c>
    </row>
    <row r="1183" spans="1:6" x14ac:dyDescent="0.25">
      <c r="A1183" t="str" cm="1">
        <f t="array" aca="1" ref="A1183" ca="1">"a_WS_1_" &amp; INDIRECT("F" &amp; ROW(C1183)-6) &amp; "_p"</f>
        <v>a_WS_1_8_6_p</v>
      </c>
      <c r="B1183">
        <v>0</v>
      </c>
      <c r="C1183" t="s">
        <v>60</v>
      </c>
    </row>
    <row r="1184" spans="1:6" x14ac:dyDescent="0.25">
      <c r="A1184" t="str" cm="1">
        <f t="array" aca="1" ref="A1184" ca="1">"a_WS_2_" &amp; INDIRECT("F" &amp; ROW(C1184)-7) &amp; "_p"</f>
        <v>a_WS_2_8_6_p</v>
      </c>
      <c r="B1184">
        <v>0</v>
      </c>
      <c r="C1184" t="s">
        <v>61</v>
      </c>
    </row>
    <row r="1185" spans="1:8" x14ac:dyDescent="0.25">
      <c r="A1185" t="str" cm="1">
        <f t="array" aca="1" ref="A1185" ca="1">"a_WS_3_" &amp; INDIRECT("F" &amp; ROW(C1185)-8) &amp; "_p"</f>
        <v>a_WS_3_8_6_p</v>
      </c>
      <c r="B1185">
        <v>2</v>
      </c>
      <c r="C1185" t="s">
        <v>62</v>
      </c>
    </row>
    <row r="1186" spans="1:8" x14ac:dyDescent="0.25">
      <c r="A1186" s="53" t="s">
        <v>63</v>
      </c>
      <c r="G1186" s="44"/>
      <c r="H1186" s="44"/>
    </row>
    <row r="1187" spans="1:8" x14ac:dyDescent="0.25">
      <c r="A1187" t="str" cm="1">
        <f t="array" aca="1" ref="A1187" ca="1">"a_PREC_1_" &amp; INDIRECT("F" &amp; ROW(C1187) - 10) &amp; "_p"</f>
        <v>a_PREC_1_8_6_p</v>
      </c>
      <c r="B1187">
        <v>0</v>
      </c>
      <c r="C1187" t="s">
        <v>60</v>
      </c>
      <c r="F1187" s="44"/>
    </row>
    <row r="1188" spans="1:8" x14ac:dyDescent="0.25">
      <c r="A1188" t="str" cm="1">
        <f t="array" aca="1" ref="A1188" ca="1">"a_PREC_2_" &amp; INDIRECT("F" &amp; ROW(C1188) - 11) &amp; "_p"</f>
        <v>a_PREC_2_8_6_p</v>
      </c>
      <c r="B1188">
        <v>0</v>
      </c>
      <c r="C1188" t="s">
        <v>61</v>
      </c>
    </row>
    <row r="1189" spans="1:8" x14ac:dyDescent="0.25">
      <c r="A1189" t="str" cm="1">
        <f t="array" aca="1" ref="A1189" ca="1">"a_PREC_3_" &amp; INDIRECT("F" &amp; ROW(C1189) - 12) &amp; "_p"</f>
        <v>a_PREC_3_8_6_p</v>
      </c>
      <c r="B1189">
        <v>2</v>
      </c>
      <c r="C1189" t="s">
        <v>62</v>
      </c>
    </row>
    <row r="1190" spans="1:8" x14ac:dyDescent="0.25">
      <c r="A1190" s="53" t="s">
        <v>65</v>
      </c>
      <c r="G1190" s="44"/>
      <c r="H1190" s="44"/>
    </row>
    <row r="1191" spans="1:8" x14ac:dyDescent="0.25">
      <c r="A1191" t="str" cm="1">
        <f t="array" aca="1" ref="A1191" ca="1">"a_SL_1_" &amp; INDIRECT("F" &amp; ROW(C1191) - 14) &amp; "_p"</f>
        <v>a_SL_1_8_6_p</v>
      </c>
      <c r="B1191">
        <v>0</v>
      </c>
      <c r="C1191" t="s">
        <v>60</v>
      </c>
      <c r="F1191" s="44"/>
    </row>
    <row r="1192" spans="1:8" x14ac:dyDescent="0.25">
      <c r="A1192" t="str" cm="1">
        <f t="array" aca="1" ref="A1192" ca="1">"a_SL_2_" &amp; INDIRECT("F" &amp; ROW(C1192) - 15) &amp; "_p"</f>
        <v>a_SL_2_8_6_p</v>
      </c>
      <c r="B1192">
        <v>0</v>
      </c>
      <c r="C1192" t="s">
        <v>61</v>
      </c>
    </row>
    <row r="1193" spans="1:8" x14ac:dyDescent="0.25">
      <c r="A1193" t="str" cm="1">
        <f t="array" aca="1" ref="A1193" ca="1">"a_SL_3_" &amp; INDIRECT("F" &amp; ROW(C1193) - 16) &amp; "_p"</f>
        <v>a_SL_3_8_6_p</v>
      </c>
      <c r="B1193">
        <v>2</v>
      </c>
      <c r="C1193" t="s">
        <v>62</v>
      </c>
    </row>
    <row r="1194" spans="1:8" x14ac:dyDescent="0.25">
      <c r="A1194" s="53" t="s">
        <v>470</v>
      </c>
    </row>
    <row r="1195" spans="1:8" x14ac:dyDescent="0.25">
      <c r="A1195" t="str" cm="1">
        <f t="array" aca="1" ref="A1195" ca="1">"a_DRO_1_" &amp; INDIRECT("F" &amp; ROW(C1195) - 18) &amp; "_p"</f>
        <v>a_DRO_1_8_6_p</v>
      </c>
      <c r="B1195">
        <v>0</v>
      </c>
      <c r="C1195" t="s">
        <v>60</v>
      </c>
    </row>
    <row r="1196" spans="1:8" x14ac:dyDescent="0.25">
      <c r="A1196" t="str" cm="1">
        <f t="array" aca="1" ref="A1196" ca="1">"a_DRO_2_" &amp; INDIRECT("F" &amp; ROW(C1196) - 19) &amp; "_p"</f>
        <v>a_DRO_2_8_6_p</v>
      </c>
      <c r="B1196">
        <v>0</v>
      </c>
      <c r="C1196" t="s">
        <v>61</v>
      </c>
    </row>
    <row r="1197" spans="1:8" x14ac:dyDescent="0.25">
      <c r="A1197" t="str" cm="1">
        <f t="array" aca="1" ref="A1197" ca="1">"a_DRO_3_" &amp; INDIRECT("F" &amp; ROW(C1197) - 20) &amp; "_p"</f>
        <v>a_DRO_3_8_6_p</v>
      </c>
      <c r="B1197">
        <v>2</v>
      </c>
      <c r="C1197" t="s">
        <v>62</v>
      </c>
    </row>
    <row r="1198" spans="1:8" x14ac:dyDescent="0.25">
      <c r="A1198" s="53" t="s">
        <v>471</v>
      </c>
    </row>
    <row r="1199" spans="1:8" x14ac:dyDescent="0.25">
      <c r="A1199" t="str" cm="1">
        <f t="array" aca="1" ref="A1199" ca="1">"a_CYC_1_" &amp; INDIRECT("F" &amp; ROW(C1199) - 22) &amp; "_p"</f>
        <v>a_CYC_1_8_6_p</v>
      </c>
      <c r="B1199">
        <v>0.1</v>
      </c>
      <c r="C1199" t="s">
        <v>60</v>
      </c>
    </row>
    <row r="1200" spans="1:8" x14ac:dyDescent="0.25">
      <c r="A1200" t="str" cm="1">
        <f t="array" aca="1" ref="A1200" ca="1">"a_CYC_2_" &amp; INDIRECT("F" &amp; ROW(C1200) - 23) &amp; "_p"</f>
        <v>a_CYC_2_8_6_p</v>
      </c>
      <c r="B1200">
        <v>0</v>
      </c>
      <c r="C1200" t="s">
        <v>61</v>
      </c>
    </row>
    <row r="1201" spans="1:8" x14ac:dyDescent="0.25">
      <c r="A1201" t="str" cm="1">
        <f t="array" aca="1" ref="A1201" ca="1">"a_CYC_3_" &amp; INDIRECT("F" &amp; ROW(C1201) - 24) &amp; "_p"</f>
        <v>a_CYC_3_8_6_p</v>
      </c>
      <c r="B1201">
        <v>2</v>
      </c>
      <c r="C1201" t="s">
        <v>62</v>
      </c>
    </row>
    <row r="1202" spans="1:8" x14ac:dyDescent="0.25">
      <c r="A1202" s="59" t="s">
        <v>551</v>
      </c>
      <c r="B1202" s="59"/>
      <c r="C1202" s="59"/>
      <c r="D1202" s="46">
        <v>9</v>
      </c>
      <c r="E1202" s="46">
        <v>1</v>
      </c>
      <c r="F1202" s="46" t="s">
        <v>562</v>
      </c>
    </row>
    <row r="1203" spans="1:8" x14ac:dyDescent="0.25">
      <c r="A1203" s="53" t="s">
        <v>59</v>
      </c>
    </row>
    <row r="1204" spans="1:8" x14ac:dyDescent="0.25">
      <c r="A1204" t="str" cm="1">
        <f t="array" aca="1" ref="A1204" ca="1">"a_T_1_" &amp; INDIRECT("F" &amp; ROW(C1204)-2) &amp; "_p"</f>
        <v>a_T_1_9_1_p</v>
      </c>
      <c r="B1204">
        <v>0</v>
      </c>
      <c r="C1204" t="s">
        <v>60</v>
      </c>
    </row>
    <row r="1205" spans="1:8" x14ac:dyDescent="0.25">
      <c r="A1205" t="str" cm="1">
        <f t="array" aca="1" ref="A1205" ca="1">"a_T_2_" &amp; INDIRECT("F" &amp; ROW(C1205)-3) &amp; "_p"</f>
        <v>a_T_2_9_1_p</v>
      </c>
      <c r="B1205">
        <v>0</v>
      </c>
      <c r="C1205" t="s">
        <v>61</v>
      </c>
    </row>
    <row r="1206" spans="1:8" x14ac:dyDescent="0.25">
      <c r="A1206" t="str" cm="1">
        <f t="array" aca="1" ref="A1206" ca="1">"a_T_3_" &amp; INDIRECT("F" &amp; ROW(C1206)-4) &amp; "_p"</f>
        <v>a_T_3_9_1_p</v>
      </c>
      <c r="B1206">
        <v>2</v>
      </c>
      <c r="C1206" t="s">
        <v>62</v>
      </c>
    </row>
    <row r="1207" spans="1:8" x14ac:dyDescent="0.25">
      <c r="A1207" s="53" t="s">
        <v>64</v>
      </c>
    </row>
    <row r="1208" spans="1:8" x14ac:dyDescent="0.25">
      <c r="A1208" t="str" cm="1">
        <f t="array" aca="1" ref="A1208" ca="1">"a_WS_1_" &amp; INDIRECT("F" &amp; ROW(C1208)-6) &amp; "_p"</f>
        <v>a_WS_1_9_1_p</v>
      </c>
      <c r="B1208">
        <v>0</v>
      </c>
      <c r="C1208" t="s">
        <v>60</v>
      </c>
    </row>
    <row r="1209" spans="1:8" x14ac:dyDescent="0.25">
      <c r="A1209" t="str" cm="1">
        <f t="array" aca="1" ref="A1209" ca="1">"a_WS_2_" &amp; INDIRECT("F" &amp; ROW(C1209)-7) &amp; "_p"</f>
        <v>a_WS_2_9_1_p</v>
      </c>
      <c r="B1209">
        <v>0</v>
      </c>
      <c r="C1209" t="s">
        <v>61</v>
      </c>
    </row>
    <row r="1210" spans="1:8" x14ac:dyDescent="0.25">
      <c r="A1210" t="str" cm="1">
        <f t="array" aca="1" ref="A1210" ca="1">"a_WS_3_" &amp; INDIRECT("F" &amp; ROW(C1210)-8) &amp; "_p"</f>
        <v>a_WS_3_9_1_p</v>
      </c>
      <c r="B1210">
        <v>2</v>
      </c>
      <c r="C1210" t="s">
        <v>62</v>
      </c>
    </row>
    <row r="1211" spans="1:8" x14ac:dyDescent="0.25">
      <c r="A1211" s="53" t="s">
        <v>63</v>
      </c>
      <c r="G1211" s="44"/>
      <c r="H1211" s="44"/>
    </row>
    <row r="1212" spans="1:8" x14ac:dyDescent="0.25">
      <c r="A1212" t="str" cm="1">
        <f t="array" aca="1" ref="A1212" ca="1">"a_PREC_1_" &amp; INDIRECT("F" &amp; ROW(C1212) - 10) &amp; "_p"</f>
        <v>a_PREC_1_9_1_p</v>
      </c>
      <c r="B1212">
        <v>0</v>
      </c>
      <c r="C1212" t="s">
        <v>60</v>
      </c>
      <c r="F1212" s="44"/>
    </row>
    <row r="1213" spans="1:8" x14ac:dyDescent="0.25">
      <c r="A1213" t="str" cm="1">
        <f t="array" aca="1" ref="A1213" ca="1">"a_PREC_2_" &amp; INDIRECT("F" &amp; ROW(C1213) - 11) &amp; "_p"</f>
        <v>a_PREC_2_9_1_p</v>
      </c>
      <c r="B1213">
        <v>0</v>
      </c>
      <c r="C1213" t="s">
        <v>61</v>
      </c>
    </row>
    <row r="1214" spans="1:8" x14ac:dyDescent="0.25">
      <c r="A1214" t="str" cm="1">
        <f t="array" aca="1" ref="A1214" ca="1">"a_PREC_3_" &amp; INDIRECT("F" &amp; ROW(C1214) - 12) &amp; "_p"</f>
        <v>a_PREC_3_9_1_p</v>
      </c>
      <c r="B1214">
        <v>2</v>
      </c>
      <c r="C1214" t="s">
        <v>62</v>
      </c>
    </row>
    <row r="1215" spans="1:8" x14ac:dyDescent="0.25">
      <c r="A1215" s="53" t="s">
        <v>65</v>
      </c>
      <c r="G1215" s="44"/>
      <c r="H1215" s="44"/>
    </row>
    <row r="1216" spans="1:8" x14ac:dyDescent="0.25">
      <c r="A1216" t="str" cm="1">
        <f t="array" aca="1" ref="A1216" ca="1">"a_SL_1_" &amp; INDIRECT("F" &amp; ROW(C1216) - 14) &amp; "_p"</f>
        <v>a_SL_1_9_1_p</v>
      </c>
      <c r="B1216">
        <v>0</v>
      </c>
      <c r="C1216" t="s">
        <v>60</v>
      </c>
      <c r="F1216" s="44"/>
    </row>
    <row r="1217" spans="1:6" x14ac:dyDescent="0.25">
      <c r="A1217" t="str" cm="1">
        <f t="array" aca="1" ref="A1217" ca="1">"a_SL_2_" &amp; INDIRECT("F" &amp; ROW(C1217) - 15) &amp; "_p"</f>
        <v>a_SL_2_9_1_p</v>
      </c>
      <c r="B1217">
        <v>0</v>
      </c>
      <c r="C1217" t="s">
        <v>61</v>
      </c>
    </row>
    <row r="1218" spans="1:6" x14ac:dyDescent="0.25">
      <c r="A1218" t="str" cm="1">
        <f t="array" aca="1" ref="A1218" ca="1">"a_SL_3_" &amp; INDIRECT("F" &amp; ROW(C1218) - 16) &amp; "_p"</f>
        <v>a_SL_3_9_1_p</v>
      </c>
      <c r="B1218">
        <v>2</v>
      </c>
      <c r="C1218" t="s">
        <v>62</v>
      </c>
    </row>
    <row r="1219" spans="1:6" x14ac:dyDescent="0.25">
      <c r="A1219" s="53" t="s">
        <v>470</v>
      </c>
    </row>
    <row r="1220" spans="1:6" x14ac:dyDescent="0.25">
      <c r="A1220" t="str" cm="1">
        <f t="array" aca="1" ref="A1220" ca="1">"a_DRO_1_" &amp; INDIRECT("F" &amp; ROW(C1220) - 18) &amp; "_p"</f>
        <v>a_DRO_1_9_1_p</v>
      </c>
      <c r="B1220">
        <v>0</v>
      </c>
      <c r="C1220" t="s">
        <v>60</v>
      </c>
    </row>
    <row r="1221" spans="1:6" x14ac:dyDescent="0.25">
      <c r="A1221" t="str" cm="1">
        <f t="array" aca="1" ref="A1221" ca="1">"a_DRO_2_" &amp; INDIRECT("F" &amp; ROW(C1221) - 19) &amp; "_p"</f>
        <v>a_DRO_2_9_1_p</v>
      </c>
      <c r="B1221">
        <v>0</v>
      </c>
      <c r="C1221" t="s">
        <v>61</v>
      </c>
    </row>
    <row r="1222" spans="1:6" x14ac:dyDescent="0.25">
      <c r="A1222" t="str" cm="1">
        <f t="array" aca="1" ref="A1222" ca="1">"a_DRO_3_" &amp; INDIRECT("F" &amp; ROW(C1222) - 20) &amp; "_p"</f>
        <v>a_DRO_3_9_1_p</v>
      </c>
      <c r="B1222">
        <v>2</v>
      </c>
      <c r="C1222" t="s">
        <v>62</v>
      </c>
    </row>
    <row r="1223" spans="1:6" x14ac:dyDescent="0.25">
      <c r="A1223" s="53" t="s">
        <v>471</v>
      </c>
    </row>
    <row r="1224" spans="1:6" x14ac:dyDescent="0.25">
      <c r="A1224" t="str" cm="1">
        <f t="array" aca="1" ref="A1224" ca="1">"a_CYC_1_" &amp; INDIRECT("F" &amp; ROW(C1224) - 22) &amp; "_p"</f>
        <v>a_CYC_1_9_1_p</v>
      </c>
      <c r="B1224">
        <v>0.1</v>
      </c>
      <c r="C1224" t="s">
        <v>60</v>
      </c>
    </row>
    <row r="1225" spans="1:6" x14ac:dyDescent="0.25">
      <c r="A1225" t="str" cm="1">
        <f t="array" aca="1" ref="A1225" ca="1">"a_CYC_2_" &amp; INDIRECT("F" &amp; ROW(C1225) - 23) &amp; "_p"</f>
        <v>a_CYC_2_9_1_p</v>
      </c>
      <c r="B1225">
        <v>0</v>
      </c>
      <c r="C1225" t="s">
        <v>61</v>
      </c>
    </row>
    <row r="1226" spans="1:6" x14ac:dyDescent="0.25">
      <c r="A1226" t="str" cm="1">
        <f t="array" aca="1" ref="A1226" ca="1">"a_CYC_3_" &amp; INDIRECT("F" &amp; ROW(C1226) - 24) &amp; "_p"</f>
        <v>a_CYC_3_9_1_p</v>
      </c>
      <c r="B1226">
        <v>2</v>
      </c>
      <c r="C1226" t="s">
        <v>62</v>
      </c>
    </row>
    <row r="1227" spans="1:6" x14ac:dyDescent="0.25">
      <c r="A1227" s="59" t="s">
        <v>553</v>
      </c>
      <c r="B1227" s="59"/>
      <c r="C1227" s="59"/>
      <c r="D1227" s="46">
        <v>9</v>
      </c>
      <c r="E1227" s="46">
        <v>2</v>
      </c>
      <c r="F1227" s="46" t="s">
        <v>561</v>
      </c>
    </row>
    <row r="1228" spans="1:6" x14ac:dyDescent="0.25">
      <c r="A1228" s="53" t="s">
        <v>59</v>
      </c>
    </row>
    <row r="1229" spans="1:6" x14ac:dyDescent="0.25">
      <c r="A1229" t="str" cm="1">
        <f t="array" aca="1" ref="A1229" ca="1">"a_T_1_" &amp; INDIRECT("F" &amp; ROW(C1229)-2) &amp; "_p"</f>
        <v>a_T_1_9_2_p</v>
      </c>
      <c r="B1229">
        <v>0</v>
      </c>
      <c r="C1229" t="s">
        <v>60</v>
      </c>
    </row>
    <row r="1230" spans="1:6" x14ac:dyDescent="0.25">
      <c r="A1230" t="str" cm="1">
        <f t="array" aca="1" ref="A1230" ca="1">"a_T_2_" &amp; INDIRECT("F" &amp; ROW(C1230)-3) &amp; "_p"</f>
        <v>a_T_2_9_2_p</v>
      </c>
      <c r="B1230">
        <v>0</v>
      </c>
      <c r="C1230" t="s">
        <v>61</v>
      </c>
    </row>
    <row r="1231" spans="1:6" x14ac:dyDescent="0.25">
      <c r="A1231" t="str" cm="1">
        <f t="array" aca="1" ref="A1231" ca="1">"a_T_3_" &amp; INDIRECT("F" &amp; ROW(C1231)-4) &amp; "_p"</f>
        <v>a_T_3_9_2_p</v>
      </c>
      <c r="B1231">
        <v>2</v>
      </c>
      <c r="C1231" t="s">
        <v>62</v>
      </c>
    </row>
    <row r="1232" spans="1:6" x14ac:dyDescent="0.25">
      <c r="A1232" s="53" t="s">
        <v>64</v>
      </c>
    </row>
    <row r="1233" spans="1:8" x14ac:dyDescent="0.25">
      <c r="A1233" t="str" cm="1">
        <f t="array" aca="1" ref="A1233" ca="1">"a_WS_1_" &amp; INDIRECT("F" &amp; ROW(C1233)-6) &amp; "_p"</f>
        <v>a_WS_1_9_2_p</v>
      </c>
      <c r="B1233">
        <v>0</v>
      </c>
      <c r="C1233" t="s">
        <v>60</v>
      </c>
    </row>
    <row r="1234" spans="1:8" x14ac:dyDescent="0.25">
      <c r="A1234" t="str" cm="1">
        <f t="array" aca="1" ref="A1234" ca="1">"a_WS_2_" &amp; INDIRECT("F" &amp; ROW(C1234)-7) &amp; "_p"</f>
        <v>a_WS_2_9_2_p</v>
      </c>
      <c r="B1234">
        <v>0</v>
      </c>
      <c r="C1234" t="s">
        <v>61</v>
      </c>
    </row>
    <row r="1235" spans="1:8" x14ac:dyDescent="0.25">
      <c r="A1235" t="str" cm="1">
        <f t="array" aca="1" ref="A1235" ca="1">"a_WS_3_" &amp; INDIRECT("F" &amp; ROW(C1235)-8) &amp; "_p"</f>
        <v>a_WS_3_9_2_p</v>
      </c>
      <c r="B1235">
        <v>2</v>
      </c>
      <c r="C1235" t="s">
        <v>62</v>
      </c>
    </row>
    <row r="1236" spans="1:8" x14ac:dyDescent="0.25">
      <c r="A1236" s="53" t="s">
        <v>63</v>
      </c>
      <c r="G1236" s="44"/>
      <c r="H1236" s="44"/>
    </row>
    <row r="1237" spans="1:8" x14ac:dyDescent="0.25">
      <c r="A1237" t="str" cm="1">
        <f t="array" aca="1" ref="A1237" ca="1">"a_PREC_1_" &amp; INDIRECT("F" &amp; ROW(C1237) - 10) &amp; "_p"</f>
        <v>a_PREC_1_9_2_p</v>
      </c>
      <c r="B1237">
        <v>0</v>
      </c>
      <c r="C1237" t="s">
        <v>60</v>
      </c>
      <c r="F1237" s="44"/>
    </row>
    <row r="1238" spans="1:8" x14ac:dyDescent="0.25">
      <c r="A1238" t="str" cm="1">
        <f t="array" aca="1" ref="A1238" ca="1">"a_PREC_2_" &amp; INDIRECT("F" &amp; ROW(C1238) - 11) &amp; "_p"</f>
        <v>a_PREC_2_9_2_p</v>
      </c>
      <c r="B1238">
        <v>0</v>
      </c>
      <c r="C1238" t="s">
        <v>61</v>
      </c>
    </row>
    <row r="1239" spans="1:8" x14ac:dyDescent="0.25">
      <c r="A1239" t="str" cm="1">
        <f t="array" aca="1" ref="A1239" ca="1">"a_PREC_3_" &amp; INDIRECT("F" &amp; ROW(C1239) - 12) &amp; "_p"</f>
        <v>a_PREC_3_9_2_p</v>
      </c>
      <c r="B1239">
        <v>2</v>
      </c>
      <c r="C1239" t="s">
        <v>62</v>
      </c>
    </row>
    <row r="1240" spans="1:8" x14ac:dyDescent="0.25">
      <c r="A1240" s="53" t="s">
        <v>65</v>
      </c>
      <c r="G1240" s="44"/>
      <c r="H1240" s="44"/>
    </row>
    <row r="1241" spans="1:8" x14ac:dyDescent="0.25">
      <c r="A1241" t="str" cm="1">
        <f t="array" aca="1" ref="A1241" ca="1">"a_SL_1_" &amp; INDIRECT("F" &amp; ROW(C1241) - 14) &amp; "_p"</f>
        <v>a_SL_1_9_2_p</v>
      </c>
      <c r="B1241">
        <v>0</v>
      </c>
      <c r="C1241" t="s">
        <v>60</v>
      </c>
      <c r="F1241" s="44"/>
    </row>
    <row r="1242" spans="1:8" x14ac:dyDescent="0.25">
      <c r="A1242" t="str" cm="1">
        <f t="array" aca="1" ref="A1242" ca="1">"a_SL_2_" &amp; INDIRECT("F" &amp; ROW(C1242) - 15) &amp; "_p"</f>
        <v>a_SL_2_9_2_p</v>
      </c>
      <c r="B1242">
        <v>0</v>
      </c>
      <c r="C1242" t="s">
        <v>61</v>
      </c>
    </row>
    <row r="1243" spans="1:8" x14ac:dyDescent="0.25">
      <c r="A1243" t="str" cm="1">
        <f t="array" aca="1" ref="A1243" ca="1">"a_SL_3_" &amp; INDIRECT("F" &amp; ROW(C1243) - 16) &amp; "_p"</f>
        <v>a_SL_3_9_2_p</v>
      </c>
      <c r="B1243">
        <v>2</v>
      </c>
      <c r="C1243" t="s">
        <v>62</v>
      </c>
    </row>
    <row r="1244" spans="1:8" x14ac:dyDescent="0.25">
      <c r="A1244" s="53" t="s">
        <v>470</v>
      </c>
    </row>
    <row r="1245" spans="1:8" x14ac:dyDescent="0.25">
      <c r="A1245" t="str" cm="1">
        <f t="array" aca="1" ref="A1245" ca="1">"a_DRO_1_" &amp; INDIRECT("F" &amp; ROW(C1245) - 18) &amp; "_p"</f>
        <v>a_DRO_1_9_2_p</v>
      </c>
      <c r="B1245">
        <v>0</v>
      </c>
      <c r="C1245" t="s">
        <v>60</v>
      </c>
    </row>
    <row r="1246" spans="1:8" x14ac:dyDescent="0.25">
      <c r="A1246" t="str" cm="1">
        <f t="array" aca="1" ref="A1246" ca="1">"a_DRO_2_" &amp; INDIRECT("F" &amp; ROW(C1246) - 19) &amp; "_p"</f>
        <v>a_DRO_2_9_2_p</v>
      </c>
      <c r="B1246">
        <v>0</v>
      </c>
      <c r="C1246" t="s">
        <v>61</v>
      </c>
    </row>
    <row r="1247" spans="1:8" x14ac:dyDescent="0.25">
      <c r="A1247" t="str" cm="1">
        <f t="array" aca="1" ref="A1247" ca="1">"a_DRO_3_" &amp; INDIRECT("F" &amp; ROW(C1247) - 20) &amp; "_p"</f>
        <v>a_DRO_3_9_2_p</v>
      </c>
      <c r="B1247">
        <v>2</v>
      </c>
      <c r="C1247" t="s">
        <v>62</v>
      </c>
    </row>
    <row r="1248" spans="1:8" x14ac:dyDescent="0.25">
      <c r="A1248" s="53" t="s">
        <v>471</v>
      </c>
    </row>
    <row r="1249" spans="1:8" x14ac:dyDescent="0.25">
      <c r="A1249" t="str" cm="1">
        <f t="array" aca="1" ref="A1249" ca="1">"a_CYC_1_" &amp; INDIRECT("F" &amp; ROW(C1249) - 22) &amp; "_p"</f>
        <v>a_CYC_1_9_2_p</v>
      </c>
      <c r="B1249">
        <v>0.1</v>
      </c>
      <c r="C1249" t="s">
        <v>60</v>
      </c>
    </row>
    <row r="1250" spans="1:8" x14ac:dyDescent="0.25">
      <c r="A1250" t="str" cm="1">
        <f t="array" aca="1" ref="A1250" ca="1">"a_CYC_2_" &amp; INDIRECT("F" &amp; ROW(C1250) - 23) &amp; "_p"</f>
        <v>a_CYC_2_9_2_p</v>
      </c>
      <c r="B1250">
        <v>0</v>
      </c>
      <c r="C1250" t="s">
        <v>61</v>
      </c>
    </row>
    <row r="1251" spans="1:8" x14ac:dyDescent="0.25">
      <c r="A1251" t="str" cm="1">
        <f t="array" aca="1" ref="A1251" ca="1">"a_CYC_3_" &amp; INDIRECT("F" &amp; ROW(C1251) - 24) &amp; "_p"</f>
        <v>a_CYC_3_9_2_p</v>
      </c>
      <c r="B1251">
        <v>2</v>
      </c>
      <c r="C1251" t="s">
        <v>62</v>
      </c>
    </row>
    <row r="1252" spans="1:8" x14ac:dyDescent="0.25">
      <c r="A1252" s="59" t="s">
        <v>554</v>
      </c>
      <c r="B1252" s="59"/>
      <c r="C1252" s="59"/>
      <c r="D1252" s="46">
        <v>9</v>
      </c>
      <c r="E1252" s="46">
        <v>3</v>
      </c>
      <c r="F1252" s="46" t="s">
        <v>560</v>
      </c>
    </row>
    <row r="1253" spans="1:8" x14ac:dyDescent="0.25">
      <c r="A1253" s="53" t="s">
        <v>59</v>
      </c>
    </row>
    <row r="1254" spans="1:8" x14ac:dyDescent="0.25">
      <c r="A1254" t="str" cm="1">
        <f t="array" aca="1" ref="A1254" ca="1">"a_T_1_" &amp; INDIRECT("F" &amp; ROW(C1254)-2) &amp; "_p"</f>
        <v>a_T_1_9_3_p</v>
      </c>
      <c r="B1254">
        <v>0</v>
      </c>
      <c r="C1254" t="s">
        <v>60</v>
      </c>
    </row>
    <row r="1255" spans="1:8" x14ac:dyDescent="0.25">
      <c r="A1255" t="str" cm="1">
        <f t="array" aca="1" ref="A1255" ca="1">"a_T_2_" &amp; INDIRECT("F" &amp; ROW(C1255)-3) &amp; "_p"</f>
        <v>a_T_2_9_3_p</v>
      </c>
      <c r="B1255">
        <v>0</v>
      </c>
      <c r="C1255" t="s">
        <v>61</v>
      </c>
    </row>
    <row r="1256" spans="1:8" x14ac:dyDescent="0.25">
      <c r="A1256" t="str" cm="1">
        <f t="array" aca="1" ref="A1256" ca="1">"a_T_3_" &amp; INDIRECT("F" &amp; ROW(C1256)-4) &amp; "_p"</f>
        <v>a_T_3_9_3_p</v>
      </c>
      <c r="B1256">
        <v>2</v>
      </c>
      <c r="C1256" t="s">
        <v>62</v>
      </c>
    </row>
    <row r="1257" spans="1:8" x14ac:dyDescent="0.25">
      <c r="A1257" s="53" t="s">
        <v>64</v>
      </c>
    </row>
    <row r="1258" spans="1:8" x14ac:dyDescent="0.25">
      <c r="A1258" t="str" cm="1">
        <f t="array" aca="1" ref="A1258" ca="1">"a_WS_1_" &amp; INDIRECT("F" &amp; ROW(C1258)-6) &amp; "_p"</f>
        <v>a_WS_1_9_3_p</v>
      </c>
      <c r="B1258">
        <v>0</v>
      </c>
      <c r="C1258" t="s">
        <v>60</v>
      </c>
    </row>
    <row r="1259" spans="1:8" x14ac:dyDescent="0.25">
      <c r="A1259" t="str" cm="1">
        <f t="array" aca="1" ref="A1259" ca="1">"a_WS_2_" &amp; INDIRECT("F" &amp; ROW(C1259)-7) &amp; "_p"</f>
        <v>a_WS_2_9_3_p</v>
      </c>
      <c r="B1259">
        <v>0</v>
      </c>
      <c r="C1259" t="s">
        <v>61</v>
      </c>
    </row>
    <row r="1260" spans="1:8" x14ac:dyDescent="0.25">
      <c r="A1260" t="str" cm="1">
        <f t="array" aca="1" ref="A1260" ca="1">"a_WS_3_" &amp; INDIRECT("F" &amp; ROW(C1260)-8) &amp; "_p"</f>
        <v>a_WS_3_9_3_p</v>
      </c>
      <c r="B1260">
        <v>2</v>
      </c>
      <c r="C1260" t="s">
        <v>62</v>
      </c>
    </row>
    <row r="1261" spans="1:8" x14ac:dyDescent="0.25">
      <c r="A1261" s="53" t="s">
        <v>63</v>
      </c>
      <c r="G1261" s="44"/>
      <c r="H1261" s="44"/>
    </row>
    <row r="1262" spans="1:8" x14ac:dyDescent="0.25">
      <c r="A1262" t="str" cm="1">
        <f t="array" aca="1" ref="A1262" ca="1">"a_PREC_1_" &amp; INDIRECT("F" &amp; ROW(C1262) - 10) &amp; "_p"</f>
        <v>a_PREC_1_9_3_p</v>
      </c>
      <c r="B1262">
        <v>0</v>
      </c>
      <c r="C1262" t="s">
        <v>60</v>
      </c>
      <c r="F1262" s="44"/>
    </row>
    <row r="1263" spans="1:8" x14ac:dyDescent="0.25">
      <c r="A1263" t="str" cm="1">
        <f t="array" aca="1" ref="A1263" ca="1">"a_PREC_2_" &amp; INDIRECT("F" &amp; ROW(C1263) - 11) &amp; "_p"</f>
        <v>a_PREC_2_9_3_p</v>
      </c>
      <c r="B1263">
        <v>0</v>
      </c>
      <c r="C1263" t="s">
        <v>61</v>
      </c>
    </row>
    <row r="1264" spans="1:8" x14ac:dyDescent="0.25">
      <c r="A1264" t="str" cm="1">
        <f t="array" aca="1" ref="A1264" ca="1">"a_PREC_3_" &amp; INDIRECT("F" &amp; ROW(C1264) - 12) &amp; "_p"</f>
        <v>a_PREC_3_9_3_p</v>
      </c>
      <c r="B1264">
        <v>2</v>
      </c>
      <c r="C1264" t="s">
        <v>62</v>
      </c>
    </row>
    <row r="1265" spans="1:8" x14ac:dyDescent="0.25">
      <c r="A1265" s="53" t="s">
        <v>65</v>
      </c>
      <c r="G1265" s="44"/>
      <c r="H1265" s="44"/>
    </row>
    <row r="1266" spans="1:8" x14ac:dyDescent="0.25">
      <c r="A1266" t="str" cm="1">
        <f t="array" aca="1" ref="A1266" ca="1">"a_SL_1_" &amp; INDIRECT("F" &amp; ROW(C1266) - 14) &amp; "_p"</f>
        <v>a_SL_1_9_3_p</v>
      </c>
      <c r="B1266">
        <v>0</v>
      </c>
      <c r="C1266" t="s">
        <v>60</v>
      </c>
      <c r="F1266" s="44"/>
    </row>
    <row r="1267" spans="1:8" x14ac:dyDescent="0.25">
      <c r="A1267" t="str" cm="1">
        <f t="array" aca="1" ref="A1267" ca="1">"a_SL_2_" &amp; INDIRECT("F" &amp; ROW(C1267) - 15) &amp; "_p"</f>
        <v>a_SL_2_9_3_p</v>
      </c>
      <c r="B1267">
        <v>0</v>
      </c>
      <c r="C1267" t="s">
        <v>61</v>
      </c>
    </row>
    <row r="1268" spans="1:8" x14ac:dyDescent="0.25">
      <c r="A1268" t="str" cm="1">
        <f t="array" aca="1" ref="A1268" ca="1">"a_SL_3_" &amp; INDIRECT("F" &amp; ROW(C1268) - 16) &amp; "_p"</f>
        <v>a_SL_3_9_3_p</v>
      </c>
      <c r="B1268">
        <v>2</v>
      </c>
      <c r="C1268" t="s">
        <v>62</v>
      </c>
    </row>
    <row r="1269" spans="1:8" x14ac:dyDescent="0.25">
      <c r="A1269" s="53" t="s">
        <v>470</v>
      </c>
    </row>
    <row r="1270" spans="1:8" x14ac:dyDescent="0.25">
      <c r="A1270" t="str" cm="1">
        <f t="array" aca="1" ref="A1270" ca="1">"a_DRO_1_" &amp; INDIRECT("F" &amp; ROW(C1270) - 18) &amp; "_p"</f>
        <v>a_DRO_1_9_3_p</v>
      </c>
      <c r="B1270">
        <v>0</v>
      </c>
      <c r="C1270" t="s">
        <v>60</v>
      </c>
    </row>
    <row r="1271" spans="1:8" x14ac:dyDescent="0.25">
      <c r="A1271" t="str" cm="1">
        <f t="array" aca="1" ref="A1271" ca="1">"a_DRO_2_" &amp; INDIRECT("F" &amp; ROW(C1271) - 19) &amp; "_p"</f>
        <v>a_DRO_2_9_3_p</v>
      </c>
      <c r="B1271">
        <v>0</v>
      </c>
      <c r="C1271" t="s">
        <v>61</v>
      </c>
    </row>
    <row r="1272" spans="1:8" x14ac:dyDescent="0.25">
      <c r="A1272" t="str" cm="1">
        <f t="array" aca="1" ref="A1272" ca="1">"a_DRO_3_" &amp; INDIRECT("F" &amp; ROW(C1272) - 20) &amp; "_p"</f>
        <v>a_DRO_3_9_3_p</v>
      </c>
      <c r="B1272">
        <v>2</v>
      </c>
      <c r="C1272" t="s">
        <v>62</v>
      </c>
    </row>
    <row r="1273" spans="1:8" x14ac:dyDescent="0.25">
      <c r="A1273" s="53" t="s">
        <v>471</v>
      </c>
    </row>
    <row r="1274" spans="1:8" x14ac:dyDescent="0.25">
      <c r="A1274" t="str" cm="1">
        <f t="array" aca="1" ref="A1274" ca="1">"a_CYC_1_" &amp; INDIRECT("F" &amp; ROW(C1274) - 22) &amp; "_p"</f>
        <v>a_CYC_1_9_3_p</v>
      </c>
      <c r="B1274">
        <v>0.1</v>
      </c>
      <c r="C1274" t="s">
        <v>60</v>
      </c>
    </row>
    <row r="1275" spans="1:8" x14ac:dyDescent="0.25">
      <c r="A1275" t="str" cm="1">
        <f t="array" aca="1" ref="A1275" ca="1">"a_CYC_2_" &amp; INDIRECT("F" &amp; ROW(C1275) - 23) &amp; "_p"</f>
        <v>a_CYC_2_9_3_p</v>
      </c>
      <c r="B1275">
        <v>0</v>
      </c>
      <c r="C1275" t="s">
        <v>61</v>
      </c>
    </row>
    <row r="1276" spans="1:8" x14ac:dyDescent="0.25">
      <c r="A1276" t="str" cm="1">
        <f t="array" aca="1" ref="A1276" ca="1">"a_CYC_3_" &amp; INDIRECT("F" &amp; ROW(C1276) - 24) &amp; "_p"</f>
        <v>a_CYC_3_9_3_p</v>
      </c>
      <c r="B1276">
        <v>2</v>
      </c>
      <c r="C1276" t="s">
        <v>62</v>
      </c>
    </row>
    <row r="1277" spans="1:8" x14ac:dyDescent="0.25">
      <c r="A1277" s="59" t="s">
        <v>552</v>
      </c>
      <c r="B1277" s="59"/>
      <c r="C1277" s="59"/>
      <c r="D1277" s="46">
        <v>9</v>
      </c>
      <c r="E1277" s="46">
        <v>4</v>
      </c>
      <c r="F1277" s="46" t="s">
        <v>559</v>
      </c>
    </row>
    <row r="1278" spans="1:8" x14ac:dyDescent="0.25">
      <c r="A1278" s="53" t="s">
        <v>59</v>
      </c>
    </row>
    <row r="1279" spans="1:8" x14ac:dyDescent="0.25">
      <c r="A1279" t="str" cm="1">
        <f t="array" aca="1" ref="A1279" ca="1">"a_T_1_" &amp; INDIRECT("F" &amp; ROW(C1279)-2) &amp; "_p"</f>
        <v>a_T_1_9_4_p</v>
      </c>
      <c r="B1279">
        <v>0</v>
      </c>
      <c r="C1279" t="s">
        <v>60</v>
      </c>
    </row>
    <row r="1280" spans="1:8" x14ac:dyDescent="0.25">
      <c r="A1280" t="str" cm="1">
        <f t="array" aca="1" ref="A1280" ca="1">"a_T_2_" &amp; INDIRECT("F" &amp; ROW(C1280)-3) &amp; "_p"</f>
        <v>a_T_2_9_4_p</v>
      </c>
      <c r="B1280">
        <v>0</v>
      </c>
      <c r="C1280" t="s">
        <v>61</v>
      </c>
    </row>
    <row r="1281" spans="1:8" x14ac:dyDescent="0.25">
      <c r="A1281" t="str" cm="1">
        <f t="array" aca="1" ref="A1281" ca="1">"a_T_3_" &amp; INDIRECT("F" &amp; ROW(C1281)-4) &amp; "_p"</f>
        <v>a_T_3_9_4_p</v>
      </c>
      <c r="B1281">
        <v>2</v>
      </c>
      <c r="C1281" t="s">
        <v>62</v>
      </c>
    </row>
    <row r="1282" spans="1:8" x14ac:dyDescent="0.25">
      <c r="A1282" s="53" t="s">
        <v>64</v>
      </c>
    </row>
    <row r="1283" spans="1:8" x14ac:dyDescent="0.25">
      <c r="A1283" t="str" cm="1">
        <f t="array" aca="1" ref="A1283" ca="1">"a_WS_1_" &amp; INDIRECT("F" &amp; ROW(C1283)-6) &amp; "_p"</f>
        <v>a_WS_1_9_4_p</v>
      </c>
      <c r="B1283">
        <v>0</v>
      </c>
      <c r="C1283" t="s">
        <v>60</v>
      </c>
    </row>
    <row r="1284" spans="1:8" x14ac:dyDescent="0.25">
      <c r="A1284" t="str" cm="1">
        <f t="array" aca="1" ref="A1284" ca="1">"a_WS_2_" &amp; INDIRECT("F" &amp; ROW(C1284)-7) &amp; "_p"</f>
        <v>a_WS_2_9_4_p</v>
      </c>
      <c r="B1284">
        <v>0</v>
      </c>
      <c r="C1284" t="s">
        <v>61</v>
      </c>
    </row>
    <row r="1285" spans="1:8" x14ac:dyDescent="0.25">
      <c r="A1285" t="str" cm="1">
        <f t="array" aca="1" ref="A1285" ca="1">"a_WS_3_" &amp; INDIRECT("F" &amp; ROW(C1285)-8) &amp; "_p"</f>
        <v>a_WS_3_9_4_p</v>
      </c>
      <c r="B1285">
        <v>2</v>
      </c>
      <c r="C1285" t="s">
        <v>62</v>
      </c>
    </row>
    <row r="1286" spans="1:8" x14ac:dyDescent="0.25">
      <c r="A1286" s="53" t="s">
        <v>63</v>
      </c>
      <c r="G1286" s="44"/>
      <c r="H1286" s="44"/>
    </row>
    <row r="1287" spans="1:8" x14ac:dyDescent="0.25">
      <c r="A1287" t="str" cm="1">
        <f t="array" aca="1" ref="A1287" ca="1">"a_PREC_1_" &amp; INDIRECT("F" &amp; ROW(C1287) - 10) &amp; "_p"</f>
        <v>a_PREC_1_9_4_p</v>
      </c>
      <c r="B1287">
        <v>0</v>
      </c>
      <c r="C1287" t="s">
        <v>60</v>
      </c>
      <c r="F1287" s="44"/>
    </row>
    <row r="1288" spans="1:8" x14ac:dyDescent="0.25">
      <c r="A1288" t="str" cm="1">
        <f t="array" aca="1" ref="A1288" ca="1">"a_PREC_2_" &amp; INDIRECT("F" &amp; ROW(C1288) - 11) &amp; "_p"</f>
        <v>a_PREC_2_9_4_p</v>
      </c>
      <c r="B1288">
        <v>0</v>
      </c>
      <c r="C1288" t="s">
        <v>61</v>
      </c>
    </row>
    <row r="1289" spans="1:8" x14ac:dyDescent="0.25">
      <c r="A1289" t="str" cm="1">
        <f t="array" aca="1" ref="A1289" ca="1">"a_PREC_3_" &amp; INDIRECT("F" &amp; ROW(C1289) - 12) &amp; "_p"</f>
        <v>a_PREC_3_9_4_p</v>
      </c>
      <c r="B1289">
        <v>2</v>
      </c>
      <c r="C1289" t="s">
        <v>62</v>
      </c>
    </row>
    <row r="1290" spans="1:8" x14ac:dyDescent="0.25">
      <c r="A1290" s="53" t="s">
        <v>65</v>
      </c>
      <c r="G1290" s="44"/>
      <c r="H1290" s="44"/>
    </row>
    <row r="1291" spans="1:8" x14ac:dyDescent="0.25">
      <c r="A1291" t="str" cm="1">
        <f t="array" aca="1" ref="A1291" ca="1">"a_SL_1_" &amp; INDIRECT("F" &amp; ROW(C1291) - 14) &amp; "_p"</f>
        <v>a_SL_1_9_4_p</v>
      </c>
      <c r="B1291">
        <v>0</v>
      </c>
      <c r="C1291" t="s">
        <v>60</v>
      </c>
      <c r="F1291" s="44"/>
    </row>
    <row r="1292" spans="1:8" x14ac:dyDescent="0.25">
      <c r="A1292" t="str" cm="1">
        <f t="array" aca="1" ref="A1292" ca="1">"a_SL_2_" &amp; INDIRECT("F" &amp; ROW(C1292) - 15) &amp; "_p"</f>
        <v>a_SL_2_9_4_p</v>
      </c>
      <c r="B1292">
        <v>0</v>
      </c>
      <c r="C1292" t="s">
        <v>61</v>
      </c>
    </row>
    <row r="1293" spans="1:8" x14ac:dyDescent="0.25">
      <c r="A1293" t="str" cm="1">
        <f t="array" aca="1" ref="A1293" ca="1">"a_SL_3_" &amp; INDIRECT("F" &amp; ROW(C1293) - 16) &amp; "_p"</f>
        <v>a_SL_3_9_4_p</v>
      </c>
      <c r="B1293">
        <v>2</v>
      </c>
      <c r="C1293" t="s">
        <v>62</v>
      </c>
    </row>
    <row r="1294" spans="1:8" x14ac:dyDescent="0.25">
      <c r="A1294" s="53" t="s">
        <v>470</v>
      </c>
    </row>
    <row r="1295" spans="1:8" x14ac:dyDescent="0.25">
      <c r="A1295" t="str" cm="1">
        <f t="array" aca="1" ref="A1295" ca="1">"a_DRO_1_" &amp; INDIRECT("F" &amp; ROW(C1295) - 18) &amp; "_p"</f>
        <v>a_DRO_1_9_4_p</v>
      </c>
      <c r="B1295">
        <v>0</v>
      </c>
      <c r="C1295" t="s">
        <v>60</v>
      </c>
    </row>
    <row r="1296" spans="1:8" x14ac:dyDescent="0.25">
      <c r="A1296" t="str" cm="1">
        <f t="array" aca="1" ref="A1296" ca="1">"a_DRO_2_" &amp; INDIRECT("F" &amp; ROW(C1296) - 19) &amp; "_p"</f>
        <v>a_DRO_2_9_4_p</v>
      </c>
      <c r="B1296">
        <v>0</v>
      </c>
      <c r="C1296" t="s">
        <v>61</v>
      </c>
    </row>
    <row r="1297" spans="1:8" x14ac:dyDescent="0.25">
      <c r="A1297" t="str" cm="1">
        <f t="array" aca="1" ref="A1297" ca="1">"a_DRO_3_" &amp; INDIRECT("F" &amp; ROW(C1297) - 20) &amp; "_p"</f>
        <v>a_DRO_3_9_4_p</v>
      </c>
      <c r="B1297">
        <v>2</v>
      </c>
      <c r="C1297" t="s">
        <v>62</v>
      </c>
    </row>
    <row r="1298" spans="1:8" x14ac:dyDescent="0.25">
      <c r="A1298" s="53" t="s">
        <v>471</v>
      </c>
    </row>
    <row r="1299" spans="1:8" x14ac:dyDescent="0.25">
      <c r="A1299" t="str" cm="1">
        <f t="array" aca="1" ref="A1299" ca="1">"a_CYC_1_" &amp; INDIRECT("F" &amp; ROW(C1299) - 22) &amp; "_p"</f>
        <v>a_CYC_1_9_4_p</v>
      </c>
      <c r="B1299">
        <v>0.1</v>
      </c>
      <c r="C1299" t="s">
        <v>60</v>
      </c>
    </row>
    <row r="1300" spans="1:8" x14ac:dyDescent="0.25">
      <c r="A1300" t="str" cm="1">
        <f t="array" aca="1" ref="A1300" ca="1">"a_CYC_2_" &amp; INDIRECT("F" &amp; ROW(C1300) - 23) &amp; "_p"</f>
        <v>a_CYC_2_9_4_p</v>
      </c>
      <c r="B1300">
        <v>0</v>
      </c>
      <c r="C1300" t="s">
        <v>61</v>
      </c>
    </row>
    <row r="1301" spans="1:8" x14ac:dyDescent="0.25">
      <c r="A1301" t="str" cm="1">
        <f t="array" aca="1" ref="A1301" ca="1">"a_CYC_3_" &amp; INDIRECT("F" &amp; ROW(C1301) - 24) &amp; "_p"</f>
        <v>a_CYC_3_9_4_p</v>
      </c>
      <c r="B1301">
        <v>2</v>
      </c>
      <c r="C1301" t="s">
        <v>62</v>
      </c>
    </row>
    <row r="1302" spans="1:8" x14ac:dyDescent="0.25">
      <c r="A1302" s="59" t="s">
        <v>555</v>
      </c>
      <c r="B1302" s="59"/>
      <c r="C1302" s="59"/>
      <c r="D1302" s="46">
        <v>9</v>
      </c>
      <c r="E1302" s="46">
        <v>5</v>
      </c>
      <c r="F1302" s="46" t="s">
        <v>558</v>
      </c>
    </row>
    <row r="1303" spans="1:8" x14ac:dyDescent="0.25">
      <c r="A1303" s="53" t="s">
        <v>59</v>
      </c>
    </row>
    <row r="1304" spans="1:8" x14ac:dyDescent="0.25">
      <c r="A1304" t="str" cm="1">
        <f t="array" aca="1" ref="A1304" ca="1">"a_T_1_" &amp; INDIRECT("F" &amp; ROW(C1304)-2) &amp; "_p"</f>
        <v>a_T_1_9_5_p</v>
      </c>
      <c r="B1304">
        <v>0</v>
      </c>
      <c r="C1304" t="s">
        <v>60</v>
      </c>
    </row>
    <row r="1305" spans="1:8" x14ac:dyDescent="0.25">
      <c r="A1305" t="str" cm="1">
        <f t="array" aca="1" ref="A1305" ca="1">"a_T_2_" &amp; INDIRECT("F" &amp; ROW(C1305)-3) &amp; "_p"</f>
        <v>a_T_2_9_5_p</v>
      </c>
      <c r="B1305">
        <v>0</v>
      </c>
      <c r="C1305" t="s">
        <v>61</v>
      </c>
    </row>
    <row r="1306" spans="1:8" x14ac:dyDescent="0.25">
      <c r="A1306" t="str" cm="1">
        <f t="array" aca="1" ref="A1306" ca="1">"a_T_3_" &amp; INDIRECT("F" &amp; ROW(C1306)-4) &amp; "_p"</f>
        <v>a_T_3_9_5_p</v>
      </c>
      <c r="B1306">
        <v>2</v>
      </c>
      <c r="C1306" t="s">
        <v>62</v>
      </c>
    </row>
    <row r="1307" spans="1:8" x14ac:dyDescent="0.25">
      <c r="A1307" s="53" t="s">
        <v>64</v>
      </c>
    </row>
    <row r="1308" spans="1:8" x14ac:dyDescent="0.25">
      <c r="A1308" t="str" cm="1">
        <f t="array" aca="1" ref="A1308" ca="1">"a_WS_1_" &amp; INDIRECT("F" &amp; ROW(C1308)-6) &amp; "_p"</f>
        <v>a_WS_1_9_5_p</v>
      </c>
      <c r="B1308">
        <v>0</v>
      </c>
      <c r="C1308" t="s">
        <v>60</v>
      </c>
    </row>
    <row r="1309" spans="1:8" x14ac:dyDescent="0.25">
      <c r="A1309" t="str" cm="1">
        <f t="array" aca="1" ref="A1309" ca="1">"a_WS_2_" &amp; INDIRECT("F" &amp; ROW(C1309)-7) &amp; "_p"</f>
        <v>a_WS_2_9_5_p</v>
      </c>
      <c r="B1309">
        <v>0</v>
      </c>
      <c r="C1309" t="s">
        <v>61</v>
      </c>
    </row>
    <row r="1310" spans="1:8" x14ac:dyDescent="0.25">
      <c r="A1310" t="str" cm="1">
        <f t="array" aca="1" ref="A1310" ca="1">"a_WS_3_" &amp; INDIRECT("F" &amp; ROW(C1310)-8) &amp; "_p"</f>
        <v>a_WS_3_9_5_p</v>
      </c>
      <c r="B1310">
        <v>2</v>
      </c>
      <c r="C1310" t="s">
        <v>62</v>
      </c>
    </row>
    <row r="1311" spans="1:8" x14ac:dyDescent="0.25">
      <c r="A1311" s="53" t="s">
        <v>63</v>
      </c>
      <c r="G1311" s="44"/>
      <c r="H1311" s="44"/>
    </row>
    <row r="1312" spans="1:8" x14ac:dyDescent="0.25">
      <c r="A1312" t="str" cm="1">
        <f t="array" aca="1" ref="A1312" ca="1">"a_PREC_1_" &amp; INDIRECT("F" &amp; ROW(C1312) - 10) &amp; "_p"</f>
        <v>a_PREC_1_9_5_p</v>
      </c>
      <c r="B1312">
        <v>0</v>
      </c>
      <c r="C1312" t="s">
        <v>60</v>
      </c>
      <c r="F1312" s="44"/>
    </row>
    <row r="1313" spans="1:8" x14ac:dyDescent="0.25">
      <c r="A1313" t="str" cm="1">
        <f t="array" aca="1" ref="A1313" ca="1">"a_PREC_2_" &amp; INDIRECT("F" &amp; ROW(C1313) - 11) &amp; "_p"</f>
        <v>a_PREC_2_9_5_p</v>
      </c>
      <c r="B1313">
        <v>0</v>
      </c>
      <c r="C1313" t="s">
        <v>61</v>
      </c>
    </row>
    <row r="1314" spans="1:8" x14ac:dyDescent="0.25">
      <c r="A1314" t="str" cm="1">
        <f t="array" aca="1" ref="A1314" ca="1">"a_PREC_3_" &amp; INDIRECT("F" &amp; ROW(C1314) - 12) &amp; "_p"</f>
        <v>a_PREC_3_9_5_p</v>
      </c>
      <c r="B1314">
        <v>2</v>
      </c>
      <c r="C1314" t="s">
        <v>62</v>
      </c>
    </row>
    <row r="1315" spans="1:8" x14ac:dyDescent="0.25">
      <c r="A1315" s="53" t="s">
        <v>65</v>
      </c>
      <c r="G1315" s="44"/>
      <c r="H1315" s="44"/>
    </row>
    <row r="1316" spans="1:8" x14ac:dyDescent="0.25">
      <c r="A1316" t="str" cm="1">
        <f t="array" aca="1" ref="A1316" ca="1">"a_SL_1_" &amp; INDIRECT("F" &amp; ROW(C1316) - 14) &amp; "_p"</f>
        <v>a_SL_1_9_5_p</v>
      </c>
      <c r="B1316">
        <v>0</v>
      </c>
      <c r="C1316" t="s">
        <v>60</v>
      </c>
      <c r="F1316" s="44"/>
    </row>
    <row r="1317" spans="1:8" x14ac:dyDescent="0.25">
      <c r="A1317" t="str" cm="1">
        <f t="array" aca="1" ref="A1317" ca="1">"a_SL_2_" &amp; INDIRECT("F" &amp; ROW(C1317) - 15) &amp; "_p"</f>
        <v>a_SL_2_9_5_p</v>
      </c>
      <c r="B1317">
        <v>0</v>
      </c>
      <c r="C1317" t="s">
        <v>61</v>
      </c>
    </row>
    <row r="1318" spans="1:8" x14ac:dyDescent="0.25">
      <c r="A1318" t="str" cm="1">
        <f t="array" aca="1" ref="A1318" ca="1">"a_SL_3_" &amp; INDIRECT("F" &amp; ROW(C1318) - 16) &amp; "_p"</f>
        <v>a_SL_3_9_5_p</v>
      </c>
      <c r="B1318">
        <v>2</v>
      </c>
      <c r="C1318" t="s">
        <v>62</v>
      </c>
    </row>
    <row r="1319" spans="1:8" x14ac:dyDescent="0.25">
      <c r="A1319" s="53" t="s">
        <v>470</v>
      </c>
    </row>
    <row r="1320" spans="1:8" x14ac:dyDescent="0.25">
      <c r="A1320" t="str" cm="1">
        <f t="array" aca="1" ref="A1320" ca="1">"a_DRO_1_" &amp; INDIRECT("F" &amp; ROW(C1320) - 18) &amp; "_p"</f>
        <v>a_DRO_1_9_5_p</v>
      </c>
      <c r="B1320">
        <v>0</v>
      </c>
      <c r="C1320" t="s">
        <v>60</v>
      </c>
    </row>
    <row r="1321" spans="1:8" x14ac:dyDescent="0.25">
      <c r="A1321" t="str" cm="1">
        <f t="array" aca="1" ref="A1321" ca="1">"a_DRO_2_" &amp; INDIRECT("F" &amp; ROW(C1321) - 19) &amp; "_p"</f>
        <v>a_DRO_2_9_5_p</v>
      </c>
      <c r="B1321">
        <v>0</v>
      </c>
      <c r="C1321" t="s">
        <v>61</v>
      </c>
    </row>
    <row r="1322" spans="1:8" x14ac:dyDescent="0.25">
      <c r="A1322" t="str" cm="1">
        <f t="array" aca="1" ref="A1322" ca="1">"a_DRO_3_" &amp; INDIRECT("F" &amp; ROW(C1322) - 20) &amp; "_p"</f>
        <v>a_DRO_3_9_5_p</v>
      </c>
      <c r="B1322">
        <v>2</v>
      </c>
      <c r="C1322" t="s">
        <v>62</v>
      </c>
    </row>
    <row r="1323" spans="1:8" x14ac:dyDescent="0.25">
      <c r="A1323" s="53" t="s">
        <v>471</v>
      </c>
    </row>
    <row r="1324" spans="1:8" x14ac:dyDescent="0.25">
      <c r="A1324" t="str" cm="1">
        <f t="array" aca="1" ref="A1324" ca="1">"a_CYC_1_" &amp; INDIRECT("F" &amp; ROW(C1324) - 22) &amp; "_p"</f>
        <v>a_CYC_1_9_5_p</v>
      </c>
      <c r="B1324">
        <v>0.1</v>
      </c>
      <c r="C1324" t="s">
        <v>60</v>
      </c>
    </row>
    <row r="1325" spans="1:8" x14ac:dyDescent="0.25">
      <c r="A1325" t="str" cm="1">
        <f t="array" aca="1" ref="A1325" ca="1">"a_CYC_2_" &amp; INDIRECT("F" &amp; ROW(C1325) - 23) &amp; "_p"</f>
        <v>a_CYC_2_9_5_p</v>
      </c>
      <c r="B1325">
        <v>0</v>
      </c>
      <c r="C1325" t="s">
        <v>61</v>
      </c>
    </row>
    <row r="1326" spans="1:8" x14ac:dyDescent="0.25">
      <c r="A1326" t="str" cm="1">
        <f t="array" aca="1" ref="A1326" ca="1">"a_CYC_3_" &amp; INDIRECT("F" &amp; ROW(C1326) - 24) &amp; "_p"</f>
        <v>a_CYC_3_9_5_p</v>
      </c>
      <c r="B1326">
        <v>2</v>
      </c>
      <c r="C1326" t="s">
        <v>62</v>
      </c>
    </row>
    <row r="1327" spans="1:8" x14ac:dyDescent="0.25">
      <c r="A1327" s="59" t="s">
        <v>556</v>
      </c>
      <c r="B1327" s="59"/>
      <c r="C1327" s="59"/>
      <c r="D1327" s="46">
        <v>9</v>
      </c>
      <c r="E1327" s="46">
        <v>6</v>
      </c>
      <c r="F1327" s="46" t="s">
        <v>557</v>
      </c>
    </row>
    <row r="1328" spans="1:8" x14ac:dyDescent="0.25">
      <c r="A1328" s="53" t="s">
        <v>59</v>
      </c>
    </row>
    <row r="1329" spans="1:9" x14ac:dyDescent="0.25">
      <c r="A1329" t="str" cm="1">
        <f t="array" aca="1" ref="A1329" ca="1">"a_T_1_" &amp; INDIRECT("F" &amp; ROW(C1329)-2) &amp; "_p"</f>
        <v>a_T_1_9_6_p</v>
      </c>
      <c r="B1329">
        <v>0</v>
      </c>
      <c r="C1329" t="s">
        <v>60</v>
      </c>
    </row>
    <row r="1330" spans="1:9" x14ac:dyDescent="0.25">
      <c r="A1330" t="str" cm="1">
        <f t="array" aca="1" ref="A1330" ca="1">"a_T_2_" &amp; INDIRECT("F" &amp; ROW(C1330)-3) &amp; "_p"</f>
        <v>a_T_2_9_6_p</v>
      </c>
      <c r="B1330">
        <v>0</v>
      </c>
      <c r="C1330" t="s">
        <v>61</v>
      </c>
    </row>
    <row r="1331" spans="1:9" x14ac:dyDescent="0.25">
      <c r="A1331" t="str" cm="1">
        <f t="array" aca="1" ref="A1331" ca="1">"a_T_3_" &amp; INDIRECT("F" &amp; ROW(C1331)-4) &amp; "_p"</f>
        <v>a_T_3_9_6_p</v>
      </c>
      <c r="B1331">
        <v>2</v>
      </c>
      <c r="C1331" t="s">
        <v>62</v>
      </c>
    </row>
    <row r="1332" spans="1:9" x14ac:dyDescent="0.25">
      <c r="A1332" s="53" t="s">
        <v>64</v>
      </c>
      <c r="I1332">
        <f>H1356*6</f>
        <v>0</v>
      </c>
    </row>
    <row r="1333" spans="1:9" x14ac:dyDescent="0.25">
      <c r="A1333" t="str" cm="1">
        <f t="array" aca="1" ref="A1333" ca="1">"a_WS_1_" &amp; INDIRECT("F" &amp; ROW(C1333)-6) &amp; "_p"</f>
        <v>a_WS_1_9_6_p</v>
      </c>
      <c r="B1333">
        <v>0</v>
      </c>
      <c r="C1333" t="s">
        <v>60</v>
      </c>
    </row>
    <row r="1334" spans="1:9" x14ac:dyDescent="0.25">
      <c r="A1334" t="str" cm="1">
        <f t="array" aca="1" ref="A1334" ca="1">"a_WS_2_" &amp; INDIRECT("F" &amp; ROW(C1334)-7) &amp; "_p"</f>
        <v>a_WS_2_9_6_p</v>
      </c>
      <c r="B1334">
        <v>0</v>
      </c>
      <c r="C1334" t="s">
        <v>61</v>
      </c>
    </row>
    <row r="1335" spans="1:9" x14ac:dyDescent="0.25">
      <c r="A1335" t="str" cm="1">
        <f t="array" aca="1" ref="A1335" ca="1">"a_WS_3_" &amp; INDIRECT("F" &amp; ROW(C1335)-8) &amp; "_p"</f>
        <v>a_WS_3_9_6_p</v>
      </c>
      <c r="B1335">
        <v>2</v>
      </c>
      <c r="C1335" t="s">
        <v>62</v>
      </c>
    </row>
    <row r="1336" spans="1:9" x14ac:dyDescent="0.25">
      <c r="A1336" s="53" t="s">
        <v>63</v>
      </c>
      <c r="G1336" s="44"/>
      <c r="H1336" s="44"/>
    </row>
    <row r="1337" spans="1:9" x14ac:dyDescent="0.25">
      <c r="A1337" t="str" cm="1">
        <f t="array" aca="1" ref="A1337" ca="1">"a_PREC_1_" &amp; INDIRECT("F" &amp; ROW(C1337) - 10) &amp; "_p"</f>
        <v>a_PREC_1_9_6_p</v>
      </c>
      <c r="B1337">
        <v>0</v>
      </c>
      <c r="C1337" t="s">
        <v>60</v>
      </c>
      <c r="F1337" s="44"/>
    </row>
    <row r="1338" spans="1:9" x14ac:dyDescent="0.25">
      <c r="A1338" t="str" cm="1">
        <f t="array" aca="1" ref="A1338" ca="1">"a_PREC_2_" &amp; INDIRECT("F" &amp; ROW(C1338) - 11) &amp; "_p"</f>
        <v>a_PREC_2_9_6_p</v>
      </c>
      <c r="B1338">
        <v>0</v>
      </c>
      <c r="C1338" t="s">
        <v>61</v>
      </c>
    </row>
    <row r="1339" spans="1:9" x14ac:dyDescent="0.25">
      <c r="A1339" t="str" cm="1">
        <f t="array" aca="1" ref="A1339" ca="1">"a_PREC_3_" &amp; INDIRECT("F" &amp; ROW(C1339) - 12) &amp; "_p"</f>
        <v>a_PREC_3_9_6_p</v>
      </c>
      <c r="B1339">
        <v>2</v>
      </c>
      <c r="C1339" t="s">
        <v>62</v>
      </c>
    </row>
    <row r="1340" spans="1:9" x14ac:dyDescent="0.25">
      <c r="A1340" s="53" t="s">
        <v>65</v>
      </c>
      <c r="G1340" s="44"/>
      <c r="H1340" s="44"/>
    </row>
    <row r="1341" spans="1:9" x14ac:dyDescent="0.25">
      <c r="A1341" t="str" cm="1">
        <f t="array" aca="1" ref="A1341" ca="1">"a_SL_1_" &amp; INDIRECT("F" &amp; ROW(C1341) - 14) &amp; "_p"</f>
        <v>a_SL_1_9_6_p</v>
      </c>
      <c r="B1341">
        <v>0</v>
      </c>
      <c r="C1341" t="s">
        <v>60</v>
      </c>
      <c r="F1341" s="44"/>
    </row>
    <row r="1342" spans="1:9" x14ac:dyDescent="0.25">
      <c r="A1342" t="str" cm="1">
        <f t="array" aca="1" ref="A1342" ca="1">"a_SL_2_" &amp; INDIRECT("F" &amp; ROW(C1342) - 15) &amp; "_p"</f>
        <v>a_SL_2_9_6_p</v>
      </c>
      <c r="B1342">
        <v>0</v>
      </c>
      <c r="C1342" t="s">
        <v>61</v>
      </c>
    </row>
    <row r="1343" spans="1:9" x14ac:dyDescent="0.25">
      <c r="A1343" t="str" cm="1">
        <f t="array" aca="1" ref="A1343" ca="1">"a_SL_3_" &amp; INDIRECT("F" &amp; ROW(C1343) - 16) &amp; "_p"</f>
        <v>a_SL_3_9_6_p</v>
      </c>
      <c r="B1343">
        <v>2</v>
      </c>
      <c r="C1343" t="s">
        <v>62</v>
      </c>
    </row>
    <row r="1344" spans="1:9" x14ac:dyDescent="0.25">
      <c r="A1344" s="53" t="s">
        <v>470</v>
      </c>
    </row>
    <row r="1345" spans="1:3" x14ac:dyDescent="0.25">
      <c r="A1345" t="str" cm="1">
        <f t="array" aca="1" ref="A1345" ca="1">"a_DRO_1_" &amp; INDIRECT("F" &amp; ROW(C1345) - 18) &amp; "_p"</f>
        <v>a_DRO_1_9_6_p</v>
      </c>
      <c r="B1345">
        <v>0</v>
      </c>
      <c r="C1345" t="s">
        <v>60</v>
      </c>
    </row>
    <row r="1346" spans="1:3" x14ac:dyDescent="0.25">
      <c r="A1346" t="str" cm="1">
        <f t="array" aca="1" ref="A1346" ca="1">"a_DRO_2_" &amp; INDIRECT("F" &amp; ROW(C1346) - 19) &amp; "_p"</f>
        <v>a_DRO_2_9_6_p</v>
      </c>
      <c r="B1346">
        <v>0</v>
      </c>
      <c r="C1346" t="s">
        <v>61</v>
      </c>
    </row>
    <row r="1347" spans="1:3" x14ac:dyDescent="0.25">
      <c r="A1347" t="str" cm="1">
        <f t="array" aca="1" ref="A1347" ca="1">"a_DRO_3_" &amp; INDIRECT("F" &amp; ROW(C1347) - 20) &amp; "_p"</f>
        <v>a_DRO_3_9_6_p</v>
      </c>
      <c r="B1347">
        <v>2</v>
      </c>
      <c r="C1347" t="s">
        <v>62</v>
      </c>
    </row>
    <row r="1348" spans="1:3" x14ac:dyDescent="0.25">
      <c r="A1348" s="53" t="s">
        <v>471</v>
      </c>
    </row>
    <row r="1349" spans="1:3" x14ac:dyDescent="0.25">
      <c r="A1349" t="str" cm="1">
        <f t="array" aca="1" ref="A1349" ca="1">"a_CYC_1_" &amp; INDIRECT("F" &amp; ROW(C1349) - 22) &amp; "_p"</f>
        <v>a_CYC_1_9_6_p</v>
      </c>
      <c r="B1349">
        <v>0.1</v>
      </c>
      <c r="C1349" t="s">
        <v>60</v>
      </c>
    </row>
    <row r="1350" spans="1:3" x14ac:dyDescent="0.25">
      <c r="A1350" t="str" cm="1">
        <f t="array" aca="1" ref="A1350" ca="1">"a_CYC_2_" &amp; INDIRECT("F" &amp; ROW(C1350) - 23) &amp; "_p"</f>
        <v>a_CYC_2_9_6_p</v>
      </c>
      <c r="B1350">
        <v>0</v>
      </c>
      <c r="C1350" t="s">
        <v>61</v>
      </c>
    </row>
    <row r="1351" spans="1:3" x14ac:dyDescent="0.25">
      <c r="A1351" t="str" cm="1">
        <f t="array" aca="1" ref="A1351" ca="1">"a_CYC_3_" &amp; INDIRECT("F" &amp; ROW(C1351) - 24) &amp; "_p"</f>
        <v>a_CYC_3_9_6_p</v>
      </c>
      <c r="B1351">
        <v>2</v>
      </c>
      <c r="C1351" t="s">
        <v>62</v>
      </c>
    </row>
  </sheetData>
  <mergeCells count="81">
    <mergeCell ref="A1127:C1127"/>
    <mergeCell ref="A1152:C1152"/>
    <mergeCell ref="A1177:C1177"/>
    <mergeCell ref="A627:C627"/>
    <mergeCell ref="A652:C652"/>
    <mergeCell ref="A677:C677"/>
    <mergeCell ref="A702:C702"/>
    <mergeCell ref="A727:C727"/>
    <mergeCell ref="A752:C752"/>
    <mergeCell ref="A777:C777"/>
    <mergeCell ref="A802:C802"/>
    <mergeCell ref="A827:C827"/>
    <mergeCell ref="A977:C977"/>
    <mergeCell ref="A1002:C1002"/>
    <mergeCell ref="A1027:C1027"/>
    <mergeCell ref="A1052:C1052"/>
    <mergeCell ref="A252:C252"/>
    <mergeCell ref="F190:H190"/>
    <mergeCell ref="A202:C202"/>
    <mergeCell ref="A1077:C1077"/>
    <mergeCell ref="A1102:C1102"/>
    <mergeCell ref="A552:C552"/>
    <mergeCell ref="A577:C577"/>
    <mergeCell ref="F261:H261"/>
    <mergeCell ref="F265:H265"/>
    <mergeCell ref="A277:C277"/>
    <mergeCell ref="F286:H286"/>
    <mergeCell ref="F290:H290"/>
    <mergeCell ref="A302:C302"/>
    <mergeCell ref="F311:H311"/>
    <mergeCell ref="F315:H315"/>
    <mergeCell ref="A327:C327"/>
    <mergeCell ref="F211:H211"/>
    <mergeCell ref="F215:H215"/>
    <mergeCell ref="A227:C227"/>
    <mergeCell ref="F236:H236"/>
    <mergeCell ref="F240:H240"/>
    <mergeCell ref="A152:C152"/>
    <mergeCell ref="F161:H161"/>
    <mergeCell ref="F165:H165"/>
    <mergeCell ref="A177:C177"/>
    <mergeCell ref="F186:H186"/>
    <mergeCell ref="A902:C902"/>
    <mergeCell ref="A927:C927"/>
    <mergeCell ref="A952:C952"/>
    <mergeCell ref="A852:C852"/>
    <mergeCell ref="A877:C877"/>
    <mergeCell ref="A602:C602"/>
    <mergeCell ref="F336:H336"/>
    <mergeCell ref="F340:H340"/>
    <mergeCell ref="A352:C352"/>
    <mergeCell ref="F362:H362"/>
    <mergeCell ref="F366:H366"/>
    <mergeCell ref="A502:C502"/>
    <mergeCell ref="A527:C527"/>
    <mergeCell ref="A452:C452"/>
    <mergeCell ref="A477:C477"/>
    <mergeCell ref="A377:C377"/>
    <mergeCell ref="A402:C402"/>
    <mergeCell ref="A427:C427"/>
    <mergeCell ref="A1302:C1302"/>
    <mergeCell ref="A1327:C1327"/>
    <mergeCell ref="A1202:C1202"/>
    <mergeCell ref="A1227:C1227"/>
    <mergeCell ref="A1252:C1252"/>
    <mergeCell ref="A1277:C1277"/>
    <mergeCell ref="F40:H40"/>
    <mergeCell ref="A52:C52"/>
    <mergeCell ref="F61:H61"/>
    <mergeCell ref="F65:H65"/>
    <mergeCell ref="A77:C77"/>
    <mergeCell ref="F90:H90"/>
    <mergeCell ref="A102:C102"/>
    <mergeCell ref="F115:H115"/>
    <mergeCell ref="A127:C127"/>
    <mergeCell ref="F140:H1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8" width="13.7109375" customWidth="1"/>
    <col min="9" max="12" width="11.85546875" customWidth="1"/>
    <col min="13" max="13" width="12.7109375" customWidth="1"/>
    <col min="14" max="14" width="11.85546875" customWidth="1"/>
    <col min="15" max="15" width="14.7109375" customWidth="1"/>
  </cols>
  <sheetData>
    <row r="1" spans="1:15" x14ac:dyDescent="0.25">
      <c r="A1" s="47" t="s">
        <v>187</v>
      </c>
      <c r="B1" s="47" t="s">
        <v>484</v>
      </c>
      <c r="C1" s="47" t="s">
        <v>188</v>
      </c>
      <c r="D1" s="47" t="s">
        <v>594</v>
      </c>
      <c r="E1" s="47" t="s">
        <v>193</v>
      </c>
      <c r="F1" s="47" t="s">
        <v>190</v>
      </c>
      <c r="G1" s="47" t="s">
        <v>595</v>
      </c>
      <c r="H1" s="47" t="s">
        <v>192</v>
      </c>
      <c r="I1" s="47" t="s">
        <v>596</v>
      </c>
      <c r="J1" s="47" t="s">
        <v>597</v>
      </c>
      <c r="K1" s="47" t="s">
        <v>598</v>
      </c>
      <c r="L1" s="47" t="s">
        <v>599</v>
      </c>
      <c r="M1" s="47" t="s">
        <v>600</v>
      </c>
      <c r="N1" s="47" t="s">
        <v>601</v>
      </c>
      <c r="O1" s="47" t="s">
        <v>194</v>
      </c>
    </row>
    <row r="2" spans="1:15" x14ac:dyDescent="0.25">
      <c r="A2">
        <v>2</v>
      </c>
      <c r="B2">
        <v>9.360000000000035E-3</v>
      </c>
      <c r="C2">
        <v>6.0234982679686244E-2</v>
      </c>
      <c r="D2">
        <v>4.9200080191319884E-2</v>
      </c>
      <c r="E2">
        <v>5.3775658822329264E-2</v>
      </c>
      <c r="F2">
        <v>5.8406274947223558E-2</v>
      </c>
      <c r="G2">
        <v>6.3356619115268048E-2</v>
      </c>
      <c r="H2">
        <v>4.6578613618634523E-2</v>
      </c>
      <c r="I2">
        <v>1.4167847160566875</v>
      </c>
      <c r="J2">
        <v>2.8875671839107158</v>
      </c>
      <c r="K2">
        <v>1.8534136068015732</v>
      </c>
      <c r="L2">
        <v>2.14587913156979</v>
      </c>
      <c r="M2">
        <v>0.95884066838574211</v>
      </c>
      <c r="N2">
        <v>1.7099586310282908</v>
      </c>
      <c r="O2">
        <v>5.2047368573680244E-3</v>
      </c>
    </row>
    <row r="3" spans="1:15" x14ac:dyDescent="0.25">
      <c r="A3">
        <v>3</v>
      </c>
      <c r="B3">
        <v>1.8809999999999993E-2</v>
      </c>
      <c r="C3">
        <v>0.1193452540379043</v>
      </c>
      <c r="D3">
        <v>9.8472290468742035E-2</v>
      </c>
      <c r="E3">
        <v>0.10717672755060281</v>
      </c>
      <c r="F3">
        <v>0.11614955781193415</v>
      </c>
      <c r="G3">
        <v>0.12623545923055465</v>
      </c>
      <c r="H3">
        <v>9.2897992009476155E-2</v>
      </c>
      <c r="I3">
        <v>2.800273622963283</v>
      </c>
      <c r="J3">
        <v>5.6524796669103363</v>
      </c>
      <c r="K3">
        <v>3.6645794340062885</v>
      </c>
      <c r="L3">
        <v>4.1893594329342418</v>
      </c>
      <c r="M3">
        <v>1.8987854800452464</v>
      </c>
      <c r="N3">
        <v>3.3786327599200718</v>
      </c>
      <c r="O3">
        <v>1.0423423208272631E-2</v>
      </c>
    </row>
    <row r="4" spans="1:15" x14ac:dyDescent="0.25">
      <c r="A4">
        <v>4</v>
      </c>
      <c r="B4">
        <v>2.8410000000000046E-2</v>
      </c>
      <c r="C4">
        <v>0.17667760262122606</v>
      </c>
      <c r="D4">
        <v>0.14781417049981702</v>
      </c>
      <c r="E4">
        <v>0.15988534820779104</v>
      </c>
      <c r="F4">
        <v>0.17243527760786848</v>
      </c>
      <c r="G4">
        <v>0.18825933851651591</v>
      </c>
      <c r="H4">
        <v>0.13884925184298766</v>
      </c>
      <c r="I4">
        <v>4.1256997439907463</v>
      </c>
      <c r="J4">
        <v>8.2076794642087147</v>
      </c>
      <c r="K4">
        <v>5.4025575411959794</v>
      </c>
      <c r="L4">
        <v>6.0582049211692341</v>
      </c>
      <c r="M4">
        <v>2.8064649164387352</v>
      </c>
      <c r="N4">
        <v>4.9763744044943889</v>
      </c>
      <c r="O4">
        <v>1.5656059052713819E-2</v>
      </c>
    </row>
    <row r="5" spans="1:15" x14ac:dyDescent="0.25">
      <c r="A5">
        <v>5</v>
      </c>
      <c r="B5">
        <v>3.6660000000000026E-2</v>
      </c>
      <c r="C5">
        <v>0.23180064296751501</v>
      </c>
      <c r="D5">
        <v>0.19705658389071148</v>
      </c>
      <c r="E5">
        <v>0.2114830061485255</v>
      </c>
      <c r="F5">
        <v>0.22671820615345489</v>
      </c>
      <c r="G5">
        <v>0.2486536599962462</v>
      </c>
      <c r="H5">
        <v>0.18437322545590359</v>
      </c>
      <c r="I5">
        <v>5.3750935984366723</v>
      </c>
      <c r="J5">
        <v>10.492781116258348</v>
      </c>
      <c r="K5">
        <v>7.0449803382620724</v>
      </c>
      <c r="L5">
        <v>7.7033978419892959</v>
      </c>
      <c r="M5">
        <v>3.6723286228503995</v>
      </c>
      <c r="N5">
        <v>6.4815120629021443</v>
      </c>
      <c r="O5">
        <v>2.0902644390691574E-2</v>
      </c>
    </row>
    <row r="6" spans="1:15" x14ac:dyDescent="0.25">
      <c r="A6">
        <v>6</v>
      </c>
      <c r="B6">
        <v>4.4869999999999965E-2</v>
      </c>
      <c r="C6">
        <v>0.28450915862981502</v>
      </c>
      <c r="D6">
        <v>0.24618241138093286</v>
      </c>
      <c r="E6">
        <v>0.26172930271397171</v>
      </c>
      <c r="F6">
        <v>0.27859498000563576</v>
      </c>
      <c r="G6">
        <v>0.30680526315257695</v>
      </c>
      <c r="H6">
        <v>0.22940348678517067</v>
      </c>
      <c r="I6">
        <v>6.5356204139552201</v>
      </c>
      <c r="J6">
        <v>12.468134075775975</v>
      </c>
      <c r="K6">
        <v>8.5757121206302358</v>
      </c>
      <c r="L6">
        <v>9.0941974836913495</v>
      </c>
      <c r="M6">
        <v>4.4895889836192904</v>
      </c>
      <c r="N6">
        <v>7.8787260062403366</v>
      </c>
      <c r="O6">
        <v>2.6163179222205919E-2</v>
      </c>
    </row>
    <row r="7" spans="1:15" x14ac:dyDescent="0.25">
      <c r="A7">
        <v>7</v>
      </c>
      <c r="B7">
        <v>5.3059999999999996E-2</v>
      </c>
      <c r="C7">
        <v>0.33511908528874029</v>
      </c>
      <c r="D7">
        <v>0.29532323704419727</v>
      </c>
      <c r="E7">
        <v>0.31064009785939245</v>
      </c>
      <c r="F7">
        <v>0.32799565414835302</v>
      </c>
      <c r="G7">
        <v>0.36247541825379637</v>
      </c>
      <c r="H7">
        <v>0.27383292892128308</v>
      </c>
      <c r="I7">
        <v>7.5985926346079999</v>
      </c>
      <c r="J7">
        <v>14.111086171781235</v>
      </c>
      <c r="K7">
        <v>9.9835393820180052</v>
      </c>
      <c r="L7">
        <v>10.215046932899497</v>
      </c>
      <c r="M7">
        <v>5.2537600665430801</v>
      </c>
      <c r="N7">
        <v>9.1571185097183871</v>
      </c>
      <c r="O7">
        <v>3.1437663547256849E-2</v>
      </c>
    </row>
    <row r="8" spans="1:15" x14ac:dyDescent="0.25">
      <c r="A8">
        <v>8</v>
      </c>
      <c r="B8">
        <v>6.1270000000000047E-2</v>
      </c>
      <c r="C8">
        <v>0.38394175426969407</v>
      </c>
      <c r="D8">
        <v>0.34421990217100018</v>
      </c>
      <c r="E8">
        <v>0.35817132274164271</v>
      </c>
      <c r="F8">
        <v>0.37513871051024733</v>
      </c>
      <c r="G8">
        <v>0.41524361207779703</v>
      </c>
      <c r="H8">
        <v>0.3171509340598766</v>
      </c>
      <c r="I8">
        <v>8.5577948276559788</v>
      </c>
      <c r="J8">
        <v>15.413646520295284</v>
      </c>
      <c r="K8">
        <v>11.260981420925106</v>
      </c>
      <c r="L8">
        <v>11.063944059998951</v>
      </c>
      <c r="M8">
        <v>5.9614961507400297</v>
      </c>
      <c r="N8">
        <v>10.309285053103782</v>
      </c>
      <c r="O8">
        <v>3.672609736584434E-2</v>
      </c>
    </row>
    <row r="9" spans="1:15" x14ac:dyDescent="0.25">
      <c r="A9">
        <v>9</v>
      </c>
      <c r="B9">
        <v>6.9529999999999981E-2</v>
      </c>
      <c r="C9">
        <v>0.43137379560584993</v>
      </c>
      <c r="D9">
        <v>0.39304671633249666</v>
      </c>
      <c r="E9">
        <v>0.40439407790540333</v>
      </c>
      <c r="F9">
        <v>0.42035293859412154</v>
      </c>
      <c r="G9">
        <v>0.46488909336177453</v>
      </c>
      <c r="H9">
        <v>0.35944842680440259</v>
      </c>
      <c r="I9">
        <v>9.4094999355242468</v>
      </c>
      <c r="J9">
        <v>16.38159476595284</v>
      </c>
      <c r="K9">
        <v>12.40305296250366</v>
      </c>
      <c r="L9">
        <v>11.652008661140579</v>
      </c>
      <c r="M9">
        <v>6.6106651703017247</v>
      </c>
      <c r="N9">
        <v>11.330465246979585</v>
      </c>
      <c r="O9">
        <v>4.2028480677968411E-2</v>
      </c>
    </row>
    <row r="10" spans="1:15" x14ac:dyDescent="0.25">
      <c r="A10">
        <v>10</v>
      </c>
      <c r="B10">
        <v>7.6160000000000005E-2</v>
      </c>
      <c r="C10">
        <v>0.4773888331750557</v>
      </c>
      <c r="D10">
        <v>0.44181806130764567</v>
      </c>
      <c r="E10">
        <v>0.44933862434132793</v>
      </c>
      <c r="F10">
        <v>0.46407080259455197</v>
      </c>
      <c r="G10">
        <v>0.51121001945132738</v>
      </c>
      <c r="H10">
        <v>0.40122252794487623</v>
      </c>
      <c r="I10">
        <v>10.151010258520117</v>
      </c>
      <c r="J10">
        <v>17.035526918892369</v>
      </c>
      <c r="K10">
        <v>13.40729646212198</v>
      </c>
      <c r="L10">
        <v>12.004788755277007</v>
      </c>
      <c r="M10">
        <v>7.1998002306015723</v>
      </c>
      <c r="N10">
        <v>12.2176591255439</v>
      </c>
      <c r="O10">
        <v>4.7344813483629074E-2</v>
      </c>
    </row>
    <row r="11" spans="1:15" x14ac:dyDescent="0.25">
      <c r="A11">
        <v>11</v>
      </c>
      <c r="B11">
        <v>8.268999999999993E-2</v>
      </c>
      <c r="C11">
        <v>0.52174271380073067</v>
      </c>
      <c r="D11">
        <v>0.49021714227943969</v>
      </c>
      <c r="E11">
        <v>0.49303700279697155</v>
      </c>
      <c r="F11">
        <v>0.50686245889620074</v>
      </c>
      <c r="G11">
        <v>0.554071918217651</v>
      </c>
      <c r="H11">
        <v>0.44291495247504686</v>
      </c>
      <c r="I11">
        <v>10.782003874337848</v>
      </c>
      <c r="J11">
        <v>17.412526693000704</v>
      </c>
      <c r="K11">
        <v>14.273583209261457</v>
      </c>
      <c r="L11">
        <v>12.165307317292791</v>
      </c>
      <c r="M11">
        <v>7.7277129370637692</v>
      </c>
      <c r="N11">
        <v>12.969634261793995</v>
      </c>
      <c r="O11">
        <v>5.2675095782826295E-2</v>
      </c>
    </row>
    <row r="12" spans="1:15" x14ac:dyDescent="0.25">
      <c r="A12">
        <v>12</v>
      </c>
      <c r="B12">
        <v>8.9110000000000023E-2</v>
      </c>
      <c r="C12">
        <v>0.56382221590440418</v>
      </c>
      <c r="D12">
        <v>0.53809736040436351</v>
      </c>
      <c r="E12">
        <v>0.53531303919155881</v>
      </c>
      <c r="F12">
        <v>0.54864132344118777</v>
      </c>
      <c r="G12">
        <v>0.59344472926114811</v>
      </c>
      <c r="H12">
        <v>0.48513086613210687</v>
      </c>
      <c r="I12">
        <v>11.303570374262938</v>
      </c>
      <c r="J12">
        <v>17.569561192897762</v>
      </c>
      <c r="K12">
        <v>15.003900858832308</v>
      </c>
      <c r="L12">
        <v>12.198651718004145</v>
      </c>
      <c r="M12">
        <v>8.1937965178733911</v>
      </c>
      <c r="N12">
        <v>13.587681709518856</v>
      </c>
      <c r="O12">
        <v>5.8019327575560095E-2</v>
      </c>
    </row>
    <row r="13" spans="1:15" x14ac:dyDescent="0.25">
      <c r="A13">
        <v>13</v>
      </c>
      <c r="B13">
        <v>9.542000000000006E-2</v>
      </c>
      <c r="C13">
        <v>0.60328741819501008</v>
      </c>
      <c r="D13">
        <v>0.58515454622467966</v>
      </c>
      <c r="E13">
        <v>0.57571667312303054</v>
      </c>
      <c r="F13">
        <v>0.58968787280088475</v>
      </c>
      <c r="G13">
        <v>0.62948765116304128</v>
      </c>
      <c r="H13">
        <v>0.52775251003984081</v>
      </c>
      <c r="I13">
        <v>11.718915347424963</v>
      </c>
      <c r="J13">
        <v>17.589677028764463</v>
      </c>
      <c r="K13">
        <v>15.600977687450097</v>
      </c>
      <c r="L13">
        <v>12.198651718004145</v>
      </c>
      <c r="M13">
        <v>8.5982052143435101</v>
      </c>
      <c r="N13">
        <v>14.076629968826509</v>
      </c>
      <c r="O13">
        <v>6.3377508861830509E-2</v>
      </c>
    </row>
    <row r="14" spans="1:15" x14ac:dyDescent="0.25">
      <c r="A14">
        <v>14</v>
      </c>
      <c r="B14">
        <v>0.10165000000000002</v>
      </c>
      <c r="C14">
        <v>0.64043996404501269</v>
      </c>
      <c r="D14">
        <v>0.63101520482896167</v>
      </c>
      <c r="E14">
        <v>0.61402975801065018</v>
      </c>
      <c r="F14">
        <v>0.6299683835706944</v>
      </c>
      <c r="G14">
        <v>0.66218359081304989</v>
      </c>
      <c r="H14">
        <v>0.57077590950084423</v>
      </c>
      <c r="I14">
        <v>12.033425444648993</v>
      </c>
      <c r="J14">
        <v>17.589677028764463</v>
      </c>
      <c r="K14">
        <v>16.068508174402787</v>
      </c>
      <c r="L14">
        <v>12.198651718004145</v>
      </c>
      <c r="M14">
        <v>8.9421173356534904</v>
      </c>
      <c r="N14">
        <v>14.444823058742196</v>
      </c>
      <c r="O14">
        <v>6.8749639641637467E-2</v>
      </c>
    </row>
    <row r="15" spans="1:15" x14ac:dyDescent="0.25">
      <c r="A15">
        <v>15</v>
      </c>
      <c r="B15">
        <v>0.10603999999999991</v>
      </c>
      <c r="C15">
        <v>0.67506378885881646</v>
      </c>
      <c r="D15">
        <v>0.67543599682805666</v>
      </c>
      <c r="E15">
        <v>0.65018193587529272</v>
      </c>
      <c r="F15">
        <v>0.66972344882187151</v>
      </c>
      <c r="G15">
        <v>0.69196255572004439</v>
      </c>
      <c r="H15">
        <v>0.61422903564001352</v>
      </c>
      <c r="I15">
        <v>12.255599615548309</v>
      </c>
      <c r="J15">
        <v>17.589677028764463</v>
      </c>
      <c r="K15">
        <v>16.412413869766254</v>
      </c>
      <c r="L15">
        <v>12.198651718004145</v>
      </c>
      <c r="M15">
        <v>9.2273652906293329</v>
      </c>
      <c r="N15">
        <v>14.702646629064528</v>
      </c>
      <c r="O15">
        <v>7.4135719914981024E-2</v>
      </c>
    </row>
    <row r="16" spans="1:15" x14ac:dyDescent="0.25">
      <c r="A16">
        <v>16</v>
      </c>
      <c r="B16">
        <v>0.11073</v>
      </c>
      <c r="C16">
        <v>0.70695368240010525</v>
      </c>
      <c r="D16">
        <v>0.71818045742636627</v>
      </c>
      <c r="E16">
        <v>0.6841950507911192</v>
      </c>
      <c r="F16">
        <v>0.70895817909841252</v>
      </c>
      <c r="G16">
        <v>0.71885176211760626</v>
      </c>
      <c r="H16">
        <v>0.65803304229185</v>
      </c>
      <c r="I16">
        <v>12.396153574517429</v>
      </c>
      <c r="J16">
        <v>17.589677028764463</v>
      </c>
      <c r="K16">
        <v>16.643584003226572</v>
      </c>
      <c r="L16">
        <v>12.198651718004145</v>
      </c>
      <c r="M16">
        <v>9.4568651158774681</v>
      </c>
      <c r="N16">
        <v>14.862468567282068</v>
      </c>
      <c r="O16">
        <v>7.953574968186114E-2</v>
      </c>
    </row>
    <row r="17" spans="1:15" x14ac:dyDescent="0.25">
      <c r="A17">
        <v>17</v>
      </c>
      <c r="B17">
        <v>0.11565000000000003</v>
      </c>
      <c r="C17">
        <v>0.73629187853719325</v>
      </c>
      <c r="D17">
        <v>0.75922415330148385</v>
      </c>
      <c r="E17">
        <v>0.71604661867988062</v>
      </c>
      <c r="F17">
        <v>0.74747496131802804</v>
      </c>
      <c r="G17">
        <v>0.74269317236761945</v>
      </c>
      <c r="H17">
        <v>0.70255310666829285</v>
      </c>
      <c r="I17">
        <v>12.469114008001348</v>
      </c>
      <c r="J17">
        <v>17.589677028764463</v>
      </c>
      <c r="K17">
        <v>16.778774708553247</v>
      </c>
      <c r="L17">
        <v>12.198651718004145</v>
      </c>
      <c r="M17">
        <v>9.6342323896014221</v>
      </c>
      <c r="N17">
        <v>14.941038300740958</v>
      </c>
      <c r="O17">
        <v>8.4949728942277841E-2</v>
      </c>
    </row>
    <row r="18" spans="1:15" x14ac:dyDescent="0.25">
      <c r="A18">
        <v>18</v>
      </c>
      <c r="B18">
        <v>0.12070000000000003</v>
      </c>
      <c r="C18">
        <v>0.76308763333940766</v>
      </c>
      <c r="D18">
        <v>0.79876214454754135</v>
      </c>
      <c r="E18">
        <v>0.74558716871203745</v>
      </c>
      <c r="F18">
        <v>0.78564224252386294</v>
      </c>
      <c r="G18">
        <v>0.76404073376865334</v>
      </c>
      <c r="H18">
        <v>0.74760423905533535</v>
      </c>
      <c r="I18">
        <v>12.492846772413186</v>
      </c>
      <c r="J18">
        <v>17.589677028764463</v>
      </c>
      <c r="K18">
        <v>16.839457937021585</v>
      </c>
      <c r="L18">
        <v>12.198651718004145</v>
      </c>
      <c r="M18">
        <v>9.7640128802765762</v>
      </c>
      <c r="N18">
        <v>14.962893012477785</v>
      </c>
      <c r="O18">
        <v>9.0377657696231101E-2</v>
      </c>
    </row>
    <row r="19" spans="1:15" x14ac:dyDescent="0.25">
      <c r="A19">
        <v>19</v>
      </c>
      <c r="B19">
        <v>0.12579000000000007</v>
      </c>
      <c r="C19">
        <v>0.78779475815340172</v>
      </c>
      <c r="D19">
        <v>0.83685840148418422</v>
      </c>
      <c r="E19">
        <v>0.77313188740446881</v>
      </c>
      <c r="F19">
        <v>0.82304734468566054</v>
      </c>
      <c r="G19">
        <v>0.78302263683100037</v>
      </c>
      <c r="H19">
        <v>0.79282013021270592</v>
      </c>
      <c r="I19">
        <v>12.492846772413186</v>
      </c>
      <c r="J19">
        <v>17.589677028764463</v>
      </c>
      <c r="K19">
        <v>16.852057427224704</v>
      </c>
      <c r="L19">
        <v>12.198651718004145</v>
      </c>
      <c r="M19">
        <v>9.8514051295626661</v>
      </c>
      <c r="N19">
        <v>14.962893012477785</v>
      </c>
      <c r="O19">
        <v>9.5819535943720988E-2</v>
      </c>
    </row>
    <row r="20" spans="1:15" x14ac:dyDescent="0.25">
      <c r="A20">
        <v>20</v>
      </c>
      <c r="B20">
        <v>0.12874999999999992</v>
      </c>
      <c r="C20">
        <v>0.81112483749043163</v>
      </c>
      <c r="D20">
        <v>0.8739211393880626</v>
      </c>
      <c r="E20">
        <v>0.79902384198114729</v>
      </c>
      <c r="F20">
        <v>0.86013138246980558</v>
      </c>
      <c r="G20">
        <v>0.79977943325099932</v>
      </c>
      <c r="H20">
        <v>0.83776215387468056</v>
      </c>
      <c r="I20">
        <v>12.492846772413186</v>
      </c>
      <c r="J20">
        <v>17.589677028764463</v>
      </c>
      <c r="K20">
        <v>16.852057427224704</v>
      </c>
      <c r="L20">
        <v>12.198651718004145</v>
      </c>
      <c r="M20">
        <v>9.9025568995925344</v>
      </c>
      <c r="N20">
        <v>14.962893012477785</v>
      </c>
      <c r="O20">
        <v>0.10127536368474742</v>
      </c>
    </row>
    <row r="21" spans="1:15" x14ac:dyDescent="0.25">
      <c r="A21">
        <v>21</v>
      </c>
      <c r="B21">
        <v>0.13210999999999995</v>
      </c>
      <c r="C21">
        <v>0.83364396609235158</v>
      </c>
      <c r="D21">
        <v>0.91043409072157733</v>
      </c>
      <c r="E21">
        <v>0.82365526725147231</v>
      </c>
      <c r="F21">
        <v>0.89688709321261895</v>
      </c>
      <c r="G21">
        <v>0.81497878413349523</v>
      </c>
      <c r="H21">
        <v>0.88232958046263732</v>
      </c>
      <c r="I21">
        <v>12.492846772413186</v>
      </c>
      <c r="J21">
        <v>17.589677028764463</v>
      </c>
      <c r="K21">
        <v>16.852057427224704</v>
      </c>
      <c r="L21">
        <v>12.198651718004145</v>
      </c>
      <c r="M21">
        <v>9.9253964575268832</v>
      </c>
      <c r="N21">
        <v>14.962893012477785</v>
      </c>
      <c r="O21">
        <v>0.10674514091931042</v>
      </c>
    </row>
    <row r="22" spans="1:15" x14ac:dyDescent="0.25">
      <c r="A22">
        <v>22</v>
      </c>
      <c r="B22">
        <v>0.13578000000000001</v>
      </c>
      <c r="C22">
        <v>0.85528872408405809</v>
      </c>
      <c r="D22">
        <v>0.94643732125348956</v>
      </c>
      <c r="E22">
        <v>0.84750679696050835</v>
      </c>
      <c r="F22">
        <v>0.93310659928932549</v>
      </c>
      <c r="G22">
        <v>0.82940840831478502</v>
      </c>
      <c r="H22">
        <v>0.92657735453211798</v>
      </c>
      <c r="I22">
        <v>12.492846772413186</v>
      </c>
      <c r="J22">
        <v>17.589677028764463</v>
      </c>
      <c r="K22">
        <v>16.852057427224704</v>
      </c>
      <c r="L22">
        <v>12.198651718004145</v>
      </c>
      <c r="M22">
        <v>9.9314697657167024</v>
      </c>
      <c r="N22">
        <v>14.962893012477785</v>
      </c>
      <c r="O22">
        <v>0.11222886764741002</v>
      </c>
    </row>
    <row r="23" spans="1:15" x14ac:dyDescent="0.25">
      <c r="A23">
        <v>23</v>
      </c>
      <c r="B23">
        <v>0.13969000000000009</v>
      </c>
      <c r="C23">
        <v>0.87625422190829183</v>
      </c>
      <c r="D23">
        <v>0.98222745493545793</v>
      </c>
      <c r="E23">
        <v>0.87046122539413484</v>
      </c>
      <c r="F23">
        <v>0.96858857739707505</v>
      </c>
      <c r="G23">
        <v>0.84349215954918488</v>
      </c>
      <c r="H23">
        <v>0.97041337392205829</v>
      </c>
      <c r="I23">
        <v>12.492846772413186</v>
      </c>
      <c r="J23">
        <v>17.589677028764463</v>
      </c>
      <c r="K23">
        <v>16.852057427224704</v>
      </c>
      <c r="L23">
        <v>12.198651718004145</v>
      </c>
      <c r="M23">
        <v>9.9314697657167024</v>
      </c>
      <c r="N23">
        <v>14.962893012477785</v>
      </c>
      <c r="O23">
        <v>0.1177265438690462</v>
      </c>
    </row>
    <row r="24" spans="1:15" x14ac:dyDescent="0.25">
      <c r="A24">
        <v>24</v>
      </c>
      <c r="B24">
        <v>0.14373999999999998</v>
      </c>
      <c r="C24">
        <v>0.89667051272163034</v>
      </c>
      <c r="D24">
        <v>1.0174834057875113</v>
      </c>
      <c r="E24">
        <v>0.89273029663791759</v>
      </c>
      <c r="F24">
        <v>1.0033376872363422</v>
      </c>
      <c r="G24">
        <v>0.85810833308256207</v>
      </c>
      <c r="H24">
        <v>1.0140086493276734</v>
      </c>
      <c r="I24">
        <v>12.492846772413186</v>
      </c>
      <c r="J24">
        <v>17.589677028764463</v>
      </c>
      <c r="K24">
        <v>16.852057427224704</v>
      </c>
      <c r="L24">
        <v>12.198651718004145</v>
      </c>
      <c r="M24">
        <v>9.9314697657167024</v>
      </c>
      <c r="N24">
        <v>14.962893012477785</v>
      </c>
      <c r="O24">
        <v>0.12323816958421893</v>
      </c>
    </row>
    <row r="25" spans="1:15" x14ac:dyDescent="0.25">
      <c r="A25">
        <v>25</v>
      </c>
      <c r="B25">
        <v>0.14491000000000009</v>
      </c>
      <c r="C25">
        <v>0.91639556043528003</v>
      </c>
      <c r="D25">
        <v>1.0522166384121303</v>
      </c>
      <c r="E25">
        <v>0.91447628631615885</v>
      </c>
      <c r="F25">
        <v>1.0374752341199558</v>
      </c>
      <c r="G25">
        <v>0.87360037979965743</v>
      </c>
      <c r="H25">
        <v>1.0568290607588473</v>
      </c>
      <c r="I25">
        <v>12.492846772413186</v>
      </c>
      <c r="J25">
        <v>17.589677028764463</v>
      </c>
      <c r="K25">
        <v>16.852057427224704</v>
      </c>
      <c r="L25">
        <v>12.198651718004145</v>
      </c>
      <c r="M25">
        <v>9.9314697657167024</v>
      </c>
      <c r="N25">
        <v>14.962893012477785</v>
      </c>
      <c r="O25">
        <v>0.12876374479292829</v>
      </c>
    </row>
    <row r="26" spans="1:15" x14ac:dyDescent="0.25">
      <c r="A26">
        <v>26</v>
      </c>
      <c r="B26">
        <v>0.14674000000000009</v>
      </c>
      <c r="C26">
        <v>0.93562399409816277</v>
      </c>
      <c r="D26">
        <v>1.0864731703447785</v>
      </c>
      <c r="E26">
        <v>0.93603956275565436</v>
      </c>
      <c r="F26">
        <v>1.0707713016161629</v>
      </c>
      <c r="G26">
        <v>0.89010492882312975</v>
      </c>
      <c r="H26">
        <v>1.0984977788781443</v>
      </c>
      <c r="I26">
        <v>12.492846772413186</v>
      </c>
      <c r="J26">
        <v>17.589677028764463</v>
      </c>
      <c r="K26">
        <v>16.852057427224704</v>
      </c>
      <c r="L26">
        <v>12.198651718004145</v>
      </c>
      <c r="M26">
        <v>9.9314697657167024</v>
      </c>
      <c r="N26">
        <v>14.962893012477785</v>
      </c>
      <c r="O26">
        <v>0.13430326949517415</v>
      </c>
    </row>
    <row r="27" spans="1:15" x14ac:dyDescent="0.25">
      <c r="A27">
        <v>27</v>
      </c>
      <c r="B27">
        <v>0.1492</v>
      </c>
      <c r="C27">
        <v>0.9544724663706794</v>
      </c>
      <c r="D27">
        <v>1.1199199380624665</v>
      </c>
      <c r="E27">
        <v>0.95768274707951151</v>
      </c>
      <c r="F27">
        <v>1.1026045434637792</v>
      </c>
      <c r="G27">
        <v>0.90797139032062169</v>
      </c>
      <c r="H27">
        <v>1.1390750381008432</v>
      </c>
      <c r="I27">
        <v>12.492846772413186</v>
      </c>
      <c r="J27">
        <v>17.589677028764463</v>
      </c>
      <c r="K27">
        <v>16.852057427224704</v>
      </c>
      <c r="L27">
        <v>12.198651718004145</v>
      </c>
      <c r="M27">
        <v>9.9314697657167024</v>
      </c>
      <c r="N27">
        <v>14.962893012477785</v>
      </c>
      <c r="O27">
        <v>0.13985674369095666</v>
      </c>
    </row>
    <row r="28" spans="1:15" x14ac:dyDescent="0.25">
      <c r="A28">
        <v>28</v>
      </c>
      <c r="B28">
        <v>0.15226000000000006</v>
      </c>
      <c r="C28">
        <v>0.97307879223726945</v>
      </c>
      <c r="D28">
        <v>1.1525487719066718</v>
      </c>
      <c r="E28">
        <v>0.97984647686408355</v>
      </c>
      <c r="F28">
        <v>1.1321116745009996</v>
      </c>
      <c r="G28">
        <v>0.92761286353028227</v>
      </c>
      <c r="H28">
        <v>1.1783551175682809</v>
      </c>
      <c r="I28">
        <v>12.492846772413186</v>
      </c>
      <c r="J28">
        <v>17.589677028764463</v>
      </c>
      <c r="K28">
        <v>16.852057427224704</v>
      </c>
      <c r="L28">
        <v>12.198651718004145</v>
      </c>
      <c r="M28">
        <v>9.9314697657167024</v>
      </c>
      <c r="N28">
        <v>14.962893012477785</v>
      </c>
      <c r="O28">
        <v>0.14542416738027569</v>
      </c>
    </row>
    <row r="29" spans="1:15" x14ac:dyDescent="0.25">
      <c r="A29">
        <v>29</v>
      </c>
      <c r="B29">
        <v>0.15589000000000008</v>
      </c>
      <c r="C29">
        <v>0.99212843300590015</v>
      </c>
      <c r="D29">
        <v>1.1839710640622105</v>
      </c>
      <c r="E29">
        <v>1.0030028948752205</v>
      </c>
      <c r="F29">
        <v>1.1583103029643929</v>
      </c>
      <c r="G29">
        <v>0.94953115950400346</v>
      </c>
      <c r="H29">
        <v>1.2160686978831894</v>
      </c>
      <c r="I29">
        <v>12.492846772413186</v>
      </c>
      <c r="J29">
        <v>17.589677028764463</v>
      </c>
      <c r="K29">
        <v>16.852057427224704</v>
      </c>
      <c r="L29">
        <v>12.198651718004145</v>
      </c>
      <c r="M29">
        <v>9.9314697657167024</v>
      </c>
      <c r="N29">
        <v>14.962893012477785</v>
      </c>
      <c r="O29">
        <v>0.15100554056313137</v>
      </c>
    </row>
    <row r="30" spans="1:15" x14ac:dyDescent="0.25">
      <c r="A30">
        <v>30</v>
      </c>
      <c r="B30">
        <v>0.15651999999999999</v>
      </c>
      <c r="C30">
        <v>1.0124192756806378</v>
      </c>
      <c r="D30">
        <v>1.2139455985474794</v>
      </c>
      <c r="E30">
        <v>1.0275313700256885</v>
      </c>
      <c r="F30">
        <v>1.179553526564314</v>
      </c>
      <c r="G30">
        <v>0.97419280855721779</v>
      </c>
      <c r="H30">
        <v>1.2520229297961223</v>
      </c>
      <c r="I30">
        <v>12.492846772413186</v>
      </c>
      <c r="J30">
        <v>17.589677028764463</v>
      </c>
      <c r="K30">
        <v>16.852057427224704</v>
      </c>
      <c r="L30">
        <v>12.198651718004145</v>
      </c>
      <c r="M30">
        <v>9.9314697657167024</v>
      </c>
      <c r="N30">
        <v>14.962893012477785</v>
      </c>
      <c r="O30">
        <v>0.15660086323952357</v>
      </c>
    </row>
    <row r="31" spans="1:15" x14ac:dyDescent="0.25">
      <c r="A31">
        <v>31</v>
      </c>
      <c r="B31">
        <v>0.15748000000000006</v>
      </c>
      <c r="C31">
        <v>1.0336804050265878</v>
      </c>
      <c r="D31">
        <v>1.2425457391421215</v>
      </c>
      <c r="E31">
        <v>1.0530829181469918</v>
      </c>
      <c r="F31">
        <v>1.1954754619327492</v>
      </c>
      <c r="G31">
        <v>1.0015048565096571</v>
      </c>
      <c r="H31">
        <v>1.2858918219077609</v>
      </c>
      <c r="I31">
        <v>12.492846772413186</v>
      </c>
      <c r="J31">
        <v>17.589677028764463</v>
      </c>
      <c r="K31">
        <v>16.852057427224704</v>
      </c>
      <c r="L31">
        <v>12.198651718004145</v>
      </c>
      <c r="M31">
        <v>9.9314697657167024</v>
      </c>
      <c r="N31">
        <v>14.962893012477785</v>
      </c>
      <c r="O31">
        <v>0.16221013540945237</v>
      </c>
    </row>
    <row r="32" spans="1:15" x14ac:dyDescent="0.25">
      <c r="A32">
        <v>32</v>
      </c>
      <c r="B32">
        <v>0.15873999999999988</v>
      </c>
      <c r="C32">
        <v>1.0558036824529611</v>
      </c>
      <c r="D32">
        <v>1.2692797409576975</v>
      </c>
      <c r="E32">
        <v>1.0792532530551664</v>
      </c>
      <c r="F32">
        <v>1.2047360550335025</v>
      </c>
      <c r="G32">
        <v>1.031504012163216</v>
      </c>
      <c r="H32">
        <v>1.3168073748976954</v>
      </c>
      <c r="I32">
        <v>12.492846772413186</v>
      </c>
      <c r="J32">
        <v>17.589677028764463</v>
      </c>
      <c r="K32">
        <v>16.852057427224704</v>
      </c>
      <c r="L32">
        <v>12.198651718004145</v>
      </c>
      <c r="M32">
        <v>9.9314697657167024</v>
      </c>
      <c r="N32">
        <v>14.962893012477785</v>
      </c>
      <c r="O32">
        <v>0.16783335707291777</v>
      </c>
    </row>
    <row r="33" spans="1:15" x14ac:dyDescent="0.25">
      <c r="A33">
        <v>33</v>
      </c>
      <c r="B33">
        <v>0.16025</v>
      </c>
      <c r="C33">
        <v>1.0772741362301832</v>
      </c>
      <c r="D33">
        <v>1.2940880814980524</v>
      </c>
      <c r="E33">
        <v>1.1045504048666162</v>
      </c>
      <c r="F33">
        <v>1.2099449166765157</v>
      </c>
      <c r="G33">
        <v>1.0627296386858973</v>
      </c>
      <c r="H33">
        <v>1.3448699613705204</v>
      </c>
      <c r="I33">
        <v>12.492846772413186</v>
      </c>
      <c r="J33">
        <v>17.589677028764463</v>
      </c>
      <c r="K33">
        <v>16.852057427224704</v>
      </c>
      <c r="L33">
        <v>12.198651718004145</v>
      </c>
      <c r="M33">
        <v>9.9314697657167024</v>
      </c>
      <c r="N33">
        <v>14.962893012477785</v>
      </c>
      <c r="O33">
        <v>0.17347052822991971</v>
      </c>
    </row>
    <row r="34" spans="1:15" x14ac:dyDescent="0.25">
      <c r="A34">
        <v>34</v>
      </c>
      <c r="B34">
        <v>0.16193999999999997</v>
      </c>
      <c r="C34">
        <v>1.0972619871338092</v>
      </c>
      <c r="D34">
        <v>1.3173283240506199</v>
      </c>
      <c r="E34">
        <v>1.127844776606342</v>
      </c>
      <c r="F34">
        <v>1.2122389942319129</v>
      </c>
      <c r="G34">
        <v>1.0940002509218063</v>
      </c>
      <c r="H34">
        <v>1.3702323334252657</v>
      </c>
      <c r="I34">
        <v>12.492846772413186</v>
      </c>
      <c r="J34">
        <v>17.589677028764463</v>
      </c>
      <c r="K34">
        <v>16.852057427224704</v>
      </c>
      <c r="L34">
        <v>12.198651718004145</v>
      </c>
      <c r="M34">
        <v>9.9314697657167024</v>
      </c>
      <c r="N34">
        <v>14.962893012477785</v>
      </c>
      <c r="O34">
        <v>0.17912164888045823</v>
      </c>
    </row>
    <row r="35" spans="1:15" x14ac:dyDescent="0.25">
      <c r="A35">
        <v>35</v>
      </c>
      <c r="B35">
        <v>0.16193999999999997</v>
      </c>
      <c r="C35">
        <v>1.1157850035799848</v>
      </c>
      <c r="D35">
        <v>1.3390954374975295</v>
      </c>
      <c r="E35">
        <v>1.1486359609792058</v>
      </c>
      <c r="F35">
        <v>1.2130456342489604</v>
      </c>
      <c r="G35">
        <v>1.1249549963900318</v>
      </c>
      <c r="H35">
        <v>1.392626768080945</v>
      </c>
      <c r="I35">
        <v>12.492846772413186</v>
      </c>
      <c r="J35">
        <v>17.589677028764463</v>
      </c>
      <c r="K35">
        <v>16.852057427224704</v>
      </c>
      <c r="L35">
        <v>12.198651718004145</v>
      </c>
      <c r="M35">
        <v>9.9314697657167024</v>
      </c>
      <c r="N35">
        <v>14.962893012477785</v>
      </c>
      <c r="O35">
        <v>0.18478671902453331</v>
      </c>
    </row>
    <row r="36" spans="1:15" x14ac:dyDescent="0.25">
      <c r="A36">
        <v>36</v>
      </c>
      <c r="B36">
        <v>0.16193999999999997</v>
      </c>
      <c r="C36">
        <v>1.1332452489712017</v>
      </c>
      <c r="D36">
        <v>1.3601058893454152</v>
      </c>
      <c r="E36">
        <v>1.1673022379197928</v>
      </c>
      <c r="F36">
        <v>1.2134030515932006</v>
      </c>
      <c r="G36">
        <v>1.1551535430998288</v>
      </c>
      <c r="H36">
        <v>1.4124937274291618</v>
      </c>
      <c r="I36">
        <v>12.492846772413186</v>
      </c>
      <c r="J36">
        <v>17.589677028764463</v>
      </c>
      <c r="K36">
        <v>16.852057427224704</v>
      </c>
      <c r="L36">
        <v>12.198651718004145</v>
      </c>
      <c r="M36">
        <v>9.9314697657167024</v>
      </c>
      <c r="N36">
        <v>14.962893012477785</v>
      </c>
      <c r="O36">
        <v>0.190465738662145</v>
      </c>
    </row>
    <row r="37" spans="1:15" x14ac:dyDescent="0.25">
      <c r="A37">
        <v>37</v>
      </c>
      <c r="B37">
        <v>0.16193999999999997</v>
      </c>
      <c r="C37">
        <v>1.1497756297783315</v>
      </c>
      <c r="D37">
        <v>1.3812766975181505</v>
      </c>
      <c r="E37">
        <v>1.1842038805502089</v>
      </c>
      <c r="F37">
        <v>1.2138243782368676</v>
      </c>
      <c r="G37">
        <v>1.1845240973867532</v>
      </c>
      <c r="H37">
        <v>1.4306806768094049</v>
      </c>
      <c r="I37">
        <v>12.492846772413186</v>
      </c>
      <c r="J37">
        <v>17.589677028764463</v>
      </c>
      <c r="K37">
        <v>16.852057427224704</v>
      </c>
      <c r="L37">
        <v>12.198651718004145</v>
      </c>
      <c r="M37">
        <v>9.9314697657167024</v>
      </c>
      <c r="N37">
        <v>14.962893012477785</v>
      </c>
      <c r="O37">
        <v>0.19615870779329331</v>
      </c>
    </row>
    <row r="38" spans="1:15" x14ac:dyDescent="0.25">
      <c r="A38">
        <v>38</v>
      </c>
      <c r="B38">
        <v>0.16193999999999997</v>
      </c>
      <c r="C38">
        <v>1.1654010283954503</v>
      </c>
      <c r="D38">
        <v>1.4023532396849279</v>
      </c>
      <c r="E38">
        <v>1.2000285381372182</v>
      </c>
      <c r="F38">
        <v>1.2147893788899524</v>
      </c>
      <c r="G38">
        <v>1.2129119237750194</v>
      </c>
      <c r="H38">
        <v>1.4477919116191313</v>
      </c>
      <c r="I38">
        <v>12.492846772413186</v>
      </c>
      <c r="J38">
        <v>17.589677028764463</v>
      </c>
      <c r="K38">
        <v>16.852057427224704</v>
      </c>
      <c r="L38">
        <v>12.198651718004145</v>
      </c>
      <c r="M38">
        <v>9.9314697657167024</v>
      </c>
      <c r="N38">
        <v>14.962893012477785</v>
      </c>
      <c r="O38">
        <v>0.20186562641797817</v>
      </c>
    </row>
    <row r="39" spans="1:15" x14ac:dyDescent="0.25">
      <c r="A39">
        <v>39</v>
      </c>
      <c r="B39">
        <v>0.16193999999999997</v>
      </c>
      <c r="C39">
        <v>1.1799239707358744</v>
      </c>
      <c r="D39">
        <v>1.4229347488993735</v>
      </c>
      <c r="E39">
        <v>1.2153359788089415</v>
      </c>
      <c r="F39">
        <v>1.2166158003056757</v>
      </c>
      <c r="G39">
        <v>1.2399223147833327</v>
      </c>
      <c r="H39">
        <v>1.4645086560341321</v>
      </c>
      <c r="I39">
        <v>12.492846772413186</v>
      </c>
      <c r="J39">
        <v>17.589677028764463</v>
      </c>
      <c r="K39">
        <v>16.852057427224704</v>
      </c>
      <c r="L39">
        <v>12.198651718004145</v>
      </c>
      <c r="M39">
        <v>9.9319509762974736</v>
      </c>
      <c r="N39">
        <v>14.962893012477785</v>
      </c>
      <c r="O39">
        <v>0.20758649453619957</v>
      </c>
    </row>
    <row r="40" spans="1:15" x14ac:dyDescent="0.25">
      <c r="A40">
        <v>40</v>
      </c>
      <c r="B40">
        <v>0.16193999999999997</v>
      </c>
      <c r="C40">
        <v>1.1937366036900583</v>
      </c>
      <c r="D40">
        <v>1.4424208108946082</v>
      </c>
      <c r="E40">
        <v>1.2301508442011053</v>
      </c>
      <c r="F40">
        <v>1.2192112159407817</v>
      </c>
      <c r="G40">
        <v>1.2654526546024383</v>
      </c>
      <c r="H40">
        <v>1.4813348845837708</v>
      </c>
      <c r="I40">
        <v>12.492846772413186</v>
      </c>
      <c r="J40">
        <v>17.589677028764463</v>
      </c>
      <c r="K40">
        <v>16.852057427224704</v>
      </c>
      <c r="L40">
        <v>12.198651718004145</v>
      </c>
      <c r="M40">
        <v>9.9358268143937174</v>
      </c>
      <c r="N40">
        <v>14.962893012477785</v>
      </c>
      <c r="O40">
        <v>0.21332131214795758</v>
      </c>
    </row>
    <row r="41" spans="1:15" x14ac:dyDescent="0.25">
      <c r="A41">
        <v>41</v>
      </c>
      <c r="B41">
        <v>0.16193999999999997</v>
      </c>
      <c r="C41">
        <v>1.2069448984143913</v>
      </c>
      <c r="D41">
        <v>1.4606491808876805</v>
      </c>
      <c r="E41">
        <v>1.2447030932394842</v>
      </c>
      <c r="F41">
        <v>1.2229654983972471</v>
      </c>
      <c r="G41">
        <v>1.2892887355667946</v>
      </c>
      <c r="H41">
        <v>1.4989578071110865</v>
      </c>
      <c r="I41">
        <v>12.492846772413186</v>
      </c>
      <c r="J41">
        <v>17.589677028764463</v>
      </c>
      <c r="K41">
        <v>16.852057427224704</v>
      </c>
      <c r="L41">
        <v>12.198651718004145</v>
      </c>
      <c r="M41">
        <v>9.9447456816766397</v>
      </c>
      <c r="N41">
        <v>14.962893012477785</v>
      </c>
      <c r="O41">
        <v>0.21907007925325214</v>
      </c>
    </row>
    <row r="42" spans="1:15" x14ac:dyDescent="0.25">
      <c r="A42">
        <v>42</v>
      </c>
      <c r="B42">
        <v>0.16193999999999997</v>
      </c>
      <c r="C42">
        <v>1.2196603312323679</v>
      </c>
      <c r="D42">
        <v>1.4776738896336006</v>
      </c>
      <c r="E42">
        <v>1.2591308948353903</v>
      </c>
      <c r="F42">
        <v>1.2283096949321501</v>
      </c>
      <c r="G42">
        <v>1.311381366595499</v>
      </c>
      <c r="H42">
        <v>1.518016620878236</v>
      </c>
      <c r="I42">
        <v>12.492846772413186</v>
      </c>
      <c r="J42">
        <v>17.589677028764463</v>
      </c>
      <c r="K42">
        <v>16.852057427224704</v>
      </c>
      <c r="L42">
        <v>12.198651718004145</v>
      </c>
      <c r="M42">
        <v>9.9599027052888793</v>
      </c>
      <c r="N42">
        <v>14.962893012477785</v>
      </c>
      <c r="O42">
        <v>0.22483279585208329</v>
      </c>
    </row>
    <row r="43" spans="1:15" x14ac:dyDescent="0.25">
      <c r="A43">
        <v>43</v>
      </c>
      <c r="B43">
        <v>0.16193999999999997</v>
      </c>
      <c r="C43">
        <v>1.2320658951284875</v>
      </c>
      <c r="D43">
        <v>1.4939350847363231</v>
      </c>
      <c r="E43">
        <v>1.2733519776358848</v>
      </c>
      <c r="F43">
        <v>1.2354772060669732</v>
      </c>
      <c r="G43">
        <v>1.3319543442810544</v>
      </c>
      <c r="H43">
        <v>1.5384260596725949</v>
      </c>
      <c r="I43">
        <v>12.492846772413186</v>
      </c>
      <c r="J43">
        <v>17.589677028764463</v>
      </c>
      <c r="K43">
        <v>16.852057427224704</v>
      </c>
      <c r="L43">
        <v>12.198651718004145</v>
      </c>
      <c r="M43">
        <v>9.9816859801548201</v>
      </c>
      <c r="N43">
        <v>14.962893012477785</v>
      </c>
      <c r="O43">
        <v>0.23060946194445106</v>
      </c>
    </row>
    <row r="44" spans="1:15" x14ac:dyDescent="0.25">
      <c r="A44">
        <v>44</v>
      </c>
      <c r="B44">
        <v>0.16193999999999997</v>
      </c>
      <c r="C44">
        <v>1.2441842603940276</v>
      </c>
      <c r="D44">
        <v>1.5093152681182533</v>
      </c>
      <c r="E44">
        <v>1.2871077299068663</v>
      </c>
      <c r="F44">
        <v>1.2447167232837004</v>
      </c>
      <c r="G44">
        <v>1.3502507042402687</v>
      </c>
      <c r="H44">
        <v>1.5594569677077867</v>
      </c>
      <c r="I44">
        <v>12.492846772413186</v>
      </c>
      <c r="J44">
        <v>17.589677028764463</v>
      </c>
      <c r="K44">
        <v>16.852057427224704</v>
      </c>
      <c r="L44">
        <v>12.198651718004145</v>
      </c>
      <c r="M44">
        <v>10.010532164584273</v>
      </c>
      <c r="N44">
        <v>14.962893012477785</v>
      </c>
      <c r="O44">
        <v>0.23640007753035536</v>
      </c>
    </row>
    <row r="45" spans="1:15" x14ac:dyDescent="0.25">
      <c r="A45">
        <v>45</v>
      </c>
      <c r="B45">
        <v>0.16193999999999997</v>
      </c>
      <c r="C45">
        <v>1.2564587088971362</v>
      </c>
      <c r="D45">
        <v>1.5237460882687657</v>
      </c>
      <c r="E45">
        <v>1.3003285844943084</v>
      </c>
      <c r="F45">
        <v>1.2553546279692629</v>
      </c>
      <c r="G45">
        <v>1.3659805745577531</v>
      </c>
      <c r="H45">
        <v>1.5807120822170309</v>
      </c>
      <c r="I45">
        <v>12.492846772413186</v>
      </c>
      <c r="J45">
        <v>17.589677028764463</v>
      </c>
      <c r="K45">
        <v>16.852057427224704</v>
      </c>
      <c r="L45">
        <v>12.198651718004145</v>
      </c>
      <c r="M45">
        <v>10.046800061481832</v>
      </c>
      <c r="N45">
        <v>14.966200234116734</v>
      </c>
      <c r="O45">
        <v>0.24220464260979624</v>
      </c>
    </row>
    <row r="46" spans="1:15" x14ac:dyDescent="0.25">
      <c r="A46">
        <v>46</v>
      </c>
      <c r="B46">
        <v>0.16193999999999997</v>
      </c>
      <c r="C46">
        <v>1.268979144110375</v>
      </c>
      <c r="D46">
        <v>1.5383484198618227</v>
      </c>
      <c r="E46">
        <v>1.3130080267263415</v>
      </c>
      <c r="F46">
        <v>1.2679166044585437</v>
      </c>
      <c r="G46">
        <v>1.3790307789247964</v>
      </c>
      <c r="H46">
        <v>1.6019301148987277</v>
      </c>
      <c r="I46">
        <v>12.495746586963826</v>
      </c>
      <c r="J46">
        <v>17.589677028764463</v>
      </c>
      <c r="K46">
        <v>16.85743914716382</v>
      </c>
      <c r="L46">
        <v>12.198651718004145</v>
      </c>
      <c r="M46">
        <v>10.091088431608705</v>
      </c>
      <c r="N46">
        <v>14.983433533198156</v>
      </c>
      <c r="O46">
        <v>0.24802315718277373</v>
      </c>
    </row>
    <row r="47" spans="1:15" x14ac:dyDescent="0.25">
      <c r="A47">
        <v>47</v>
      </c>
      <c r="B47">
        <v>0.16193999999999997</v>
      </c>
      <c r="C47">
        <v>1.2824028959102749</v>
      </c>
      <c r="D47">
        <v>1.5537207691251658</v>
      </c>
      <c r="E47">
        <v>1.3257399669038037</v>
      </c>
      <c r="F47">
        <v>1.2823003774775423</v>
      </c>
      <c r="G47">
        <v>1.3893486862904543</v>
      </c>
      <c r="H47">
        <v>1.6230611140167528</v>
      </c>
      <c r="I47">
        <v>12.509237798577812</v>
      </c>
      <c r="J47">
        <v>17.589677028764463</v>
      </c>
      <c r="K47">
        <v>16.875676184635392</v>
      </c>
      <c r="L47">
        <v>12.198651718004145</v>
      </c>
      <c r="M47">
        <v>10.143962835001055</v>
      </c>
      <c r="N47">
        <v>15.021623528237095</v>
      </c>
      <c r="O47">
        <v>0.25385562124928779</v>
      </c>
    </row>
    <row r="48" spans="1:15" x14ac:dyDescent="0.25">
      <c r="A48">
        <v>48</v>
      </c>
      <c r="B48">
        <v>0.16193999999999997</v>
      </c>
      <c r="C48">
        <v>1.2966624213317701</v>
      </c>
      <c r="D48">
        <v>1.5708592033933497</v>
      </c>
      <c r="E48">
        <v>1.3389282047806375</v>
      </c>
      <c r="F48">
        <v>1.2983596519387806</v>
      </c>
      <c r="G48">
        <v>1.3974629404044712</v>
      </c>
      <c r="H48">
        <v>1.6444495698421195</v>
      </c>
      <c r="I48">
        <v>12.536752503353759</v>
      </c>
      <c r="J48">
        <v>17.589880081509449</v>
      </c>
      <c r="K48">
        <v>16.911129923228827</v>
      </c>
      <c r="L48">
        <v>12.198651718004145</v>
      </c>
      <c r="M48">
        <v>10.205856438508231</v>
      </c>
      <c r="N48">
        <v>15.084810161009209</v>
      </c>
      <c r="O48">
        <v>0.2597020348093384</v>
      </c>
    </row>
    <row r="49" spans="1:15" x14ac:dyDescent="0.25">
      <c r="A49">
        <v>49</v>
      </c>
      <c r="B49">
        <v>0.16193999999999997</v>
      </c>
      <c r="C49">
        <v>1.3110896975546276</v>
      </c>
      <c r="D49">
        <v>1.5899722591599659</v>
      </c>
      <c r="E49">
        <v>1.3525015305373043</v>
      </c>
      <c r="F49">
        <v>1.3160690707576859</v>
      </c>
      <c r="G49">
        <v>1.403785957920392</v>
      </c>
      <c r="H49">
        <v>1.6662128695818925</v>
      </c>
      <c r="I49">
        <v>12.580266671543036</v>
      </c>
      <c r="J49">
        <v>17.63581120484573</v>
      </c>
      <c r="K49">
        <v>16.965330223455066</v>
      </c>
      <c r="L49">
        <v>12.198651718004145</v>
      </c>
      <c r="M49">
        <v>10.276119738796657</v>
      </c>
      <c r="N49">
        <v>15.174257757960206</v>
      </c>
      <c r="O49">
        <v>0.26556239786292563</v>
      </c>
    </row>
    <row r="50" spans="1:15" x14ac:dyDescent="0.25">
      <c r="A50">
        <v>50</v>
      </c>
      <c r="B50">
        <v>0.16193999999999997</v>
      </c>
      <c r="C50">
        <v>1.3258178971859473</v>
      </c>
      <c r="D50">
        <v>1.6103511273265634</v>
      </c>
      <c r="E50">
        <v>1.3662397690969588</v>
      </c>
      <c r="F50">
        <v>1.3352456576279972</v>
      </c>
      <c r="G50">
        <v>1.4088576229005378</v>
      </c>
      <c r="H50">
        <v>1.6882053445826473</v>
      </c>
      <c r="I50">
        <v>12.639141007209879</v>
      </c>
      <c r="J50">
        <v>17.74979922464891</v>
      </c>
      <c r="K50">
        <v>17.038134541717682</v>
      </c>
      <c r="L50">
        <v>12.225617357921177</v>
      </c>
      <c r="M50">
        <v>10.353103379807417</v>
      </c>
      <c r="N50">
        <v>15.289172610789532</v>
      </c>
      <c r="O50">
        <v>0.27143671041004941</v>
      </c>
    </row>
    <row r="51" spans="1:15" x14ac:dyDescent="0.25">
      <c r="A51">
        <v>51</v>
      </c>
      <c r="B51">
        <v>0.16193999999999997</v>
      </c>
      <c r="C51">
        <v>1.3407713976853615</v>
      </c>
      <c r="D51">
        <v>1.6318517187865103</v>
      </c>
      <c r="E51">
        <v>1.3803223677291465</v>
      </c>
      <c r="F51">
        <v>1.3559205614013803</v>
      </c>
      <c r="G51">
        <v>1.4131988153178994</v>
      </c>
      <c r="H51">
        <v>1.7107511042310006</v>
      </c>
      <c r="I51">
        <v>12.712518374806402</v>
      </c>
      <c r="J51">
        <v>17.933973114390909</v>
      </c>
      <c r="K51">
        <v>17.127528590444378</v>
      </c>
      <c r="L51">
        <v>12.289213457667277</v>
      </c>
      <c r="M51">
        <v>10.43491722765858</v>
      </c>
      <c r="N51">
        <v>15.426602526225668</v>
      </c>
      <c r="O51">
        <v>0.27732497245070975</v>
      </c>
    </row>
    <row r="52" spans="1:15" x14ac:dyDescent="0.25">
      <c r="A52">
        <v>52</v>
      </c>
      <c r="B52">
        <v>0.16193999999999997</v>
      </c>
      <c r="C52">
        <v>1.3557050697362374</v>
      </c>
      <c r="D52">
        <v>1.6542509723373571</v>
      </c>
      <c r="E52">
        <v>1.3949398699943709</v>
      </c>
      <c r="F52">
        <v>1.3778323279639035</v>
      </c>
      <c r="G52">
        <v>1.4172026433445737</v>
      </c>
      <c r="H52">
        <v>1.7340944824965796</v>
      </c>
      <c r="I52">
        <v>12.797122366697945</v>
      </c>
      <c r="J52">
        <v>18.170660359006863</v>
      </c>
      <c r="K52">
        <v>17.228741162748232</v>
      </c>
      <c r="L52">
        <v>12.379292581798977</v>
      </c>
      <c r="M52">
        <v>10.519499783482679</v>
      </c>
      <c r="N52">
        <v>15.580942578010095</v>
      </c>
      <c r="O52">
        <v>0.28322718398490671</v>
      </c>
    </row>
    <row r="53" spans="1:15" x14ac:dyDescent="0.25">
      <c r="A53">
        <v>53</v>
      </c>
      <c r="B53">
        <v>0.16193999999999997</v>
      </c>
      <c r="C53">
        <v>1.370912325835369</v>
      </c>
      <c r="D53">
        <v>1.6771080296374763</v>
      </c>
      <c r="E53">
        <v>1.4101146411570509</v>
      </c>
      <c r="F53">
        <v>1.400450667044397</v>
      </c>
      <c r="G53">
        <v>1.4213883128220615</v>
      </c>
      <c r="H53">
        <v>1.7579388292919662</v>
      </c>
      <c r="I53">
        <v>12.889038063028528</v>
      </c>
      <c r="J53">
        <v>18.447112050520161</v>
      </c>
      <c r="K53">
        <v>17.337960858695805</v>
      </c>
      <c r="L53">
        <v>12.488384878267798</v>
      </c>
      <c r="M53">
        <v>10.605095909613402</v>
      </c>
      <c r="N53">
        <v>15.747622773723815</v>
      </c>
      <c r="O53">
        <v>0.28914334501264022</v>
      </c>
    </row>
    <row r="54" spans="1:15" x14ac:dyDescent="0.25">
      <c r="A54">
        <v>54</v>
      </c>
      <c r="B54">
        <v>0.16193999999999997</v>
      </c>
      <c r="C54">
        <v>1.3859296917657382</v>
      </c>
      <c r="D54">
        <v>1.700079398906468</v>
      </c>
      <c r="E54">
        <v>1.4259031663819066</v>
      </c>
      <c r="F54">
        <v>1.4234971135743382</v>
      </c>
      <c r="G54">
        <v>1.4261586765269909</v>
      </c>
      <c r="H54">
        <v>1.7821187765746782</v>
      </c>
      <c r="I54">
        <v>12.985535035934721</v>
      </c>
      <c r="J54">
        <v>18.753922795626771</v>
      </c>
      <c r="K54">
        <v>17.451198904028015</v>
      </c>
      <c r="L54">
        <v>12.611038336920737</v>
      </c>
      <c r="M54">
        <v>10.690030599710948</v>
      </c>
      <c r="N54">
        <v>15.92316594585813</v>
      </c>
      <c r="O54">
        <v>0.29507345553391034</v>
      </c>
    </row>
    <row r="55" spans="1:15" x14ac:dyDescent="0.25">
      <c r="A55">
        <v>55</v>
      </c>
      <c r="B55">
        <v>0.16193999999999997</v>
      </c>
      <c r="C55">
        <v>1.4004949259475747</v>
      </c>
      <c r="D55">
        <v>1.7228405259118231</v>
      </c>
      <c r="E55">
        <v>1.4418630217073962</v>
      </c>
      <c r="F55">
        <v>1.4466822776198094</v>
      </c>
      <c r="G55">
        <v>1.4313026599081753</v>
      </c>
      <c r="H55">
        <v>1.8065037222371225</v>
      </c>
      <c r="I55">
        <v>13.08410347677779</v>
      </c>
      <c r="J55">
        <v>19.084202370365631</v>
      </c>
      <c r="K55">
        <v>17.565937721207828</v>
      </c>
      <c r="L55">
        <v>12.743319434559703</v>
      </c>
      <c r="M55">
        <v>10.772295146997113</v>
      </c>
      <c r="N55">
        <v>16.105375847197259</v>
      </c>
      <c r="O55">
        <v>0.30101751554871697</v>
      </c>
    </row>
    <row r="56" spans="1:15" x14ac:dyDescent="0.25">
      <c r="A56">
        <v>56</v>
      </c>
      <c r="B56">
        <v>0.16193999999999997</v>
      </c>
      <c r="C56">
        <v>1.4149685158616145</v>
      </c>
      <c r="D56">
        <v>1.7455593470451114</v>
      </c>
      <c r="E56">
        <v>1.4578344065412632</v>
      </c>
      <c r="F56">
        <v>1.4700534361271178</v>
      </c>
      <c r="G56">
        <v>1.4372095099287692</v>
      </c>
      <c r="H56">
        <v>1.8305465908340228</v>
      </c>
      <c r="I56">
        <v>13.18354441141385</v>
      </c>
      <c r="J56">
        <v>19.432691878844363</v>
      </c>
      <c r="K56">
        <v>17.680691389485837</v>
      </c>
      <c r="L56">
        <v>12.88253102884293</v>
      </c>
      <c r="M56">
        <v>10.850206004063708</v>
      </c>
      <c r="N56">
        <v>16.292703908216424</v>
      </c>
      <c r="O56">
        <v>0.30697552505706027</v>
      </c>
    </row>
    <row r="57" spans="1:15" x14ac:dyDescent="0.25">
      <c r="A57">
        <v>57</v>
      </c>
      <c r="B57">
        <v>0.16193999999999997</v>
      </c>
      <c r="C57">
        <v>1.4296455434922699</v>
      </c>
      <c r="D57">
        <v>1.7682444794028875</v>
      </c>
      <c r="E57">
        <v>1.4739229087113073</v>
      </c>
      <c r="F57">
        <v>1.4933965470734414</v>
      </c>
      <c r="G57">
        <v>1.4439902872723627</v>
      </c>
      <c r="H57">
        <v>1.8539355236964987</v>
      </c>
      <c r="I57">
        <v>13.283005160530831</v>
      </c>
      <c r="J57">
        <v>19.7950730566169</v>
      </c>
      <c r="K57">
        <v>17.793250112307717</v>
      </c>
      <c r="L57">
        <v>13.026650355374343</v>
      </c>
      <c r="M57">
        <v>10.92248851785549</v>
      </c>
      <c r="N57">
        <v>16.483962189996248</v>
      </c>
      <c r="O57">
        <v>0.31294748405894013</v>
      </c>
    </row>
    <row r="58" spans="1:15" x14ac:dyDescent="0.25">
      <c r="A58">
        <v>58</v>
      </c>
      <c r="B58">
        <v>0.16193999999999997</v>
      </c>
      <c r="C58">
        <v>1.4440702677307682</v>
      </c>
      <c r="D58">
        <v>1.7911363196655818</v>
      </c>
      <c r="E58">
        <v>1.4901960742064293</v>
      </c>
      <c r="F58">
        <v>1.5164783407091236</v>
      </c>
      <c r="G58">
        <v>1.4513787446901267</v>
      </c>
      <c r="H58">
        <v>1.8764465597240905</v>
      </c>
      <c r="I58">
        <v>13.380362943998669</v>
      </c>
      <c r="J58">
        <v>20.167587477096578</v>
      </c>
      <c r="K58">
        <v>17.901150557006503</v>
      </c>
      <c r="L58">
        <v>13.174588116531828</v>
      </c>
      <c r="M58">
        <v>10.988021702736999</v>
      </c>
      <c r="N58">
        <v>16.677719115044102</v>
      </c>
      <c r="O58">
        <v>0.31893339255435649</v>
      </c>
    </row>
    <row r="59" spans="1:15" x14ac:dyDescent="0.25">
      <c r="A59">
        <v>59</v>
      </c>
      <c r="B59">
        <v>0.16193999999999997</v>
      </c>
      <c r="C59">
        <v>1.4579449259834785</v>
      </c>
      <c r="D59">
        <v>1.8141770995090447</v>
      </c>
      <c r="E59">
        <v>1.5062572147309581</v>
      </c>
      <c r="F59">
        <v>1.5387082762235105</v>
      </c>
      <c r="G59">
        <v>1.4592841527337832</v>
      </c>
      <c r="H59">
        <v>1.8980153961946573</v>
      </c>
      <c r="I59">
        <v>13.475092396380923</v>
      </c>
      <c r="J59">
        <v>20.5468663395304</v>
      </c>
      <c r="K59">
        <v>18.002471056941367</v>
      </c>
      <c r="L59">
        <v>13.325774809829461</v>
      </c>
      <c r="M59">
        <v>11.04573522086044</v>
      </c>
      <c r="N59">
        <v>16.872601917126392</v>
      </c>
      <c r="O59">
        <v>0.32493325054330946</v>
      </c>
    </row>
    <row r="60" spans="1:15" x14ac:dyDescent="0.25">
      <c r="A60">
        <v>60</v>
      </c>
      <c r="B60">
        <v>0.16193999999999997</v>
      </c>
      <c r="C60">
        <v>1.4710968702089124</v>
      </c>
      <c r="D60">
        <v>1.8370202984009321</v>
      </c>
      <c r="E60">
        <v>1.5219055866277709</v>
      </c>
      <c r="F60">
        <v>1.5592752662879676</v>
      </c>
      <c r="G60">
        <v>1.4679794769599319</v>
      </c>
      <c r="H60">
        <v>1.9188552212738783</v>
      </c>
      <c r="I60">
        <v>13.566116357212278</v>
      </c>
      <c r="J60">
        <v>20.929509172220946</v>
      </c>
      <c r="K60">
        <v>18.095961762509415</v>
      </c>
      <c r="L60">
        <v>13.479991071659741</v>
      </c>
      <c r="M60">
        <v>11.095332656974076</v>
      </c>
      <c r="N60">
        <v>17.067640712207787</v>
      </c>
      <c r="O60">
        <v>0.33094705802579905</v>
      </c>
    </row>
    <row r="61" spans="1:15" x14ac:dyDescent="0.25">
      <c r="A61">
        <v>61</v>
      </c>
      <c r="B61">
        <v>0.16193999999999997</v>
      </c>
      <c r="C61">
        <v>1.4833152891598258</v>
      </c>
      <c r="D61">
        <v>1.8599850459445546</v>
      </c>
      <c r="E61">
        <v>1.537073951874979</v>
      </c>
      <c r="F61">
        <v>1.5782780469564677</v>
      </c>
      <c r="G61">
        <v>1.4776102768624086</v>
      </c>
      <c r="H61">
        <v>1.9390719244338543</v>
      </c>
      <c r="I61">
        <v>13.652445261685779</v>
      </c>
      <c r="J61">
        <v>21.313005267360637</v>
      </c>
      <c r="K61">
        <v>18.180775383706845</v>
      </c>
      <c r="L61">
        <v>13.636730160358528</v>
      </c>
      <c r="M61">
        <v>11.137339959550999</v>
      </c>
      <c r="N61">
        <v>17.262081744447219</v>
      </c>
      <c r="O61">
        <v>0.33697481500182519</v>
      </c>
    </row>
    <row r="62" spans="1:15" x14ac:dyDescent="0.25">
      <c r="A62">
        <v>62</v>
      </c>
      <c r="B62">
        <v>0.16193999999999997</v>
      </c>
      <c r="C62">
        <v>1.4948801460616303</v>
      </c>
      <c r="D62">
        <v>1.8830153879889335</v>
      </c>
      <c r="E62">
        <v>1.5516516717951259</v>
      </c>
      <c r="F62">
        <v>1.5954656853142959</v>
      </c>
      <c r="G62">
        <v>1.488553304798043</v>
      </c>
      <c r="H62">
        <v>1.9585389414618668</v>
      </c>
      <c r="I62">
        <v>13.733212284203251</v>
      </c>
      <c r="J62">
        <v>21.695075131825419</v>
      </c>
      <c r="K62">
        <v>18.256294346383708</v>
      </c>
      <c r="L62">
        <v>13.795295784831319</v>
      </c>
      <c r="M62">
        <v>11.173238354188358</v>
      </c>
      <c r="N62">
        <v>17.454914442841588</v>
      </c>
      <c r="O62">
        <v>0.34301652147138795</v>
      </c>
    </row>
    <row r="63" spans="1:15" x14ac:dyDescent="0.25">
      <c r="A63">
        <v>63</v>
      </c>
      <c r="B63">
        <v>0.16193999999999997</v>
      </c>
      <c r="C63">
        <v>1.5061320116930246</v>
      </c>
      <c r="D63">
        <v>1.9059347456452256</v>
      </c>
      <c r="E63">
        <v>1.5657111014693199</v>
      </c>
      <c r="F63">
        <v>1.6102347161093533</v>
      </c>
      <c r="G63">
        <v>1.5007267905024033</v>
      </c>
      <c r="H63">
        <v>1.9768091530534113</v>
      </c>
      <c r="I63">
        <v>13.80775907428893</v>
      </c>
      <c r="J63">
        <v>22.073185683316293</v>
      </c>
      <c r="K63">
        <v>18.322202765895522</v>
      </c>
      <c r="L63">
        <v>13.954766812145248</v>
      </c>
      <c r="M63">
        <v>11.205119412167473</v>
      </c>
      <c r="N63">
        <v>17.645437471329924</v>
      </c>
      <c r="O63">
        <v>0.34907217743448726</v>
      </c>
    </row>
    <row r="64" spans="1:15" x14ac:dyDescent="0.25">
      <c r="A64">
        <v>64</v>
      </c>
      <c r="B64">
        <v>0.16193999999999997</v>
      </c>
      <c r="C64">
        <v>1.5173979450383253</v>
      </c>
      <c r="D64">
        <v>1.9283830762653553</v>
      </c>
      <c r="E64">
        <v>1.5794835118581543</v>
      </c>
      <c r="F64">
        <v>1.6220118193742565</v>
      </c>
      <c r="G64">
        <v>1.5141354674731671</v>
      </c>
      <c r="H64">
        <v>1.9935097054672648</v>
      </c>
      <c r="I64">
        <v>13.87798786465687</v>
      </c>
      <c r="J64">
        <v>22.444434072239968</v>
      </c>
      <c r="K64">
        <v>18.379640005308605</v>
      </c>
      <c r="L64">
        <v>14.114411916657279</v>
      </c>
      <c r="M64">
        <v>11.234960534217251</v>
      </c>
      <c r="N64">
        <v>17.833396726887536</v>
      </c>
      <c r="O64">
        <v>0.35514178289112308</v>
      </c>
    </row>
    <row r="65" spans="1:15" x14ac:dyDescent="0.25">
      <c r="A65">
        <v>65</v>
      </c>
      <c r="B65">
        <v>0.16193999999999997</v>
      </c>
      <c r="C65">
        <v>1.5287431077890705</v>
      </c>
      <c r="D65">
        <v>1.9501159247522966</v>
      </c>
      <c r="E65">
        <v>1.5932138710838624</v>
      </c>
      <c r="F65">
        <v>1.6309301472002313</v>
      </c>
      <c r="G65">
        <v>1.5286391174844189</v>
      </c>
      <c r="H65">
        <v>2.0086974574655785</v>
      </c>
      <c r="I65">
        <v>13.94466480206467</v>
      </c>
      <c r="J65">
        <v>22.806038916662747</v>
      </c>
      <c r="K65">
        <v>18.43039973693773</v>
      </c>
      <c r="L65">
        <v>14.273225227509375</v>
      </c>
      <c r="M65">
        <v>11.265193544200066</v>
      </c>
      <c r="N65">
        <v>18.018718298570271</v>
      </c>
      <c r="O65">
        <v>0.36122533784129557</v>
      </c>
    </row>
    <row r="66" spans="1:15" x14ac:dyDescent="0.25">
      <c r="A66">
        <v>66</v>
      </c>
      <c r="B66">
        <v>0.16193999999999997</v>
      </c>
      <c r="C66">
        <v>1.5408447990446861</v>
      </c>
      <c r="D66">
        <v>1.9708352776717513</v>
      </c>
      <c r="E66">
        <v>1.607484328964097</v>
      </c>
      <c r="F66">
        <v>1.6362004625622963</v>
      </c>
      <c r="G66">
        <v>1.5444407135319436</v>
      </c>
      <c r="H66">
        <v>2.0228135873703734</v>
      </c>
      <c r="I66">
        <v>14.007821444099667</v>
      </c>
      <c r="J66">
        <v>23.154940769173788</v>
      </c>
      <c r="K66">
        <v>18.476151949834737</v>
      </c>
      <c r="L66">
        <v>14.429540814902653</v>
      </c>
      <c r="M66">
        <v>11.298224933081643</v>
      </c>
      <c r="N66">
        <v>18.20052906369563</v>
      </c>
      <c r="O66">
        <v>0.36732284228500461</v>
      </c>
    </row>
    <row r="67" spans="1:15" x14ac:dyDescent="0.25">
      <c r="A67">
        <v>67</v>
      </c>
      <c r="B67">
        <v>0.16193999999999997</v>
      </c>
      <c r="C67">
        <v>1.5532967441112009</v>
      </c>
      <c r="D67">
        <v>1.9906845198472209</v>
      </c>
      <c r="E67">
        <v>1.6222717929197779</v>
      </c>
      <c r="F67">
        <v>1.6398109447773157</v>
      </c>
      <c r="G67">
        <v>1.5615170128747198</v>
      </c>
      <c r="H67">
        <v>2.0366814342888295</v>
      </c>
      <c r="I67">
        <v>14.067746689623679</v>
      </c>
      <c r="J67">
        <v>23.489251566388887</v>
      </c>
      <c r="K67">
        <v>18.518717641116055</v>
      </c>
      <c r="L67">
        <v>14.581975731263928</v>
      </c>
      <c r="M67">
        <v>11.33555037011644</v>
      </c>
      <c r="N67">
        <v>18.378226136535496</v>
      </c>
      <c r="O67">
        <v>0.37343429622225016</v>
      </c>
    </row>
    <row r="68" spans="1:15" x14ac:dyDescent="0.25">
      <c r="A68">
        <v>68</v>
      </c>
      <c r="B68">
        <v>0.16193999999999997</v>
      </c>
      <c r="C68">
        <v>1.5654902309588548</v>
      </c>
      <c r="D68">
        <v>2.010068503544002</v>
      </c>
      <c r="E68">
        <v>1.6374241593397987</v>
      </c>
      <c r="F68">
        <v>1.6431042676513068</v>
      </c>
      <c r="G68">
        <v>1.579600022042801</v>
      </c>
      <c r="H68">
        <v>2.0502310130760133</v>
      </c>
      <c r="I68">
        <v>14.125009485524506</v>
      </c>
      <c r="J68">
        <v>23.807430624325026</v>
      </c>
      <c r="K68">
        <v>18.560334889796952</v>
      </c>
      <c r="L68">
        <v>14.729514438212934</v>
      </c>
      <c r="M68">
        <v>11.377014029476396</v>
      </c>
      <c r="N68">
        <v>18.551782580957099</v>
      </c>
      <c r="O68">
        <v>0.37955969965303238</v>
      </c>
    </row>
    <row r="69" spans="1:15" x14ac:dyDescent="0.25">
      <c r="A69">
        <v>69</v>
      </c>
      <c r="B69">
        <v>0.16193999999999997</v>
      </c>
      <c r="C69">
        <v>1.5776531367710538</v>
      </c>
      <c r="D69">
        <v>2.0290121808536998</v>
      </c>
      <c r="E69">
        <v>1.6525453763062243</v>
      </c>
      <c r="F69">
        <v>1.646373800139006</v>
      </c>
      <c r="G69">
        <v>1.5979456989699286</v>
      </c>
      <c r="H69">
        <v>2.0631889511601105</v>
      </c>
      <c r="I69">
        <v>14.183031699015597</v>
      </c>
      <c r="J69">
        <v>24.108363095453495</v>
      </c>
      <c r="K69">
        <v>18.604128701807905</v>
      </c>
      <c r="L69">
        <v>14.871406191586843</v>
      </c>
      <c r="M69">
        <v>11.421363032533318</v>
      </c>
      <c r="N69">
        <v>18.721589319188375</v>
      </c>
      <c r="O69">
        <v>0.38569905257735115</v>
      </c>
    </row>
    <row r="70" spans="1:15" x14ac:dyDescent="0.25">
      <c r="A70">
        <v>70</v>
      </c>
      <c r="B70">
        <v>0.16193999999999997</v>
      </c>
      <c r="C70">
        <v>1.5899668212877573</v>
      </c>
      <c r="D70">
        <v>2.0474352427090059</v>
      </c>
      <c r="E70">
        <v>1.6673390811884579</v>
      </c>
      <c r="F70">
        <v>1.6494449786091725</v>
      </c>
      <c r="G70">
        <v>1.6160627118900805</v>
      </c>
      <c r="H70">
        <v>2.0751073663783637</v>
      </c>
      <c r="I70">
        <v>14.243135830662274</v>
      </c>
      <c r="J70">
        <v>24.391824482350408</v>
      </c>
      <c r="K70">
        <v>18.652271117669585</v>
      </c>
      <c r="L70">
        <v>15.007023802952183</v>
      </c>
      <c r="M70">
        <v>11.467220378637847</v>
      </c>
      <c r="N70">
        <v>18.887974408389528</v>
      </c>
      <c r="O70">
        <v>0.39185235499520649</v>
      </c>
    </row>
    <row r="71" spans="1:15" x14ac:dyDescent="0.25">
      <c r="A71">
        <v>71</v>
      </c>
      <c r="B71">
        <v>0.16193999999999997</v>
      </c>
      <c r="C71">
        <v>1.6019279941201834</v>
      </c>
      <c r="D71">
        <v>2.0649540415389076</v>
      </c>
      <c r="E71">
        <v>1.6815308763519623</v>
      </c>
      <c r="F71">
        <v>1.6525515667593975</v>
      </c>
      <c r="G71">
        <v>1.6335982257655144</v>
      </c>
      <c r="H71">
        <v>2.0861246710327106</v>
      </c>
      <c r="I71">
        <v>14.304105471199103</v>
      </c>
      <c r="J71">
        <v>24.658160501694837</v>
      </c>
      <c r="K71">
        <v>18.705306384306972</v>
      </c>
      <c r="L71">
        <v>15.135594600374361</v>
      </c>
      <c r="M71">
        <v>11.513430320989546</v>
      </c>
      <c r="N71">
        <v>19.050259474678334</v>
      </c>
      <c r="O71">
        <v>0.39801960690659838</v>
      </c>
    </row>
    <row r="72" spans="1:15" x14ac:dyDescent="0.25">
      <c r="A72">
        <v>72</v>
      </c>
      <c r="B72">
        <v>0.16193999999999997</v>
      </c>
      <c r="C72">
        <v>1.6130350635174062</v>
      </c>
      <c r="D72">
        <v>2.0809198004787235</v>
      </c>
      <c r="E72">
        <v>1.6946726517045019</v>
      </c>
      <c r="F72">
        <v>1.6553923278486007</v>
      </c>
      <c r="G72">
        <v>1.6503778082240372</v>
      </c>
      <c r="H72">
        <v>2.0967082991750887</v>
      </c>
      <c r="I72">
        <v>14.364388276985062</v>
      </c>
      <c r="J72">
        <v>24.908111026698222</v>
      </c>
      <c r="K72">
        <v>18.761867256119501</v>
      </c>
      <c r="L72">
        <v>15.256671391878752</v>
      </c>
      <c r="M72">
        <v>11.5588003954127</v>
      </c>
      <c r="N72">
        <v>19.207088155639628</v>
      </c>
      <c r="O72">
        <v>0.40420080831152694</v>
      </c>
    </row>
    <row r="73" spans="1:15" x14ac:dyDescent="0.25">
      <c r="A73">
        <v>73</v>
      </c>
      <c r="B73">
        <v>0.16193999999999997</v>
      </c>
      <c r="C73">
        <v>1.6233422847743033</v>
      </c>
      <c r="D73">
        <v>2.0946779913721856</v>
      </c>
      <c r="E73">
        <v>1.7064826884548203</v>
      </c>
      <c r="F73">
        <v>1.6577694695307832</v>
      </c>
      <c r="G73">
        <v>1.6664947547874813</v>
      </c>
      <c r="H73">
        <v>2.1072946254404168</v>
      </c>
      <c r="I73">
        <v>14.423591842161194</v>
      </c>
      <c r="J73">
        <v>25.14187784479957</v>
      </c>
      <c r="K73">
        <v>18.820160521232726</v>
      </c>
      <c r="L73">
        <v>15.370628187440541</v>
      </c>
      <c r="M73">
        <v>11.601793403840722</v>
      </c>
      <c r="N73">
        <v>19.357567219720156</v>
      </c>
      <c r="O73">
        <v>0.41039595920999206</v>
      </c>
    </row>
    <row r="74" spans="1:15" x14ac:dyDescent="0.25">
      <c r="A74">
        <v>74</v>
      </c>
      <c r="B74">
        <v>0.16193999999999997</v>
      </c>
      <c r="C74">
        <v>1.6325899710877925</v>
      </c>
      <c r="D74">
        <v>2.1058876464203951</v>
      </c>
      <c r="E74">
        <v>1.7173070462852915</v>
      </c>
      <c r="F74">
        <v>1.6599801403895198</v>
      </c>
      <c r="G74">
        <v>1.6810982865712427</v>
      </c>
      <c r="H74">
        <v>2.1175356088447983</v>
      </c>
      <c r="I74">
        <v>14.482397839045348</v>
      </c>
      <c r="J74">
        <v>25.35925593504906</v>
      </c>
      <c r="K74">
        <v>18.878559661585758</v>
      </c>
      <c r="L74">
        <v>15.477716904401076</v>
      </c>
      <c r="M74">
        <v>11.64153752163134</v>
      </c>
      <c r="N74">
        <v>19.500441068191531</v>
      </c>
      <c r="O74">
        <v>0.41660505960199368</v>
      </c>
    </row>
    <row r="75" spans="1:15" x14ac:dyDescent="0.25">
      <c r="A75">
        <v>75</v>
      </c>
      <c r="B75">
        <v>0.16193999999999997</v>
      </c>
      <c r="C75">
        <v>1.6407015812109695</v>
      </c>
      <c r="D75">
        <v>2.1144902558682568</v>
      </c>
      <c r="E75">
        <v>1.7272179197782216</v>
      </c>
      <c r="F75">
        <v>1.6620965676765487</v>
      </c>
      <c r="G75">
        <v>1.6936138033617283</v>
      </c>
      <c r="H75">
        <v>2.1269921279167163</v>
      </c>
      <c r="I75">
        <v>14.539274273177098</v>
      </c>
      <c r="J75">
        <v>25.560533110269617</v>
      </c>
      <c r="K75">
        <v>18.934206336058764</v>
      </c>
      <c r="L75">
        <v>15.577671533432882</v>
      </c>
      <c r="M75">
        <v>11.678290728599839</v>
      </c>
      <c r="N75">
        <v>19.634360131204563</v>
      </c>
      <c r="O75">
        <v>0.42282810948753197</v>
      </c>
    </row>
    <row r="76" spans="1:15" x14ac:dyDescent="0.25">
      <c r="A76">
        <v>76</v>
      </c>
      <c r="B76">
        <v>0.16193999999999997</v>
      </c>
      <c r="C76">
        <v>1.6481001132371336</v>
      </c>
      <c r="D76">
        <v>2.1210582559626476</v>
      </c>
      <c r="E76">
        <v>1.7362808658489508</v>
      </c>
      <c r="F76">
        <v>1.6641804010258163</v>
      </c>
      <c r="G76">
        <v>1.7042549337271944</v>
      </c>
      <c r="H76">
        <v>2.1359775248730246</v>
      </c>
      <c r="I76">
        <v>14.591001531002053</v>
      </c>
      <c r="J76">
        <v>25.746312138263932</v>
      </c>
      <c r="K76">
        <v>18.983829567590412</v>
      </c>
      <c r="L76">
        <v>15.669690780092347</v>
      </c>
      <c r="M76">
        <v>11.71347638449088</v>
      </c>
      <c r="N76">
        <v>19.756998324701808</v>
      </c>
      <c r="O76">
        <v>0.42906510886660676</v>
      </c>
    </row>
    <row r="77" spans="1:15" x14ac:dyDescent="0.25">
      <c r="A77">
        <v>77</v>
      </c>
      <c r="B77">
        <v>0.16193999999999997</v>
      </c>
      <c r="C77">
        <v>1.6545500021841579</v>
      </c>
      <c r="D77">
        <v>2.1252102174252214</v>
      </c>
      <c r="E77">
        <v>1.7445928783495075</v>
      </c>
      <c r="F77">
        <v>1.6664788517919191</v>
      </c>
      <c r="G77">
        <v>1.713422259088883</v>
      </c>
      <c r="H77">
        <v>2.1445370052460091</v>
      </c>
      <c r="I77">
        <v>14.635272391418114</v>
      </c>
      <c r="J77">
        <v>25.917152711294204</v>
      </c>
      <c r="K77">
        <v>19.025282555484907</v>
      </c>
      <c r="L77">
        <v>15.752994125226646</v>
      </c>
      <c r="M77">
        <v>11.748080417506864</v>
      </c>
      <c r="N77">
        <v>19.867010642440832</v>
      </c>
      <c r="O77">
        <v>0.43531605773921817</v>
      </c>
    </row>
    <row r="78" spans="1:15" x14ac:dyDescent="0.25">
      <c r="A78">
        <v>78</v>
      </c>
      <c r="B78">
        <v>0.16193999999999997</v>
      </c>
      <c r="C78">
        <v>1.6597353830152914</v>
      </c>
      <c r="D78">
        <v>2.1273587213437333</v>
      </c>
      <c r="E78">
        <v>1.7516406240015059</v>
      </c>
      <c r="F78">
        <v>1.6689149257406868</v>
      </c>
      <c r="G78">
        <v>1.7216309840684163</v>
      </c>
      <c r="H78">
        <v>2.152442110601033</v>
      </c>
      <c r="I78">
        <v>14.672924666429905</v>
      </c>
      <c r="J78">
        <v>26.072807830852675</v>
      </c>
      <c r="K78">
        <v>19.058485599539601</v>
      </c>
      <c r="L78">
        <v>15.827532268504706</v>
      </c>
      <c r="M78">
        <v>11.782100508417365</v>
      </c>
      <c r="N78">
        <v>19.964727995823758</v>
      </c>
      <c r="O78">
        <v>0.44158095610536618</v>
      </c>
    </row>
    <row r="79" spans="1:15" x14ac:dyDescent="0.25">
      <c r="A79">
        <v>79</v>
      </c>
      <c r="B79">
        <v>0.16193999999999997</v>
      </c>
      <c r="C79">
        <v>1.6641923357122566</v>
      </c>
      <c r="D79">
        <v>2.1278819033686571</v>
      </c>
      <c r="E79">
        <v>1.7573566986475853</v>
      </c>
      <c r="F79">
        <v>1.6714615542849818</v>
      </c>
      <c r="G79">
        <v>1.7287591574773966</v>
      </c>
      <c r="H79">
        <v>2.1599384620738848</v>
      </c>
      <c r="I79">
        <v>14.706580722092426</v>
      </c>
      <c r="J79">
        <v>26.212952859834136</v>
      </c>
      <c r="K79">
        <v>19.086020535473821</v>
      </c>
      <c r="L79">
        <v>15.89336820325874</v>
      </c>
      <c r="M79">
        <v>11.814881990163972</v>
      </c>
      <c r="N79">
        <v>20.05175368106412</v>
      </c>
      <c r="O79">
        <v>0.44785980396505065</v>
      </c>
    </row>
    <row r="80" spans="1:15" x14ac:dyDescent="0.25">
      <c r="A80">
        <v>80</v>
      </c>
      <c r="B80">
        <v>0.16193999999999997</v>
      </c>
      <c r="C80">
        <v>1.6680288476184575</v>
      </c>
      <c r="D80">
        <v>2.1278819033686571</v>
      </c>
      <c r="E80">
        <v>1.7621890063363854</v>
      </c>
      <c r="F80">
        <v>1.6738819723243554</v>
      </c>
      <c r="G80">
        <v>1.734656620310248</v>
      </c>
      <c r="H80">
        <v>2.1667051628374301</v>
      </c>
      <c r="I80">
        <v>14.737945936498685</v>
      </c>
      <c r="J80">
        <v>26.337642218745664</v>
      </c>
      <c r="K80">
        <v>19.110587948683779</v>
      </c>
      <c r="L80">
        <v>15.950329531271866</v>
      </c>
      <c r="M80">
        <v>11.845771958137957</v>
      </c>
      <c r="N80">
        <v>20.129232338297751</v>
      </c>
      <c r="O80">
        <v>0.45415260131827184</v>
      </c>
    </row>
    <row r="81" spans="1:15" x14ac:dyDescent="0.25">
      <c r="A81">
        <v>81</v>
      </c>
      <c r="B81">
        <v>0.16193999999999997</v>
      </c>
      <c r="C81">
        <v>1.6710502141891874</v>
      </c>
      <c r="D81">
        <v>2.1278819033686571</v>
      </c>
      <c r="E81">
        <v>1.7662366187137195</v>
      </c>
      <c r="F81">
        <v>1.6766971059852294</v>
      </c>
      <c r="G81">
        <v>1.7392837160705261</v>
      </c>
      <c r="H81">
        <v>2.1723266127803504</v>
      </c>
      <c r="I81">
        <v>14.765959269599056</v>
      </c>
      <c r="J81">
        <v>26.447882833230199</v>
      </c>
      <c r="K81">
        <v>19.133619167956855</v>
      </c>
      <c r="L81">
        <v>15.997946194230511</v>
      </c>
      <c r="M81">
        <v>11.873635378877594</v>
      </c>
      <c r="N81">
        <v>20.197465479128926</v>
      </c>
      <c r="O81">
        <v>0.46045934816502948</v>
      </c>
    </row>
    <row r="82" spans="1:15" x14ac:dyDescent="0.25">
      <c r="A82">
        <v>82</v>
      </c>
      <c r="B82">
        <v>0.16193999999999997</v>
      </c>
      <c r="C82">
        <v>1.673697032796736</v>
      </c>
      <c r="D82">
        <v>2.1278819033686571</v>
      </c>
      <c r="E82">
        <v>1.7696618196661935</v>
      </c>
      <c r="F82">
        <v>1.6794863215709339</v>
      </c>
      <c r="G82">
        <v>1.7429540487870183</v>
      </c>
      <c r="H82">
        <v>2.1772385160885031</v>
      </c>
      <c r="I82">
        <v>14.789909997298111</v>
      </c>
      <c r="J82">
        <v>26.544945339364308</v>
      </c>
      <c r="K82">
        <v>19.156811445306808</v>
      </c>
      <c r="L82">
        <v>16.036471721714808</v>
      </c>
      <c r="M82">
        <v>11.896470800229197</v>
      </c>
      <c r="N82">
        <v>20.257134773056226</v>
      </c>
      <c r="O82">
        <v>0.46678004450532384</v>
      </c>
    </row>
    <row r="83" spans="1:15" x14ac:dyDescent="0.25">
      <c r="A83">
        <v>83</v>
      </c>
      <c r="B83">
        <v>0.16193999999999997</v>
      </c>
      <c r="C83">
        <v>1.6760988928199962</v>
      </c>
      <c r="D83">
        <v>2.1278819033686571</v>
      </c>
      <c r="E83">
        <v>1.7724455696846815</v>
      </c>
      <c r="F83">
        <v>1.6817842745394478</v>
      </c>
      <c r="G83">
        <v>1.7461838971094998</v>
      </c>
      <c r="H83">
        <v>2.1812651528186886</v>
      </c>
      <c r="I83">
        <v>14.81197210536901</v>
      </c>
      <c r="J83">
        <v>26.629907604732587</v>
      </c>
      <c r="K83">
        <v>19.181401690778419</v>
      </c>
      <c r="L83">
        <v>16.067448427418341</v>
      </c>
      <c r="M83">
        <v>11.91236078177784</v>
      </c>
      <c r="N83">
        <v>20.309662923181516</v>
      </c>
      <c r="O83">
        <v>0.47311469033915465</v>
      </c>
    </row>
    <row r="84" spans="1:15" x14ac:dyDescent="0.25">
      <c r="A84">
        <v>84</v>
      </c>
      <c r="B84">
        <v>0.16193999999999997</v>
      </c>
      <c r="C84">
        <v>1.678493905291973</v>
      </c>
      <c r="D84">
        <v>2.1278819033686571</v>
      </c>
      <c r="E84">
        <v>1.7749632692315993</v>
      </c>
      <c r="F84">
        <v>1.6834599195924502</v>
      </c>
      <c r="G84">
        <v>1.7487995611902571</v>
      </c>
      <c r="H84">
        <v>2.1848609771987335</v>
      </c>
      <c r="I84">
        <v>14.834034957503674</v>
      </c>
      <c r="J84">
        <v>26.704608590816775</v>
      </c>
      <c r="K84">
        <v>19.207571578432947</v>
      </c>
      <c r="L84">
        <v>16.09324992432644</v>
      </c>
      <c r="M84">
        <v>11.921469788545073</v>
      </c>
      <c r="N84">
        <v>20.357477985534462</v>
      </c>
      <c r="O84">
        <v>0.47946328566652213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3.7109375" customWidth="1"/>
    <col min="4" max="4" width="15.42578125" customWidth="1"/>
    <col min="5" max="7" width="13.7109375" customWidth="1"/>
    <col min="8" max="8" width="14.7109375" customWidth="1"/>
    <col min="9" max="14" width="12.7109375" customWidth="1"/>
    <col min="15" max="15" width="14.7109375" customWidth="1"/>
  </cols>
  <sheetData>
    <row r="1" spans="1:15" x14ac:dyDescent="0.25">
      <c r="A1" s="48" t="s">
        <v>187</v>
      </c>
      <c r="B1" s="48" t="s">
        <v>484</v>
      </c>
      <c r="C1" s="48" t="s">
        <v>188</v>
      </c>
      <c r="D1" s="48" t="s">
        <v>594</v>
      </c>
      <c r="E1" s="48" t="s">
        <v>193</v>
      </c>
      <c r="F1" s="48" t="s">
        <v>190</v>
      </c>
      <c r="G1" s="48" t="s">
        <v>595</v>
      </c>
      <c r="H1" s="48" t="s">
        <v>192</v>
      </c>
      <c r="I1" s="48" t="s">
        <v>596</v>
      </c>
      <c r="J1" s="48" t="s">
        <v>597</v>
      </c>
      <c r="K1" s="48" t="s">
        <v>598</v>
      </c>
      <c r="L1" s="48" t="s">
        <v>599</v>
      </c>
      <c r="M1" s="48" t="s">
        <v>600</v>
      </c>
      <c r="N1" s="48" t="s">
        <v>601</v>
      </c>
      <c r="O1" s="48" t="s">
        <v>194</v>
      </c>
    </row>
    <row r="2" spans="1:15" x14ac:dyDescent="0.25">
      <c r="A2">
        <v>2</v>
      </c>
      <c r="B2">
        <v>9.360000000000035E-3</v>
      </c>
      <c r="C2">
        <v>2.5186150472519403E-2</v>
      </c>
      <c r="D2">
        <v>0</v>
      </c>
      <c r="E2">
        <v>1.5390285568669226E-2</v>
      </c>
      <c r="F2">
        <v>2.007192710227515E-2</v>
      </c>
      <c r="G2">
        <v>1.9224795305636783E-2</v>
      </c>
      <c r="H2">
        <v>0</v>
      </c>
      <c r="I2">
        <v>0.77513434956772165</v>
      </c>
      <c r="J2">
        <v>0.56042120873296009</v>
      </c>
      <c r="K2">
        <v>0.85874480554050714</v>
      </c>
      <c r="L2">
        <v>0.80560946320611782</v>
      </c>
      <c r="M2">
        <v>0.58954103630440835</v>
      </c>
      <c r="N2">
        <v>0.4051304988256651</v>
      </c>
      <c r="O2">
        <v>2.4840273821180327E-3</v>
      </c>
    </row>
    <row r="3" spans="1:15" x14ac:dyDescent="0.25">
      <c r="A3">
        <v>3</v>
      </c>
      <c r="B3">
        <v>1.8809999999999993E-2</v>
      </c>
      <c r="C3">
        <v>4.8760524774532493E-2</v>
      </c>
      <c r="D3">
        <v>0</v>
      </c>
      <c r="E3">
        <v>3.0250161069986931E-2</v>
      </c>
      <c r="F3">
        <v>3.9644515812069098E-2</v>
      </c>
      <c r="G3">
        <v>3.8234576141735782E-2</v>
      </c>
      <c r="H3">
        <v>0</v>
      </c>
      <c r="I3">
        <v>1.5323510711885604</v>
      </c>
      <c r="J3">
        <v>1.114958546334287</v>
      </c>
      <c r="K3">
        <v>1.6991586120004916</v>
      </c>
      <c r="L3">
        <v>1.5931111487235869</v>
      </c>
      <c r="M3">
        <v>1.1651842669837582</v>
      </c>
      <c r="N3">
        <v>0.80805790133005673</v>
      </c>
      <c r="O3">
        <v>4.988500374715832E-3</v>
      </c>
    </row>
    <row r="4" spans="1:15" x14ac:dyDescent="0.25">
      <c r="A4">
        <v>4</v>
      </c>
      <c r="B4">
        <v>2.8410000000000046E-2</v>
      </c>
      <c r="C4">
        <v>6.9798056705636602E-2</v>
      </c>
      <c r="D4">
        <v>0</v>
      </c>
      <c r="E4">
        <v>4.4029315127534857E-2</v>
      </c>
      <c r="F4">
        <v>5.8954487264541056E-2</v>
      </c>
      <c r="G4">
        <v>5.6839604911727043E-2</v>
      </c>
      <c r="H4">
        <v>0</v>
      </c>
      <c r="I4">
        <v>2.2570856976908873</v>
      </c>
      <c r="J4">
        <v>1.6589815563377615</v>
      </c>
      <c r="K4">
        <v>2.507907539964128</v>
      </c>
      <c r="L4">
        <v>2.3478298862115947</v>
      </c>
      <c r="M4">
        <v>1.7155476270742636</v>
      </c>
      <c r="N4">
        <v>1.2060741909051444</v>
      </c>
      <c r="O4">
        <v>7.5134189777933983E-3</v>
      </c>
    </row>
    <row r="5" spans="1:15" x14ac:dyDescent="0.25">
      <c r="A5">
        <v>5</v>
      </c>
      <c r="B5">
        <v>3.6660000000000026E-2</v>
      </c>
      <c r="C5">
        <v>8.8263835244953681E-2</v>
      </c>
      <c r="D5">
        <v>0</v>
      </c>
      <c r="E5">
        <v>5.6639921177784602E-2</v>
      </c>
      <c r="F5">
        <v>7.8017838179105459E-2</v>
      </c>
      <c r="G5">
        <v>7.4924627900817969E-2</v>
      </c>
      <c r="H5">
        <v>0</v>
      </c>
      <c r="I5">
        <v>2.9369460918351917</v>
      </c>
      <c r="J5">
        <v>2.1887651040143044</v>
      </c>
      <c r="K5">
        <v>3.2751778463673729</v>
      </c>
      <c r="L5">
        <v>3.0577536935476157</v>
      </c>
      <c r="M5">
        <v>2.230868404903199</v>
      </c>
      <c r="N5">
        <v>1.5961909446541982</v>
      </c>
      <c r="O5">
        <v>1.0058783191350713E-2</v>
      </c>
    </row>
    <row r="6" spans="1:15" x14ac:dyDescent="0.25">
      <c r="A6">
        <v>6</v>
      </c>
      <c r="B6">
        <v>4.4869999999999965E-2</v>
      </c>
      <c r="C6">
        <v>0.10469430249139833</v>
      </c>
      <c r="D6">
        <v>8.5484678045283369E-5</v>
      </c>
      <c r="E6">
        <v>6.8321624906936274E-2</v>
      </c>
      <c r="F6">
        <v>9.6470755030669264E-2</v>
      </c>
      <c r="G6">
        <v>9.2277796980086285E-2</v>
      </c>
      <c r="H6">
        <v>0</v>
      </c>
      <c r="I6">
        <v>3.5607281376977253</v>
      </c>
      <c r="J6">
        <v>2.699441048308203</v>
      </c>
      <c r="K6">
        <v>3.9940142653157658</v>
      </c>
      <c r="L6">
        <v>3.7117770987736849</v>
      </c>
      <c r="M6">
        <v>2.7030417900585277</v>
      </c>
      <c r="N6">
        <v>1.9758273838777436</v>
      </c>
      <c r="O6">
        <v>1.2624593015387795E-2</v>
      </c>
    </row>
    <row r="7" spans="1:15" x14ac:dyDescent="0.25">
      <c r="A7">
        <v>7</v>
      </c>
      <c r="B7">
        <v>5.3059999999999996E-2</v>
      </c>
      <c r="C7">
        <v>0.11949680762425019</v>
      </c>
      <c r="D7">
        <v>1.9159511505473514E-3</v>
      </c>
      <c r="E7">
        <v>7.9747691807467935E-2</v>
      </c>
      <c r="F7">
        <v>0.11466165620709184</v>
      </c>
      <c r="G7">
        <v>0.10914366217348406</v>
      </c>
      <c r="H7">
        <v>0</v>
      </c>
      <c r="I7">
        <v>4.1184353179338782</v>
      </c>
      <c r="J7">
        <v>3.1867253837860177</v>
      </c>
      <c r="K7">
        <v>4.659351072384335</v>
      </c>
      <c r="L7">
        <v>4.2989294692194084</v>
      </c>
      <c r="M7">
        <v>3.1246170165208937</v>
      </c>
      <c r="N7">
        <v>2.342688569755679</v>
      </c>
      <c r="O7">
        <v>1.5210848449904644E-2</v>
      </c>
    </row>
    <row r="8" spans="1:15" x14ac:dyDescent="0.25">
      <c r="A8">
        <v>8</v>
      </c>
      <c r="B8">
        <v>6.1270000000000047E-2</v>
      </c>
      <c r="C8">
        <v>0.1336158014655584</v>
      </c>
      <c r="D8">
        <v>5.5974977584472563E-3</v>
      </c>
      <c r="E8">
        <v>9.2118408402977414E-2</v>
      </c>
      <c r="F8">
        <v>0.13271496066330257</v>
      </c>
      <c r="G8">
        <v>0.12630639281401443</v>
      </c>
      <c r="H8">
        <v>0</v>
      </c>
      <c r="I8">
        <v>4.5990379514274649</v>
      </c>
      <c r="J8">
        <v>3.6478079992230952</v>
      </c>
      <c r="K8">
        <v>5.2679275498367186</v>
      </c>
      <c r="L8">
        <v>4.806411771787741</v>
      </c>
      <c r="M8">
        <v>3.4875620825542972</v>
      </c>
      <c r="N8">
        <v>2.6945185207503872</v>
      </c>
      <c r="O8">
        <v>1.781754949490125E-2</v>
      </c>
    </row>
    <row r="9" spans="1:15" x14ac:dyDescent="0.25">
      <c r="A9">
        <v>9</v>
      </c>
      <c r="B9">
        <v>6.9529999999999981E-2</v>
      </c>
      <c r="C9">
        <v>0.14804324968692245</v>
      </c>
      <c r="D9">
        <v>1.2138373475070019E-2</v>
      </c>
      <c r="E9">
        <v>0.10610697954257131</v>
      </c>
      <c r="F9">
        <v>0.15078508497813148</v>
      </c>
      <c r="G9">
        <v>0.14408638549320466</v>
      </c>
      <c r="H9">
        <v>0</v>
      </c>
      <c r="I9">
        <v>4.9904704679571186</v>
      </c>
      <c r="J9">
        <v>4.0827812767485474</v>
      </c>
      <c r="K9">
        <v>5.817155934112348</v>
      </c>
      <c r="L9">
        <v>5.2191954471249238</v>
      </c>
      <c r="M9">
        <v>3.7816553903532033</v>
      </c>
      <c r="N9">
        <v>3.0295536753214458</v>
      </c>
      <c r="O9">
        <v>2.0444696150377615E-2</v>
      </c>
    </row>
    <row r="10" spans="1:15" x14ac:dyDescent="0.25">
      <c r="A10">
        <v>10</v>
      </c>
      <c r="B10">
        <v>7.6160000000000005E-2</v>
      </c>
      <c r="C10">
        <v>0.16353717264401002</v>
      </c>
      <c r="D10">
        <v>2.2528768489607082E-2</v>
      </c>
      <c r="E10">
        <v>0.12172631968530473</v>
      </c>
      <c r="F10">
        <v>0.16955202383601853</v>
      </c>
      <c r="G10">
        <v>0.16271139261783066</v>
      </c>
      <c r="H10">
        <v>0</v>
      </c>
      <c r="I10">
        <v>5.2764335279486447</v>
      </c>
      <c r="J10">
        <v>4.4934208565049589</v>
      </c>
      <c r="K10">
        <v>6.3055408469610992</v>
      </c>
      <c r="L10">
        <v>5.5195783933318392</v>
      </c>
      <c r="M10">
        <v>3.994516112664499</v>
      </c>
      <c r="N10">
        <v>3.346974607425095</v>
      </c>
      <c r="O10">
        <v>2.3092288416333748E-2</v>
      </c>
    </row>
    <row r="11" spans="1:15" x14ac:dyDescent="0.25">
      <c r="A11">
        <v>11</v>
      </c>
      <c r="B11">
        <v>8.268999999999993E-2</v>
      </c>
      <c r="C11">
        <v>0.18028228383276046</v>
      </c>
      <c r="D11">
        <v>3.6622815715820295E-2</v>
      </c>
      <c r="E11">
        <v>0.13856720156584434</v>
      </c>
      <c r="F11">
        <v>0.18852664376246053</v>
      </c>
      <c r="G11">
        <v>0.18228794951469965</v>
      </c>
      <c r="H11">
        <v>0</v>
      </c>
      <c r="I11">
        <v>5.4343237286038502</v>
      </c>
      <c r="J11">
        <v>4.8813901388989667</v>
      </c>
      <c r="K11">
        <v>6.7324592117498216</v>
      </c>
      <c r="L11">
        <v>5.6845775315381113</v>
      </c>
      <c r="M11">
        <v>4.1106299465022333</v>
      </c>
      <c r="N11">
        <v>3.6477905807018627</v>
      </c>
      <c r="O11">
        <v>2.5760326292769628E-2</v>
      </c>
    </row>
    <row r="12" spans="1:15" x14ac:dyDescent="0.25">
      <c r="A12">
        <v>12</v>
      </c>
      <c r="B12">
        <v>8.9110000000000023E-2</v>
      </c>
      <c r="C12">
        <v>0.19837331669599101</v>
      </c>
      <c r="D12">
        <v>5.4444945051044163E-2</v>
      </c>
      <c r="E12">
        <v>0.15671731160802316</v>
      </c>
      <c r="F12">
        <v>0.20755723490197753</v>
      </c>
      <c r="G12">
        <v>0.20199474000134979</v>
      </c>
      <c r="H12">
        <v>2.3485544695658056E-3</v>
      </c>
      <c r="I12">
        <v>5.4343237286038502</v>
      </c>
      <c r="J12">
        <v>5.24759253927499</v>
      </c>
      <c r="K12">
        <v>7.0980359288946557</v>
      </c>
      <c r="L12">
        <v>5.6845775315381113</v>
      </c>
      <c r="M12">
        <v>4.1106299465022333</v>
      </c>
      <c r="N12">
        <v>3.9340697388820947</v>
      </c>
      <c r="O12">
        <v>2.8448809779685284E-2</v>
      </c>
    </row>
    <row r="13" spans="1:15" x14ac:dyDescent="0.25">
      <c r="A13">
        <v>13</v>
      </c>
      <c r="B13">
        <v>9.542000000000006E-2</v>
      </c>
      <c r="C13">
        <v>0.21736641328967443</v>
      </c>
      <c r="D13">
        <v>7.4917463747855711E-2</v>
      </c>
      <c r="E13">
        <v>0.17642362649059756</v>
      </c>
      <c r="F13">
        <v>0.22672743831499315</v>
      </c>
      <c r="G13">
        <v>0.22227074887588963</v>
      </c>
      <c r="H13">
        <v>9.2278210045046716E-3</v>
      </c>
      <c r="I13">
        <v>5.4343237286038502</v>
      </c>
      <c r="J13">
        <v>5.5923780897855879</v>
      </c>
      <c r="K13">
        <v>7.4033417913891153</v>
      </c>
      <c r="L13">
        <v>5.6845775315381113</v>
      </c>
      <c r="M13">
        <v>4.1106299465022333</v>
      </c>
      <c r="N13">
        <v>4.2063803451882089</v>
      </c>
      <c r="O13">
        <v>3.1157738877080697E-2</v>
      </c>
    </row>
    <row r="14" spans="1:15" x14ac:dyDescent="0.25">
      <c r="A14">
        <v>14</v>
      </c>
      <c r="B14">
        <v>0.10165000000000002</v>
      </c>
      <c r="C14">
        <v>0.23745062534864808</v>
      </c>
      <c r="D14">
        <v>9.8206087547947268E-2</v>
      </c>
      <c r="E14">
        <v>0.19808414360760868</v>
      </c>
      <c r="F14">
        <v>0.24588284133980426</v>
      </c>
      <c r="G14">
        <v>0.24314816838433209</v>
      </c>
      <c r="H14">
        <v>2.222816429074076E-2</v>
      </c>
      <c r="I14">
        <v>5.4343237286038502</v>
      </c>
      <c r="J14">
        <v>5.916271768653842</v>
      </c>
      <c r="K14">
        <v>7.649809620162765</v>
      </c>
      <c r="L14">
        <v>5.6845775315381113</v>
      </c>
      <c r="M14">
        <v>4.1106299465022333</v>
      </c>
      <c r="N14">
        <v>4.4641119256358843</v>
      </c>
      <c r="O14">
        <v>3.3887113584955865E-2</v>
      </c>
    </row>
    <row r="15" spans="1:15" x14ac:dyDescent="0.25">
      <c r="A15">
        <v>15</v>
      </c>
      <c r="B15">
        <v>0.10603999999999991</v>
      </c>
      <c r="C15">
        <v>0.25833502800355496</v>
      </c>
      <c r="D15">
        <v>0.12376490676537336</v>
      </c>
      <c r="E15">
        <v>0.22217272869092103</v>
      </c>
      <c r="F15">
        <v>0.26527547826204867</v>
      </c>
      <c r="G15">
        <v>0.2649134337595257</v>
      </c>
      <c r="H15">
        <v>4.1732848180347504E-2</v>
      </c>
      <c r="I15">
        <v>5.4343237286038502</v>
      </c>
      <c r="J15">
        <v>6.2205992601054199</v>
      </c>
      <c r="K15">
        <v>7.8400435025196362</v>
      </c>
      <c r="L15">
        <v>5.6845775315381113</v>
      </c>
      <c r="M15">
        <v>4.1106299465022333</v>
      </c>
      <c r="N15">
        <v>4.7060177844042794</v>
      </c>
      <c r="O15">
        <v>3.6636933903310798E-2</v>
      </c>
    </row>
    <row r="16" spans="1:15" x14ac:dyDescent="0.25">
      <c r="A16">
        <v>16</v>
      </c>
      <c r="B16">
        <v>0.11073</v>
      </c>
      <c r="C16">
        <v>0.28011424828311982</v>
      </c>
      <c r="D16">
        <v>0.15189150353314948</v>
      </c>
      <c r="E16">
        <v>0.24905052169706637</v>
      </c>
      <c r="F16">
        <v>0.28484604587753443</v>
      </c>
      <c r="G16">
        <v>0.28758969608106277</v>
      </c>
      <c r="H16">
        <v>6.8425514440135143E-2</v>
      </c>
      <c r="I16">
        <v>5.4343237286038502</v>
      </c>
      <c r="J16">
        <v>6.5070132008725237</v>
      </c>
      <c r="K16">
        <v>7.9777620383830463</v>
      </c>
      <c r="L16">
        <v>5.6845775315381113</v>
      </c>
      <c r="M16">
        <v>4.1106299465022333</v>
      </c>
      <c r="N16">
        <v>4.9326234519122574</v>
      </c>
      <c r="O16">
        <v>3.9407199832145495E-2</v>
      </c>
    </row>
    <row r="17" spans="1:15" x14ac:dyDescent="0.25">
      <c r="A17">
        <v>17</v>
      </c>
      <c r="B17">
        <v>0.11565000000000003</v>
      </c>
      <c r="C17">
        <v>0.30197564064342813</v>
      </c>
      <c r="D17">
        <v>0.18265081441592459</v>
      </c>
      <c r="E17">
        <v>0.27850442122256208</v>
      </c>
      <c r="F17">
        <v>0.30425155150400812</v>
      </c>
      <c r="G17">
        <v>0.31063664185008788</v>
      </c>
      <c r="H17">
        <v>0.1026843466058999</v>
      </c>
      <c r="I17">
        <v>5.4308448918613106</v>
      </c>
      <c r="J17">
        <v>6.7789477865595549</v>
      </c>
      <c r="K17">
        <v>8.0686125317173545</v>
      </c>
      <c r="L17">
        <v>5.6845775315381113</v>
      </c>
      <c r="M17">
        <v>4.1017394564224752</v>
      </c>
      <c r="N17">
        <v>5.1473641088309972</v>
      </c>
      <c r="O17">
        <v>4.2197911371459965E-2</v>
      </c>
    </row>
    <row r="18" spans="1:15" x14ac:dyDescent="0.25">
      <c r="A18">
        <v>18</v>
      </c>
      <c r="B18">
        <v>0.12070000000000003</v>
      </c>
      <c r="C18">
        <v>0.32379292933112019</v>
      </c>
      <c r="D18">
        <v>0.21600653590941579</v>
      </c>
      <c r="E18">
        <v>0.3102337941263546</v>
      </c>
      <c r="F18">
        <v>0.32324769267166403</v>
      </c>
      <c r="G18">
        <v>0.33418847858472478</v>
      </c>
      <c r="H18">
        <v>0.14385438830125177</v>
      </c>
      <c r="I18">
        <v>5.4127816584553399</v>
      </c>
      <c r="J18">
        <v>7.0392203482846547</v>
      </c>
      <c r="K18">
        <v>8.119816492097506</v>
      </c>
      <c r="L18">
        <v>5.6837723627837091</v>
      </c>
      <c r="M18">
        <v>4.078726210235943</v>
      </c>
      <c r="N18">
        <v>5.3543427686185119</v>
      </c>
      <c r="O18">
        <v>4.5009068521254178E-2</v>
      </c>
    </row>
    <row r="19" spans="1:15" x14ac:dyDescent="0.25">
      <c r="A19">
        <v>19</v>
      </c>
      <c r="B19">
        <v>0.12579000000000007</v>
      </c>
      <c r="C19">
        <v>0.34520200609279722</v>
      </c>
      <c r="D19">
        <v>0.25123690669100607</v>
      </c>
      <c r="E19">
        <v>0.34389396218145901</v>
      </c>
      <c r="F19">
        <v>0.34207625355778853</v>
      </c>
      <c r="G19">
        <v>0.35775640507819972</v>
      </c>
      <c r="H19">
        <v>0.19072711665598155</v>
      </c>
      <c r="I19">
        <v>5.3742134016991834</v>
      </c>
      <c r="J19">
        <v>7.2899821195082612</v>
      </c>
      <c r="K19">
        <v>8.140338472230491</v>
      </c>
      <c r="L19">
        <v>5.6737259241057849</v>
      </c>
      <c r="M19">
        <v>4.0372870106153798</v>
      </c>
      <c r="N19">
        <v>5.5560553864028064</v>
      </c>
      <c r="O19">
        <v>4.7840671281528163E-2</v>
      </c>
    </row>
    <row r="20" spans="1:15" x14ac:dyDescent="0.25">
      <c r="A20">
        <v>20</v>
      </c>
      <c r="B20">
        <v>0.12874999999999992</v>
      </c>
      <c r="C20">
        <v>0.36571160736912517</v>
      </c>
      <c r="D20">
        <v>0.28799194507074777</v>
      </c>
      <c r="E20">
        <v>0.379164438663188</v>
      </c>
      <c r="F20">
        <v>0.36073557073451717</v>
      </c>
      <c r="G20">
        <v>0.38146450353158978</v>
      </c>
      <c r="H20">
        <v>0.24210457938490451</v>
      </c>
      <c r="I20">
        <v>5.3142104477292662</v>
      </c>
      <c r="J20">
        <v>7.533301768066079</v>
      </c>
      <c r="K20">
        <v>8.1419447955157107</v>
      </c>
      <c r="L20">
        <v>5.6502626204172639</v>
      </c>
      <c r="M20">
        <v>3.9759339162957623</v>
      </c>
      <c r="N20">
        <v>5.7528942832443493</v>
      </c>
      <c r="O20">
        <v>5.0692719652281892E-2</v>
      </c>
    </row>
    <row r="21" spans="1:15" x14ac:dyDescent="0.25">
      <c r="A21">
        <v>21</v>
      </c>
      <c r="B21">
        <v>0.13210999999999995</v>
      </c>
      <c r="C21">
        <v>0.38554314085873015</v>
      </c>
      <c r="D21">
        <v>0.32573804890368674</v>
      </c>
      <c r="E21">
        <v>0.41550408008707679</v>
      </c>
      <c r="F21">
        <v>0.37966520178106894</v>
      </c>
      <c r="G21">
        <v>0.40530702521205964</v>
      </c>
      <c r="H21">
        <v>0.29656080860060419</v>
      </c>
      <c r="I21">
        <v>5.2356562072692725</v>
      </c>
      <c r="J21">
        <v>7.7701912274338252</v>
      </c>
      <c r="K21">
        <v>8.1419447955157107</v>
      </c>
      <c r="L21">
        <v>5.6128235476486585</v>
      </c>
      <c r="M21">
        <v>3.8968451196664611</v>
      </c>
      <c r="N21">
        <v>5.9440124317278187</v>
      </c>
      <c r="O21">
        <v>5.35652136335154E-2</v>
      </c>
    </row>
    <row r="22" spans="1:15" x14ac:dyDescent="0.25">
      <c r="A22">
        <v>22</v>
      </c>
      <c r="B22">
        <v>0.13578000000000001</v>
      </c>
      <c r="C22">
        <v>0.40507313928788874</v>
      </c>
      <c r="D22">
        <v>0.36406222242976016</v>
      </c>
      <c r="E22">
        <v>0.45261681313322683</v>
      </c>
      <c r="F22">
        <v>0.39843463496009718</v>
      </c>
      <c r="G22">
        <v>0.42944471347835178</v>
      </c>
      <c r="H22">
        <v>0.35266282143064998</v>
      </c>
      <c r="I22">
        <v>5.1442157265959114</v>
      </c>
      <c r="J22">
        <v>8.0015949286191574</v>
      </c>
      <c r="K22">
        <v>8.1419447955157107</v>
      </c>
      <c r="L22">
        <v>5.5646462732721931</v>
      </c>
      <c r="M22">
        <v>3.8060837514787877</v>
      </c>
      <c r="N22">
        <v>6.1298842176773389</v>
      </c>
      <c r="O22">
        <v>5.645815322522868E-2</v>
      </c>
    </row>
    <row r="23" spans="1:15" x14ac:dyDescent="0.25">
      <c r="A23">
        <v>23</v>
      </c>
      <c r="B23">
        <v>0.13969000000000009</v>
      </c>
      <c r="C23">
        <v>0.42425302671920789</v>
      </c>
      <c r="D23">
        <v>0.40278574720005167</v>
      </c>
      <c r="E23">
        <v>0.48990055589755616</v>
      </c>
      <c r="F23">
        <v>0.41694571751223525</v>
      </c>
      <c r="G23">
        <v>0.45326973126232806</v>
      </c>
      <c r="H23">
        <v>0.40936635806863941</v>
      </c>
      <c r="I23">
        <v>5.0437937072428003</v>
      </c>
      <c r="J23">
        <v>8.2271012450826486</v>
      </c>
      <c r="K23">
        <v>8.1419447955157107</v>
      </c>
      <c r="L23">
        <v>5.5084303553008986</v>
      </c>
      <c r="M23">
        <v>3.7078738706099745</v>
      </c>
      <c r="N23">
        <v>6.3118209059474051</v>
      </c>
      <c r="O23">
        <v>5.9371538427421697E-2</v>
      </c>
    </row>
    <row r="24" spans="1:15" x14ac:dyDescent="0.25">
      <c r="A24">
        <v>24</v>
      </c>
      <c r="B24">
        <v>0.14373999999999998</v>
      </c>
      <c r="C24">
        <v>0.44308248376971132</v>
      </c>
      <c r="D24">
        <v>0.4418182482444819</v>
      </c>
      <c r="E24">
        <v>0.52695555011272055</v>
      </c>
      <c r="F24">
        <v>0.43485765628940848</v>
      </c>
      <c r="G24">
        <v>0.47696244933811327</v>
      </c>
      <c r="H24">
        <v>0.46590210061079407</v>
      </c>
      <c r="I24">
        <v>4.9370012459224091</v>
      </c>
      <c r="J24">
        <v>8.4458418334817456</v>
      </c>
      <c r="K24">
        <v>8.1419447955157107</v>
      </c>
      <c r="L24">
        <v>5.4458845517968557</v>
      </c>
      <c r="M24">
        <v>3.6039001915347257</v>
      </c>
      <c r="N24">
        <v>6.4912628448937459</v>
      </c>
      <c r="O24">
        <v>6.2305369240094471E-2</v>
      </c>
    </row>
    <row r="25" spans="1:15" x14ac:dyDescent="0.25">
      <c r="A25">
        <v>25</v>
      </c>
      <c r="B25">
        <v>0.14491000000000009</v>
      </c>
      <c r="C25">
        <v>0.46191212399337361</v>
      </c>
      <c r="D25">
        <v>0.48131336760391819</v>
      </c>
      <c r="E25">
        <v>0.56321522064956575</v>
      </c>
      <c r="F25">
        <v>0.4524822192334596</v>
      </c>
      <c r="G25">
        <v>0.50044936034504328</v>
      </c>
      <c r="H25">
        <v>0.52160072890004527</v>
      </c>
      <c r="I25">
        <v>4.8256972905186082</v>
      </c>
      <c r="J25">
        <v>8.6577566905591148</v>
      </c>
      <c r="K25">
        <v>8.1419447955157107</v>
      </c>
      <c r="L25">
        <v>5.3788858735845606</v>
      </c>
      <c r="M25">
        <v>3.495015363249057</v>
      </c>
      <c r="N25">
        <v>6.6689451237127937</v>
      </c>
      <c r="O25">
        <v>6.5259645663247032E-2</v>
      </c>
    </row>
    <row r="26" spans="1:15" x14ac:dyDescent="0.25">
      <c r="A26">
        <v>26</v>
      </c>
      <c r="B26">
        <v>0.14674000000000009</v>
      </c>
      <c r="C26">
        <v>0.48081237859427578</v>
      </c>
      <c r="D26">
        <v>0.52119189563211421</v>
      </c>
      <c r="E26">
        <v>0.5980120908886386</v>
      </c>
      <c r="F26">
        <v>0.47015104238749655</v>
      </c>
      <c r="G26">
        <v>0.52336653419692214</v>
      </c>
      <c r="H26">
        <v>0.57604705302980419</v>
      </c>
      <c r="I26">
        <v>4.711762767255486</v>
      </c>
      <c r="J26">
        <v>8.8638468138383644</v>
      </c>
      <c r="K26">
        <v>8.1419447955157107</v>
      </c>
      <c r="L26">
        <v>5.3100562291612592</v>
      </c>
      <c r="M26">
        <v>3.3830536161387594</v>
      </c>
      <c r="N26">
        <v>6.8445774306849598</v>
      </c>
      <c r="O26">
        <v>6.8234367696879336E-2</v>
      </c>
    </row>
    <row r="27" spans="1:15" x14ac:dyDescent="0.25">
      <c r="A27">
        <v>27</v>
      </c>
      <c r="B27">
        <v>0.1492</v>
      </c>
      <c r="C27">
        <v>0.49967143231486516</v>
      </c>
      <c r="D27">
        <v>0.56145964457324038</v>
      </c>
      <c r="E27">
        <v>0.63064158853675356</v>
      </c>
      <c r="F27">
        <v>0.48815519369603527</v>
      </c>
      <c r="G27">
        <v>0.54540948072050577</v>
      </c>
      <c r="H27">
        <v>0.62862588581602552</v>
      </c>
      <c r="I27">
        <v>4.5968388393363044</v>
      </c>
      <c r="J27">
        <v>9.0655069741256398</v>
      </c>
      <c r="K27">
        <v>8.1419447955157107</v>
      </c>
      <c r="L27">
        <v>5.2401117217388213</v>
      </c>
      <c r="M27">
        <v>3.2705374170891521</v>
      </c>
      <c r="N27">
        <v>7.018675769534819</v>
      </c>
      <c r="O27">
        <v>7.1229535340991412E-2</v>
      </c>
    </row>
    <row r="28" spans="1:15" x14ac:dyDescent="0.25">
      <c r="A28">
        <v>28</v>
      </c>
      <c r="B28">
        <v>0.15226000000000006</v>
      </c>
      <c r="C28">
        <v>0.51864351554679211</v>
      </c>
      <c r="D28">
        <v>0.60204290867602539</v>
      </c>
      <c r="E28">
        <v>0.66041581331550603</v>
      </c>
      <c r="F28">
        <v>0.50638165052382278</v>
      </c>
      <c r="G28">
        <v>0.56678841893480514</v>
      </c>
      <c r="H28">
        <v>0.67882296692417787</v>
      </c>
      <c r="I28">
        <v>4.482764009385682</v>
      </c>
      <c r="J28">
        <v>9.2643679864873665</v>
      </c>
      <c r="K28">
        <v>8.1419447955157107</v>
      </c>
      <c r="L28">
        <v>5.1684836025029917</v>
      </c>
      <c r="M28">
        <v>3.1595689660674799</v>
      </c>
      <c r="N28">
        <v>7.1929639334553075</v>
      </c>
      <c r="O28">
        <v>7.4245148595583232E-2</v>
      </c>
    </row>
    <row r="29" spans="1:15" x14ac:dyDescent="0.25">
      <c r="A29">
        <v>29</v>
      </c>
      <c r="B29">
        <v>0.15589000000000008</v>
      </c>
      <c r="C29">
        <v>0.5378726044257689</v>
      </c>
      <c r="D29">
        <v>0.64268807256824101</v>
      </c>
      <c r="E29">
        <v>0.68674390675707375</v>
      </c>
      <c r="F29">
        <v>0.52486044594520997</v>
      </c>
      <c r="G29">
        <v>0.58800708830495796</v>
      </c>
      <c r="H29">
        <v>0.72623773661619484</v>
      </c>
      <c r="I29">
        <v>4.371127268575334</v>
      </c>
      <c r="J29">
        <v>9.4615347642221952</v>
      </c>
      <c r="K29">
        <v>8.1419447955157107</v>
      </c>
      <c r="L29">
        <v>5.0954496529163178</v>
      </c>
      <c r="M29">
        <v>3.0502561646715827</v>
      </c>
      <c r="N29">
        <v>7.3682338430882659</v>
      </c>
      <c r="O29">
        <v>7.7281207460654838E-2</v>
      </c>
    </row>
    <row r="30" spans="1:15" x14ac:dyDescent="0.25">
      <c r="A30">
        <v>30</v>
      </c>
      <c r="B30">
        <v>0.15651999999999999</v>
      </c>
      <c r="C30">
        <v>0.55791668455381416</v>
      </c>
      <c r="D30">
        <v>0.68318791860758854</v>
      </c>
      <c r="E30">
        <v>0.70862747060027598</v>
      </c>
      <c r="F30">
        <v>0.54414587682519544</v>
      </c>
      <c r="G30">
        <v>0.60947191039739435</v>
      </c>
      <c r="H30">
        <v>0.77029485080690874</v>
      </c>
      <c r="I30">
        <v>4.2625815396855113</v>
      </c>
      <c r="J30">
        <v>9.6569163889129772</v>
      </c>
      <c r="K30">
        <v>8.1419447955157107</v>
      </c>
      <c r="L30">
        <v>5.0213250883856899</v>
      </c>
      <c r="M30">
        <v>2.9424250209399965</v>
      </c>
      <c r="N30">
        <v>7.5440233040444911</v>
      </c>
      <c r="O30">
        <v>8.0337711936206174E-2</v>
      </c>
    </row>
    <row r="31" spans="1:15" x14ac:dyDescent="0.25">
      <c r="A31">
        <v>31</v>
      </c>
      <c r="B31">
        <v>0.15748000000000006</v>
      </c>
      <c r="C31">
        <v>0.57869100397169992</v>
      </c>
      <c r="D31">
        <v>0.72335289343675269</v>
      </c>
      <c r="E31">
        <v>0.72576835127103667</v>
      </c>
      <c r="F31">
        <v>0.56431483449278508</v>
      </c>
      <c r="G31">
        <v>0.63127138943139061</v>
      </c>
      <c r="H31">
        <v>0.8111923229552277</v>
      </c>
      <c r="I31">
        <v>4.1573961558507033</v>
      </c>
      <c r="J31">
        <v>9.8498641017002164</v>
      </c>
      <c r="K31">
        <v>8.1419447955157107</v>
      </c>
      <c r="L31">
        <v>4.946993149197584</v>
      </c>
      <c r="M31">
        <v>2.8376107435314624</v>
      </c>
      <c r="N31">
        <v>7.7173321170372962</v>
      </c>
      <c r="O31">
        <v>8.3414662022237296E-2</v>
      </c>
    </row>
    <row r="32" spans="1:15" x14ac:dyDescent="0.25">
      <c r="A32">
        <v>32</v>
      </c>
      <c r="B32">
        <v>0.15873999999999988</v>
      </c>
      <c r="C32">
        <v>0.60055639523986204</v>
      </c>
      <c r="D32">
        <v>0.76304745606621704</v>
      </c>
      <c r="E32">
        <v>0.73633847915382233</v>
      </c>
      <c r="F32">
        <v>0.58563393835373967</v>
      </c>
      <c r="G32">
        <v>0.65332691435804635</v>
      </c>
      <c r="H32">
        <v>0.84730285951970197</v>
      </c>
      <c r="I32">
        <v>4.055906736414336</v>
      </c>
      <c r="J32">
        <v>10.038767206679752</v>
      </c>
      <c r="K32">
        <v>8.1419447955157107</v>
      </c>
      <c r="L32">
        <v>4.874123727090284</v>
      </c>
      <c r="M32">
        <v>2.7382162763355042</v>
      </c>
      <c r="N32">
        <v>7.8851862991386756</v>
      </c>
      <c r="O32">
        <v>8.6512057718748175E-2</v>
      </c>
    </row>
    <row r="33" spans="1:15" x14ac:dyDescent="0.25">
      <c r="A33">
        <v>33</v>
      </c>
      <c r="B33">
        <v>0.16025</v>
      </c>
      <c r="C33">
        <v>0.62292746131499643</v>
      </c>
      <c r="D33">
        <v>0.80195589349671947</v>
      </c>
      <c r="E33">
        <v>0.74220207315931463</v>
      </c>
      <c r="F33">
        <v>0.60702339761544111</v>
      </c>
      <c r="G33">
        <v>0.67442547117908003</v>
      </c>
      <c r="H33">
        <v>0.87993951195961395</v>
      </c>
      <c r="I33">
        <v>3.9604244063365863</v>
      </c>
      <c r="J33">
        <v>10.222030963147816</v>
      </c>
      <c r="K33">
        <v>8.1419447955157107</v>
      </c>
      <c r="L33">
        <v>4.8019276310373593</v>
      </c>
      <c r="M33">
        <v>2.646274167013789</v>
      </c>
      <c r="N33">
        <v>8.0458777840319495</v>
      </c>
      <c r="O33">
        <v>8.9629899025738827E-2</v>
      </c>
    </row>
    <row r="34" spans="1:15" x14ac:dyDescent="0.25">
      <c r="A34">
        <v>34</v>
      </c>
      <c r="B34">
        <v>0.16193999999999997</v>
      </c>
      <c r="C34">
        <v>0.64536489443953493</v>
      </c>
      <c r="D34">
        <v>0.83997858010028015</v>
      </c>
      <c r="E34">
        <v>0.74466659969190085</v>
      </c>
      <c r="F34">
        <v>0.62752767665694753</v>
      </c>
      <c r="G34">
        <v>0.6935462668319945</v>
      </c>
      <c r="H34">
        <v>0.90953037700456363</v>
      </c>
      <c r="I34">
        <v>3.8736375766474458</v>
      </c>
      <c r="J34">
        <v>10.398115146899361</v>
      </c>
      <c r="K34">
        <v>8.1419447955157107</v>
      </c>
      <c r="L34">
        <v>4.7299957877288143</v>
      </c>
      <c r="M34">
        <v>2.5620265049862874</v>
      </c>
      <c r="N34">
        <v>8.1984131910216806</v>
      </c>
      <c r="O34">
        <v>9.2768185943209222E-2</v>
      </c>
    </row>
    <row r="35" spans="1:15" x14ac:dyDescent="0.25">
      <c r="A35">
        <v>35</v>
      </c>
      <c r="B35">
        <v>0.16193999999999997</v>
      </c>
      <c r="C35">
        <v>0.6674081335114288</v>
      </c>
      <c r="D35">
        <v>0.87667607194513697</v>
      </c>
      <c r="E35">
        <v>0.74548790307912771</v>
      </c>
      <c r="F35">
        <v>0.64672030439459638</v>
      </c>
      <c r="G35">
        <v>0.71086003809781162</v>
      </c>
      <c r="H35">
        <v>0.93624816448857995</v>
      </c>
      <c r="I35">
        <v>3.7962242375804625</v>
      </c>
      <c r="J35">
        <v>10.56686719542888</v>
      </c>
      <c r="K35">
        <v>8.1419447955157107</v>
      </c>
      <c r="L35">
        <v>4.6601427954754566</v>
      </c>
      <c r="M35">
        <v>2.4851820057274465</v>
      </c>
      <c r="N35">
        <v>8.3430183688614026</v>
      </c>
      <c r="O35">
        <v>9.5926918471159361E-2</v>
      </c>
    </row>
    <row r="36" spans="1:15" x14ac:dyDescent="0.25">
      <c r="A36">
        <v>36</v>
      </c>
      <c r="B36">
        <v>0.16193999999999997</v>
      </c>
      <c r="C36">
        <v>0.68915909107130613</v>
      </c>
      <c r="D36">
        <v>0.91114453924961025</v>
      </c>
      <c r="E36">
        <v>0.74602409257997171</v>
      </c>
      <c r="F36">
        <v>0.6645782981256807</v>
      </c>
      <c r="G36">
        <v>0.72713834278626976</v>
      </c>
      <c r="H36">
        <v>0.95996494095203866</v>
      </c>
      <c r="I36">
        <v>3.7282739336418427</v>
      </c>
      <c r="J36">
        <v>10.729713448851314</v>
      </c>
      <c r="K36">
        <v>8.1419447955157107</v>
      </c>
      <c r="L36">
        <v>4.5929672394829195</v>
      </c>
      <c r="M36">
        <v>2.4162628704007569</v>
      </c>
      <c r="N36">
        <v>8.4806116595608394</v>
      </c>
      <c r="O36">
        <v>9.9106096609589314E-2</v>
      </c>
    </row>
    <row r="37" spans="1:15" x14ac:dyDescent="0.25">
      <c r="A37">
        <v>37</v>
      </c>
      <c r="B37">
        <v>0.16193999999999997</v>
      </c>
      <c r="C37">
        <v>0.70999292206569087</v>
      </c>
      <c r="D37">
        <v>0.94227281359830095</v>
      </c>
      <c r="E37">
        <v>0.74682956417080182</v>
      </c>
      <c r="F37">
        <v>0.68120635841584587</v>
      </c>
      <c r="G37">
        <v>0.74240943657522318</v>
      </c>
      <c r="H37">
        <v>0.98020929900542242</v>
      </c>
      <c r="I37">
        <v>3.6700213652709186</v>
      </c>
      <c r="J37">
        <v>10.88987977000532</v>
      </c>
      <c r="K37">
        <v>8.1419447955157107</v>
      </c>
      <c r="L37">
        <v>4.5277357536561329</v>
      </c>
      <c r="M37">
        <v>2.3569033805907846</v>
      </c>
      <c r="N37">
        <v>8.6138165578904253</v>
      </c>
      <c r="O37">
        <v>0.102305720358499</v>
      </c>
    </row>
    <row r="38" spans="1:15" x14ac:dyDescent="0.25">
      <c r="A38">
        <v>38</v>
      </c>
      <c r="B38">
        <v>0.16193999999999997</v>
      </c>
      <c r="C38">
        <v>0.72910413247239858</v>
      </c>
      <c r="D38">
        <v>0.96941777459839806</v>
      </c>
      <c r="E38">
        <v>0.74831873770656254</v>
      </c>
      <c r="F38">
        <v>0.69684402947303292</v>
      </c>
      <c r="G38">
        <v>0.75694788451807826</v>
      </c>
      <c r="H38">
        <v>0.99676933278907798</v>
      </c>
      <c r="I38">
        <v>3.620040107252283</v>
      </c>
      <c r="J38">
        <v>11.050197997076479</v>
      </c>
      <c r="K38">
        <v>8.1419447955157107</v>
      </c>
      <c r="L38">
        <v>4.4642815853713929</v>
      </c>
      <c r="M38">
        <v>2.3084955445636051</v>
      </c>
      <c r="N38">
        <v>8.7452084121997036</v>
      </c>
      <c r="O38">
        <v>0.10552578971788844</v>
      </c>
    </row>
    <row r="39" spans="1:15" x14ac:dyDescent="0.25">
      <c r="A39">
        <v>39</v>
      </c>
      <c r="B39">
        <v>0.16193999999999997</v>
      </c>
      <c r="C39">
        <v>0.74607383647257253</v>
      </c>
      <c r="D39">
        <v>0.99284047599100145</v>
      </c>
      <c r="E39">
        <v>0.75046239884959154</v>
      </c>
      <c r="F39">
        <v>0.71165203029040702</v>
      </c>
      <c r="G39">
        <v>0.77118762271548513</v>
      </c>
      <c r="H39">
        <v>1.0095294242464841</v>
      </c>
      <c r="I39">
        <v>3.5784100325971879</v>
      </c>
      <c r="J39">
        <v>11.211934408973125</v>
      </c>
      <c r="K39">
        <v>8.1419447955157107</v>
      </c>
      <c r="L39">
        <v>4.4013588219411401</v>
      </c>
      <c r="M39">
        <v>2.2712034635970793</v>
      </c>
      <c r="N39">
        <v>8.8758996069079306</v>
      </c>
      <c r="O39">
        <v>0.10876630468775764</v>
      </c>
    </row>
    <row r="40" spans="1:15" x14ac:dyDescent="0.25">
      <c r="A40">
        <v>40</v>
      </c>
      <c r="B40">
        <v>0.16193999999999997</v>
      </c>
      <c r="C40">
        <v>0.76116965437339035</v>
      </c>
      <c r="D40">
        <v>1.0131450733477907</v>
      </c>
      <c r="E40">
        <v>0.75339137447059756</v>
      </c>
      <c r="F40">
        <v>0.7255674018729632</v>
      </c>
      <c r="G40">
        <v>0.78548814678372669</v>
      </c>
      <c r="H40">
        <v>1.0186381436417278</v>
      </c>
      <c r="I40">
        <v>3.546046597353389</v>
      </c>
      <c r="J40">
        <v>11.375132846145208</v>
      </c>
      <c r="K40">
        <v>8.1419447955157107</v>
      </c>
      <c r="L40">
        <v>4.3414426326085112</v>
      </c>
      <c r="M40">
        <v>2.2452647627297471</v>
      </c>
      <c r="N40">
        <v>9.0045105368748395</v>
      </c>
      <c r="O40">
        <v>0.11202726526810661</v>
      </c>
    </row>
    <row r="41" spans="1:15" x14ac:dyDescent="0.25">
      <c r="A41">
        <v>41</v>
      </c>
      <c r="B41">
        <v>0.16193999999999997</v>
      </c>
      <c r="C41">
        <v>0.77422668500572089</v>
      </c>
      <c r="D41">
        <v>1.0305670817389689</v>
      </c>
      <c r="E41">
        <v>0.75717842194790341</v>
      </c>
      <c r="F41">
        <v>0.73965842886177846</v>
      </c>
      <c r="G41">
        <v>0.79937854551922449</v>
      </c>
      <c r="H41">
        <v>1.0247525336058823</v>
      </c>
      <c r="I41">
        <v>3.5219592983318995</v>
      </c>
      <c r="J41">
        <v>11.539741921422282</v>
      </c>
      <c r="K41">
        <v>8.1419447955157107</v>
      </c>
      <c r="L41">
        <v>4.2868017684342377</v>
      </c>
      <c r="M41">
        <v>2.2319336100868079</v>
      </c>
      <c r="N41">
        <v>9.1287385381478252</v>
      </c>
      <c r="O41">
        <v>0.11530867145893535</v>
      </c>
    </row>
    <row r="42" spans="1:15" x14ac:dyDescent="0.25">
      <c r="A42">
        <v>42</v>
      </c>
      <c r="B42">
        <v>0.16193999999999997</v>
      </c>
      <c r="C42">
        <v>0.78597487488394524</v>
      </c>
      <c r="D42">
        <v>1.0454203575027743</v>
      </c>
      <c r="E42">
        <v>0.76219418632842806</v>
      </c>
      <c r="F42">
        <v>0.75308181967786836</v>
      </c>
      <c r="G42">
        <v>0.81265013242852202</v>
      </c>
      <c r="H42">
        <v>1.0281028461462296</v>
      </c>
      <c r="I42">
        <v>3.5053357588020257</v>
      </c>
      <c r="J42">
        <v>11.705872485983098</v>
      </c>
      <c r="K42">
        <v>8.1419447955157107</v>
      </c>
      <c r="L42">
        <v>4.2399217909956226</v>
      </c>
      <c r="M42">
        <v>2.2319336100868079</v>
      </c>
      <c r="N42">
        <v>9.2484403183785684</v>
      </c>
      <c r="O42">
        <v>0.11861052326024384</v>
      </c>
    </row>
    <row r="43" spans="1:15" x14ac:dyDescent="0.25">
      <c r="A43">
        <v>43</v>
      </c>
      <c r="B43">
        <v>0.16193999999999997</v>
      </c>
      <c r="C43">
        <v>0.7969498598346707</v>
      </c>
      <c r="D43">
        <v>1.058442276384842</v>
      </c>
      <c r="E43">
        <v>0.76853106788695391</v>
      </c>
      <c r="F43">
        <v>0.76562912876637124</v>
      </c>
      <c r="G43">
        <v>0.82507711182232146</v>
      </c>
      <c r="H43">
        <v>1.0300453525925457</v>
      </c>
      <c r="I43">
        <v>3.4953233663651928</v>
      </c>
      <c r="J43">
        <v>11.873882930457258</v>
      </c>
      <c r="K43">
        <v>8.1419447955157107</v>
      </c>
      <c r="L43">
        <v>4.2022988777764247</v>
      </c>
      <c r="M43">
        <v>2.234576736270947</v>
      </c>
      <c r="N43">
        <v>9.365562629915468</v>
      </c>
      <c r="O43">
        <v>0.12193282067203209</v>
      </c>
    </row>
    <row r="44" spans="1:15" x14ac:dyDescent="0.25">
      <c r="A44">
        <v>44</v>
      </c>
      <c r="B44">
        <v>0.16193999999999997</v>
      </c>
      <c r="C44">
        <v>0.80671400073173638</v>
      </c>
      <c r="D44">
        <v>1.0690122237331128</v>
      </c>
      <c r="E44">
        <v>0.7764225613295539</v>
      </c>
      <c r="F44">
        <v>0.77713265067296855</v>
      </c>
      <c r="G44">
        <v>0.83658039105515591</v>
      </c>
      <c r="H44">
        <v>1.0310447728889176</v>
      </c>
      <c r="I44">
        <v>3.4909152883213013</v>
      </c>
      <c r="J44">
        <v>12.043009807298171</v>
      </c>
      <c r="K44">
        <v>8.1419447955157107</v>
      </c>
      <c r="L44">
        <v>4.1723565596252632</v>
      </c>
      <c r="M44">
        <v>2.242492910295026</v>
      </c>
      <c r="N44">
        <v>9.4822868523618418</v>
      </c>
      <c r="O44">
        <v>0.1252755636943001</v>
      </c>
    </row>
    <row r="45" spans="1:15" x14ac:dyDescent="0.25">
      <c r="A45">
        <v>45</v>
      </c>
      <c r="B45">
        <v>0.16193999999999997</v>
      </c>
      <c r="C45">
        <v>0.81557301474784905</v>
      </c>
      <c r="D45">
        <v>1.0778603601767793</v>
      </c>
      <c r="E45">
        <v>0.78630117622594953</v>
      </c>
      <c r="F45">
        <v>0.78710741654526473</v>
      </c>
      <c r="G45">
        <v>0.84766284086068966</v>
      </c>
      <c r="H45">
        <v>1.0323711647240514</v>
      </c>
      <c r="I45">
        <v>3.4900286288930196</v>
      </c>
      <c r="J45">
        <v>12.213024687318994</v>
      </c>
      <c r="K45">
        <v>8.1419447955157107</v>
      </c>
      <c r="L45">
        <v>4.1488034051763698</v>
      </c>
      <c r="M45">
        <v>2.2560742583044062</v>
      </c>
      <c r="N45">
        <v>9.5985836334107617</v>
      </c>
      <c r="O45">
        <v>0.12863875232704786</v>
      </c>
    </row>
    <row r="46" spans="1:15" x14ac:dyDescent="0.25">
      <c r="A46">
        <v>46</v>
      </c>
      <c r="B46">
        <v>0.16193999999999997</v>
      </c>
      <c r="C46">
        <v>0.82381049055362032</v>
      </c>
      <c r="D46">
        <v>1.0855214467502112</v>
      </c>
      <c r="E46">
        <v>0.79806274755399365</v>
      </c>
      <c r="F46">
        <v>0.79646654018280261</v>
      </c>
      <c r="G46">
        <v>0.8587519751613768</v>
      </c>
      <c r="H46">
        <v>1.0348963356695005</v>
      </c>
      <c r="I46">
        <v>3.4900286288930196</v>
      </c>
      <c r="J46">
        <v>12.382632879582985</v>
      </c>
      <c r="K46">
        <v>8.1419447955157107</v>
      </c>
      <c r="L46">
        <v>4.1314755881133998</v>
      </c>
      <c r="M46">
        <v>2.2741987637001038</v>
      </c>
      <c r="N46">
        <v>9.710958032173119</v>
      </c>
      <c r="O46">
        <v>0.13202238657027543</v>
      </c>
    </row>
    <row r="47" spans="1:15" x14ac:dyDescent="0.25">
      <c r="A47">
        <v>47</v>
      </c>
      <c r="B47">
        <v>0.16193999999999997</v>
      </c>
      <c r="C47">
        <v>0.83160313747116321</v>
      </c>
      <c r="D47">
        <v>1.0918891823557195</v>
      </c>
      <c r="E47">
        <v>0.81148927763022094</v>
      </c>
      <c r="F47">
        <v>0.80549616304292138</v>
      </c>
      <c r="G47">
        <v>0.86968304526853291</v>
      </c>
      <c r="H47">
        <v>1.0391136842979916</v>
      </c>
      <c r="I47">
        <v>3.4900286288930196</v>
      </c>
      <c r="J47">
        <v>12.548702111043033</v>
      </c>
      <c r="K47">
        <v>8.1419447955157107</v>
      </c>
      <c r="L47">
        <v>4.121737761643141</v>
      </c>
      <c r="M47">
        <v>2.2952441727645807</v>
      </c>
      <c r="N47">
        <v>9.8161275670221801</v>
      </c>
      <c r="O47">
        <v>0.13542646642398271</v>
      </c>
    </row>
    <row r="48" spans="1:15" x14ac:dyDescent="0.25">
      <c r="A48">
        <v>48</v>
      </c>
      <c r="B48">
        <v>0.16193999999999997</v>
      </c>
      <c r="C48">
        <v>0.83895682248456582</v>
      </c>
      <c r="D48">
        <v>1.0971900360273785</v>
      </c>
      <c r="E48">
        <v>0.82643573592972475</v>
      </c>
      <c r="F48">
        <v>0.81402080730096693</v>
      </c>
      <c r="G48">
        <v>0.88011815287468464</v>
      </c>
      <c r="H48">
        <v>1.0453620381608508</v>
      </c>
      <c r="I48">
        <v>3.4889231362004853</v>
      </c>
      <c r="J48">
        <v>12.707597536106103</v>
      </c>
      <c r="K48">
        <v>8.1428554310721708</v>
      </c>
      <c r="L48">
        <v>4.1185450415486509</v>
      </c>
      <c r="M48">
        <v>2.318209326781095</v>
      </c>
      <c r="N48">
        <v>9.9129164260432798</v>
      </c>
      <c r="O48">
        <v>0.13885099188816977</v>
      </c>
    </row>
    <row r="49" spans="1:15" x14ac:dyDescent="0.25">
      <c r="A49">
        <v>49</v>
      </c>
      <c r="B49">
        <v>0.16193999999999997</v>
      </c>
      <c r="C49">
        <v>0.84615205229850066</v>
      </c>
      <c r="D49">
        <v>1.1024910368542773</v>
      </c>
      <c r="E49">
        <v>0.84260570173424565</v>
      </c>
      <c r="F49">
        <v>0.8216214636817174</v>
      </c>
      <c r="G49">
        <v>0.89022908496389763</v>
      </c>
      <c r="H49">
        <v>1.0538620108589973</v>
      </c>
      <c r="I49">
        <v>3.485671525330392</v>
      </c>
      <c r="J49">
        <v>12.85672840038397</v>
      </c>
      <c r="K49">
        <v>8.1467271910534222</v>
      </c>
      <c r="L49">
        <v>4.1185450415486509</v>
      </c>
      <c r="M49">
        <v>2.3437331234540482</v>
      </c>
      <c r="N49">
        <v>10.00326149125206</v>
      </c>
      <c r="O49">
        <v>0.14229596296283659</v>
      </c>
    </row>
    <row r="50" spans="1:15" x14ac:dyDescent="0.25">
      <c r="A50">
        <v>50</v>
      </c>
      <c r="B50">
        <v>0.16193999999999997</v>
      </c>
      <c r="C50">
        <v>0.85266846013227182</v>
      </c>
      <c r="D50">
        <v>1.1077744266457223</v>
      </c>
      <c r="E50">
        <v>0.85986097787172877</v>
      </c>
      <c r="F50">
        <v>0.82871731157590234</v>
      </c>
      <c r="G50">
        <v>0.89993387343515829</v>
      </c>
      <c r="H50">
        <v>1.0644582178259192</v>
      </c>
      <c r="I50">
        <v>3.4784815141014072</v>
      </c>
      <c r="J50">
        <v>12.996304155496558</v>
      </c>
      <c r="K50">
        <v>8.1544987112502412</v>
      </c>
      <c r="L50">
        <v>4.1185450415486509</v>
      </c>
      <c r="M50">
        <v>2.3708304354463641</v>
      </c>
      <c r="N50">
        <v>10.089916644436849</v>
      </c>
      <c r="O50">
        <v>0.14576137964798316</v>
      </c>
    </row>
    <row r="51" spans="1:15" x14ac:dyDescent="0.25">
      <c r="A51">
        <v>51</v>
      </c>
      <c r="B51">
        <v>0.16193999999999997</v>
      </c>
      <c r="C51">
        <v>0.858433942118624</v>
      </c>
      <c r="D51">
        <v>1.1132745155502646</v>
      </c>
      <c r="E51">
        <v>0.87795084368444254</v>
      </c>
      <c r="F51">
        <v>0.8353839755572412</v>
      </c>
      <c r="G51">
        <v>0.90957225254608565</v>
      </c>
      <c r="H51">
        <v>1.0771029310853539</v>
      </c>
      <c r="I51">
        <v>3.4660655462353711</v>
      </c>
      <c r="J51">
        <v>13.128543752760802</v>
      </c>
      <c r="K51">
        <v>8.1661224300690325</v>
      </c>
      <c r="L51">
        <v>4.1185450415486509</v>
      </c>
      <c r="M51">
        <v>2.3974660576398699</v>
      </c>
      <c r="N51">
        <v>10.173213960916963</v>
      </c>
      <c r="O51">
        <v>0.14924724194360953</v>
      </c>
    </row>
    <row r="52" spans="1:15" x14ac:dyDescent="0.25">
      <c r="A52">
        <v>52</v>
      </c>
      <c r="B52">
        <v>0.16193999999999997</v>
      </c>
      <c r="C52">
        <v>0.86413761395435995</v>
      </c>
      <c r="D52">
        <v>1.1200261335222035</v>
      </c>
      <c r="E52">
        <v>0.89675766279711633</v>
      </c>
      <c r="F52">
        <v>0.84200584613464269</v>
      </c>
      <c r="G52">
        <v>0.91950251843762243</v>
      </c>
      <c r="H52">
        <v>1.0919500683640719</v>
      </c>
      <c r="I52">
        <v>3.4488993481368757</v>
      </c>
      <c r="J52">
        <v>13.255047474032432</v>
      </c>
      <c r="K52">
        <v>8.1806354331383382</v>
      </c>
      <c r="L52">
        <v>4.1185450415486509</v>
      </c>
      <c r="M52">
        <v>2.4225865186650868</v>
      </c>
      <c r="N52">
        <v>10.251510945531614</v>
      </c>
      <c r="O52">
        <v>0.15275354984971565</v>
      </c>
    </row>
    <row r="53" spans="1:15" x14ac:dyDescent="0.25">
      <c r="A53">
        <v>53</v>
      </c>
      <c r="B53">
        <v>0.16193999999999997</v>
      </c>
      <c r="C53">
        <v>0.86973331340812621</v>
      </c>
      <c r="D53">
        <v>1.1274519524668669</v>
      </c>
      <c r="E53">
        <v>0.91619078619389294</v>
      </c>
      <c r="F53">
        <v>0.84910088992876998</v>
      </c>
      <c r="G53">
        <v>0.92933927392427051</v>
      </c>
      <c r="H53">
        <v>1.108523663033506</v>
      </c>
      <c r="I53">
        <v>3.4283760131150096</v>
      </c>
      <c r="J53">
        <v>13.376584060490803</v>
      </c>
      <c r="K53">
        <v>8.1971008456751591</v>
      </c>
      <c r="L53">
        <v>4.1185450415486509</v>
      </c>
      <c r="M53">
        <v>2.4461342280668092</v>
      </c>
      <c r="N53">
        <v>10.323627290421792</v>
      </c>
      <c r="O53">
        <v>0.15628030336630147</v>
      </c>
    </row>
    <row r="54" spans="1:15" x14ac:dyDescent="0.25">
      <c r="A54">
        <v>54</v>
      </c>
      <c r="B54">
        <v>0.16193999999999997</v>
      </c>
      <c r="C54">
        <v>0.87538384929629065</v>
      </c>
      <c r="D54">
        <v>1.1360080524639651</v>
      </c>
      <c r="E54">
        <v>0.93616782990375791</v>
      </c>
      <c r="F54">
        <v>0.85583161246385364</v>
      </c>
      <c r="G54">
        <v>0.93946510872748124</v>
      </c>
      <c r="H54">
        <v>1.1263529551607327</v>
      </c>
      <c r="I54">
        <v>3.4060748690071687</v>
      </c>
      <c r="J54">
        <v>13.494388168792645</v>
      </c>
      <c r="K54">
        <v>8.2146009077348676</v>
      </c>
      <c r="L54">
        <v>4.1185450415486509</v>
      </c>
      <c r="M54">
        <v>2.4671472813702802</v>
      </c>
      <c r="N54">
        <v>10.38948258536521</v>
      </c>
      <c r="O54">
        <v>0.15982750249336711</v>
      </c>
    </row>
    <row r="55" spans="1:15" x14ac:dyDescent="0.25">
      <c r="A55">
        <v>55</v>
      </c>
      <c r="B55">
        <v>0.16193999999999997</v>
      </c>
      <c r="C55">
        <v>0.88106713856695618</v>
      </c>
      <c r="D55">
        <v>1.1456047636323976</v>
      </c>
      <c r="E55">
        <v>0.95671465730935901</v>
      </c>
      <c r="F55">
        <v>0.86238543823695113</v>
      </c>
      <c r="G55">
        <v>0.94944621635638859</v>
      </c>
      <c r="H55">
        <v>1.1448436658196095</v>
      </c>
      <c r="I55">
        <v>3.3825744165774614</v>
      </c>
      <c r="J55">
        <v>13.610527435490985</v>
      </c>
      <c r="K55">
        <v>8.2324308560727673</v>
      </c>
      <c r="L55">
        <v>4.1185450415486509</v>
      </c>
      <c r="M55">
        <v>2.4845371943289845</v>
      </c>
      <c r="N55">
        <v>10.451488030997837</v>
      </c>
      <c r="O55">
        <v>0.16339514723091247</v>
      </c>
    </row>
    <row r="56" spans="1:15" x14ac:dyDescent="0.25">
      <c r="A56">
        <v>56</v>
      </c>
      <c r="B56">
        <v>0.16193999999999997</v>
      </c>
      <c r="C56">
        <v>0.88665512176021322</v>
      </c>
      <c r="D56">
        <v>1.1555964938422532</v>
      </c>
      <c r="E56">
        <v>0.97751947665556238</v>
      </c>
      <c r="F56">
        <v>0.8688143360684053</v>
      </c>
      <c r="G56">
        <v>0.95937434062251081</v>
      </c>
      <c r="H56">
        <v>1.1636286384130035</v>
      </c>
      <c r="I56">
        <v>3.3585001249797739</v>
      </c>
      <c r="J56">
        <v>13.726721637955633</v>
      </c>
      <c r="K56">
        <v>8.250361608119313</v>
      </c>
      <c r="L56">
        <v>4.1185450415486509</v>
      </c>
      <c r="M56">
        <v>2.4979251758675547</v>
      </c>
      <c r="N56">
        <v>10.511305111661571</v>
      </c>
      <c r="O56">
        <v>0.16698323757893763</v>
      </c>
    </row>
    <row r="57" spans="1:15" x14ac:dyDescent="0.25">
      <c r="A57">
        <v>57</v>
      </c>
      <c r="B57">
        <v>0.16193999999999997</v>
      </c>
      <c r="C57">
        <v>0.8921505667231111</v>
      </c>
      <c r="D57">
        <v>1.1661298760856273</v>
      </c>
      <c r="E57">
        <v>0.99812694200269414</v>
      </c>
      <c r="F57">
        <v>0.8754293219421998</v>
      </c>
      <c r="G57">
        <v>0.96928569649192164</v>
      </c>
      <c r="H57">
        <v>1.1826374026202016</v>
      </c>
      <c r="I57">
        <v>3.3349159548564598</v>
      </c>
      <c r="J57">
        <v>13.842713819139764</v>
      </c>
      <c r="K57">
        <v>8.2689574673414423</v>
      </c>
      <c r="L57">
        <v>4.1162974524054734</v>
      </c>
      <c r="M57">
        <v>2.5100264149690941</v>
      </c>
      <c r="N57">
        <v>10.570139076850419</v>
      </c>
      <c r="O57">
        <v>0.17059177353744256</v>
      </c>
    </row>
    <row r="58" spans="1:15" x14ac:dyDescent="0.25">
      <c r="A58">
        <v>58</v>
      </c>
      <c r="B58">
        <v>0.16193999999999997</v>
      </c>
      <c r="C58">
        <v>0.89754608133205527</v>
      </c>
      <c r="D58">
        <v>1.1770382042167329</v>
      </c>
      <c r="E58">
        <v>1.0184204628672229</v>
      </c>
      <c r="F58">
        <v>0.88237948452938131</v>
      </c>
      <c r="G58">
        <v>0.97882098070125267</v>
      </c>
      <c r="H58">
        <v>1.2018623861911788</v>
      </c>
      <c r="I58">
        <v>3.3122408364020806</v>
      </c>
      <c r="J58">
        <v>13.956498138160249</v>
      </c>
      <c r="K58">
        <v>8.2886752073732346</v>
      </c>
      <c r="L58">
        <v>4.1082117759141763</v>
      </c>
      <c r="M58">
        <v>2.5239873502244219</v>
      </c>
      <c r="N58">
        <v>10.627030739637387</v>
      </c>
      <c r="O58">
        <v>0.17422075510642723</v>
      </c>
    </row>
    <row r="59" spans="1:15" x14ac:dyDescent="0.25">
      <c r="A59">
        <v>59</v>
      </c>
      <c r="B59">
        <v>0.16193999999999997</v>
      </c>
      <c r="C59">
        <v>0.90304735625511645</v>
      </c>
      <c r="D59">
        <v>1.1883065956440919</v>
      </c>
      <c r="E59">
        <v>1.0381985335108326</v>
      </c>
      <c r="F59">
        <v>0.88955635355927143</v>
      </c>
      <c r="G59">
        <v>0.98807364685916377</v>
      </c>
      <c r="H59">
        <v>1.2213473623486462</v>
      </c>
      <c r="I59">
        <v>3.2888734569277149</v>
      </c>
      <c r="J59">
        <v>14.065435101185308</v>
      </c>
      <c r="K59">
        <v>8.3096216821692828</v>
      </c>
      <c r="L59">
        <v>4.094616698035364</v>
      </c>
      <c r="M59">
        <v>2.5412411511999271</v>
      </c>
      <c r="N59">
        <v>10.681711052728302</v>
      </c>
      <c r="O59">
        <v>0.17787018228589169</v>
      </c>
    </row>
    <row r="60" spans="1:15" x14ac:dyDescent="0.25">
      <c r="A60">
        <v>60</v>
      </c>
      <c r="B60">
        <v>0.16193999999999997</v>
      </c>
      <c r="C60">
        <v>0.90878989893737128</v>
      </c>
      <c r="D60">
        <v>1.2003863904524319</v>
      </c>
      <c r="E60">
        <v>1.0573619829024554</v>
      </c>
      <c r="F60">
        <v>0.89652363477371688</v>
      </c>
      <c r="G60">
        <v>0.99709220396476939</v>
      </c>
      <c r="H60">
        <v>1.2409017505698345</v>
      </c>
      <c r="I60">
        <v>3.2618699502790611</v>
      </c>
      <c r="J60">
        <v>14.169033307914557</v>
      </c>
      <c r="K60">
        <v>8.3313398318864742</v>
      </c>
      <c r="L60">
        <v>4.0763078086731683</v>
      </c>
      <c r="M60">
        <v>2.5612967485057148</v>
      </c>
      <c r="N60">
        <v>10.733216215899597</v>
      </c>
      <c r="O60">
        <v>0.18154005507583587</v>
      </c>
    </row>
    <row r="61" spans="1:15" x14ac:dyDescent="0.25">
      <c r="A61">
        <v>61</v>
      </c>
      <c r="B61">
        <v>0.16193999999999997</v>
      </c>
      <c r="C61">
        <v>0.91469672827532378</v>
      </c>
      <c r="D61">
        <v>1.2126877807978056</v>
      </c>
      <c r="E61">
        <v>1.0755219435922199</v>
      </c>
      <c r="F61">
        <v>0.90340284359142053</v>
      </c>
      <c r="G61">
        <v>1.0058473047841576</v>
      </c>
      <c r="H61">
        <v>1.2603273444084684</v>
      </c>
      <c r="I61">
        <v>3.228595947467384</v>
      </c>
      <c r="J61">
        <v>14.26768429823024</v>
      </c>
      <c r="K61">
        <v>8.3531137102166788</v>
      </c>
      <c r="L61">
        <v>4.0546840684966687</v>
      </c>
      <c r="M61">
        <v>2.5826271683155295</v>
      </c>
      <c r="N61">
        <v>10.780177479973373</v>
      </c>
      <c r="O61">
        <v>0.18523037347625984</v>
      </c>
    </row>
    <row r="62" spans="1:15" x14ac:dyDescent="0.25">
      <c r="A62">
        <v>62</v>
      </c>
      <c r="B62">
        <v>0.16193999999999997</v>
      </c>
      <c r="C62">
        <v>0.92064298052907212</v>
      </c>
      <c r="D62">
        <v>1.2252259172866236</v>
      </c>
      <c r="E62">
        <v>1.092131652445234</v>
      </c>
      <c r="F62">
        <v>0.91051657394720853</v>
      </c>
      <c r="G62">
        <v>1.0149539142883981</v>
      </c>
      <c r="H62">
        <v>1.2793564631714385</v>
      </c>
      <c r="I62">
        <v>3.1888914311774097</v>
      </c>
      <c r="J62">
        <v>14.362156806133068</v>
      </c>
      <c r="K62">
        <v>8.3744267513670518</v>
      </c>
      <c r="L62">
        <v>4.0310805852154203</v>
      </c>
      <c r="M62">
        <v>2.6046830814490263</v>
      </c>
      <c r="N62">
        <v>10.820873264341053</v>
      </c>
      <c r="O62">
        <v>0.18894113748716354</v>
      </c>
    </row>
    <row r="63" spans="1:15" x14ac:dyDescent="0.25">
      <c r="A63">
        <v>63</v>
      </c>
      <c r="B63">
        <v>0.16193999999999997</v>
      </c>
      <c r="C63">
        <v>0.927098440622522</v>
      </c>
      <c r="D63">
        <v>1.2383146952885185</v>
      </c>
      <c r="E63">
        <v>1.106589551666139</v>
      </c>
      <c r="F63">
        <v>0.9184190018885563</v>
      </c>
      <c r="G63">
        <v>1.0242390878009411</v>
      </c>
      <c r="H63">
        <v>1.2976118273834742</v>
      </c>
      <c r="I63">
        <v>3.1443664400673721</v>
      </c>
      <c r="J63">
        <v>14.454280229188841</v>
      </c>
      <c r="K63">
        <v>8.3947135864985984</v>
      </c>
      <c r="L63">
        <v>4.0063926150856739</v>
      </c>
      <c r="M63">
        <v>2.6272077748417444</v>
      </c>
      <c r="N63">
        <v>10.854514955286973</v>
      </c>
      <c r="O63">
        <v>0.19267234710854703</v>
      </c>
    </row>
    <row r="64" spans="1:15" x14ac:dyDescent="0.25">
      <c r="A64">
        <v>64</v>
      </c>
      <c r="B64">
        <v>0.16193999999999997</v>
      </c>
      <c r="C64">
        <v>0.93388314463213162</v>
      </c>
      <c r="D64">
        <v>1.2518891923493041</v>
      </c>
      <c r="E64">
        <v>1.1180449696767094</v>
      </c>
      <c r="F64">
        <v>0.92745282891475345</v>
      </c>
      <c r="G64">
        <v>1.0334153730710649</v>
      </c>
      <c r="H64">
        <v>1.3145803550189314</v>
      </c>
      <c r="I64">
        <v>3.0968405269140717</v>
      </c>
      <c r="J64">
        <v>14.546322854396951</v>
      </c>
      <c r="K64">
        <v>8.41363046551532</v>
      </c>
      <c r="L64">
        <v>3.9810221592214705</v>
      </c>
      <c r="M64">
        <v>2.6493732949828361</v>
      </c>
      <c r="N64">
        <v>10.882169818506425</v>
      </c>
      <c r="O64">
        <v>0.19642400234041027</v>
      </c>
    </row>
    <row r="65" spans="1:15" x14ac:dyDescent="0.25">
      <c r="A65">
        <v>65</v>
      </c>
      <c r="B65">
        <v>0.16193999999999997</v>
      </c>
      <c r="C65">
        <v>0.94107472915187995</v>
      </c>
      <c r="D65">
        <v>1.2660698600679081</v>
      </c>
      <c r="E65">
        <v>1.1264503718887973</v>
      </c>
      <c r="F65">
        <v>0.93677634343896266</v>
      </c>
      <c r="G65">
        <v>1.0423161345055272</v>
      </c>
      <c r="H65">
        <v>1.3301269701599487</v>
      </c>
      <c r="I65">
        <v>3.0480058665097043</v>
      </c>
      <c r="J65">
        <v>14.640613838591513</v>
      </c>
      <c r="K65">
        <v>8.430751778679495</v>
      </c>
      <c r="L65">
        <v>3.9544236868306673</v>
      </c>
      <c r="M65">
        <v>2.6704421674674985</v>
      </c>
      <c r="N65">
        <v>10.906139063680163</v>
      </c>
      <c r="O65">
        <v>0.20019610318275327</v>
      </c>
    </row>
    <row r="66" spans="1:15" x14ac:dyDescent="0.25">
      <c r="A66">
        <v>66</v>
      </c>
      <c r="B66">
        <v>0.16193999999999997</v>
      </c>
      <c r="C66">
        <v>0.94911323743579867</v>
      </c>
      <c r="D66">
        <v>1.2807324964013178</v>
      </c>
      <c r="E66">
        <v>1.1313828809717137</v>
      </c>
      <c r="F66">
        <v>0.94636114720242337</v>
      </c>
      <c r="G66">
        <v>1.0510721028580319</v>
      </c>
      <c r="H66">
        <v>1.343762825564661</v>
      </c>
      <c r="I66">
        <v>2.9994849538552972</v>
      </c>
      <c r="J66">
        <v>14.737712987046786</v>
      </c>
      <c r="K66">
        <v>8.4455410687038039</v>
      </c>
      <c r="L66">
        <v>3.925335998897673</v>
      </c>
      <c r="M66">
        <v>2.690424301668501</v>
      </c>
      <c r="N66">
        <v>10.929200965440062</v>
      </c>
      <c r="O66">
        <v>0.20398864963557603</v>
      </c>
    </row>
    <row r="67" spans="1:15" x14ac:dyDescent="0.25">
      <c r="A67">
        <v>67</v>
      </c>
      <c r="B67">
        <v>0.16193999999999997</v>
      </c>
      <c r="C67">
        <v>0.95751420017900912</v>
      </c>
      <c r="D67">
        <v>1.295315761471632</v>
      </c>
      <c r="E67">
        <v>1.1342512887490837</v>
      </c>
      <c r="F67">
        <v>0.95592496912517877</v>
      </c>
      <c r="G67">
        <v>1.0596808998300069</v>
      </c>
      <c r="H67">
        <v>1.3561987152978103</v>
      </c>
      <c r="I67">
        <v>2.9532575012616147</v>
      </c>
      <c r="J67">
        <v>14.837063972395764</v>
      </c>
      <c r="K67">
        <v>8.457404815048422</v>
      </c>
      <c r="L67">
        <v>3.8925954171669916</v>
      </c>
      <c r="M67">
        <v>2.7103497468694724</v>
      </c>
      <c r="N67">
        <v>10.953456765212549</v>
      </c>
      <c r="O67">
        <v>0.20780164169887858</v>
      </c>
    </row>
    <row r="68" spans="1:15" x14ac:dyDescent="0.25">
      <c r="A68">
        <v>68</v>
      </c>
      <c r="B68">
        <v>0.16193999999999997</v>
      </c>
      <c r="C68">
        <v>0.96626095333537276</v>
      </c>
      <c r="D68">
        <v>1.309649737914985</v>
      </c>
      <c r="E68">
        <v>1.1359934435751855</v>
      </c>
      <c r="F68">
        <v>0.96560804621480956</v>
      </c>
      <c r="G68">
        <v>1.0683322416917285</v>
      </c>
      <c r="H68">
        <v>1.367595546001698</v>
      </c>
      <c r="I68">
        <v>2.9106326050766569</v>
      </c>
      <c r="J68">
        <v>14.938054781577046</v>
      </c>
      <c r="K68">
        <v>8.4665280947527535</v>
      </c>
      <c r="L68">
        <v>3.8561023483380428</v>
      </c>
      <c r="M68">
        <v>2.730671663006131</v>
      </c>
      <c r="N68">
        <v>10.980499486595447</v>
      </c>
      <c r="O68">
        <v>0.21163507937266085</v>
      </c>
    </row>
    <row r="69" spans="1:15" x14ac:dyDescent="0.25">
      <c r="A69">
        <v>69</v>
      </c>
      <c r="B69">
        <v>0.16193999999999997</v>
      </c>
      <c r="C69">
        <v>0.97545811920268655</v>
      </c>
      <c r="D69">
        <v>1.3236551324267454</v>
      </c>
      <c r="E69">
        <v>1.1373442269972514</v>
      </c>
      <c r="F69">
        <v>0.97591148935312999</v>
      </c>
      <c r="G69">
        <v>1.0770351225308872</v>
      </c>
      <c r="H69">
        <v>1.3780226382325231</v>
      </c>
      <c r="I69">
        <v>2.871040229075164</v>
      </c>
      <c r="J69">
        <v>15.040490928003097</v>
      </c>
      <c r="K69">
        <v>8.4740340371353184</v>
      </c>
      <c r="L69">
        <v>3.8176603869371597</v>
      </c>
      <c r="M69">
        <v>2.7512285582172948</v>
      </c>
      <c r="N69">
        <v>11.010738263931529</v>
      </c>
      <c r="O69">
        <v>0.21548896265692288</v>
      </c>
    </row>
    <row r="70" spans="1:15" x14ac:dyDescent="0.25">
      <c r="A70">
        <v>70</v>
      </c>
      <c r="B70">
        <v>0.16193999999999997</v>
      </c>
      <c r="C70">
        <v>0.98452612691572172</v>
      </c>
      <c r="D70">
        <v>1.3374161494145735</v>
      </c>
      <c r="E70">
        <v>1.138607377104202</v>
      </c>
      <c r="F70">
        <v>0.9865168170512626</v>
      </c>
      <c r="G70">
        <v>1.0859764233630529</v>
      </c>
      <c r="H70">
        <v>1.3869830390636781</v>
      </c>
      <c r="I70">
        <v>2.8323694700104594</v>
      </c>
      <c r="J70">
        <v>15.144388135763382</v>
      </c>
      <c r="K70">
        <v>8.4805439782584902</v>
      </c>
      <c r="L70">
        <v>3.7813080515302642</v>
      </c>
      <c r="M70">
        <v>2.771387274673045</v>
      </c>
      <c r="N70">
        <v>11.042617365989987</v>
      </c>
      <c r="O70">
        <v>0.21936329155166473</v>
      </c>
    </row>
    <row r="71" spans="1:15" x14ac:dyDescent="0.25">
      <c r="A71">
        <v>71</v>
      </c>
      <c r="B71">
        <v>0.16193999999999997</v>
      </c>
      <c r="C71">
        <v>0.99352609705626316</v>
      </c>
      <c r="D71">
        <v>1.3510667504491674</v>
      </c>
      <c r="E71">
        <v>1.1396361490525753</v>
      </c>
      <c r="F71">
        <v>0.99700853515218379</v>
      </c>
      <c r="G71">
        <v>1.0947380839887497</v>
      </c>
      <c r="H71">
        <v>1.3943394240014597</v>
      </c>
      <c r="I71">
        <v>2.7925493041605396</v>
      </c>
      <c r="J71">
        <v>15.248797683909126</v>
      </c>
      <c r="K71">
        <v>8.4851100298220761</v>
      </c>
      <c r="L71">
        <v>3.7489333772329929</v>
      </c>
      <c r="M71">
        <v>2.7913715547497353</v>
      </c>
      <c r="N71">
        <v>11.073750317607162</v>
      </c>
      <c r="O71">
        <v>0.22325806605688625</v>
      </c>
    </row>
    <row r="72" spans="1:15" x14ac:dyDescent="0.25">
      <c r="A72">
        <v>72</v>
      </c>
      <c r="B72">
        <v>0.16193999999999997</v>
      </c>
      <c r="C72">
        <v>1.0025088950861707</v>
      </c>
      <c r="D72">
        <v>1.3644053166816161</v>
      </c>
      <c r="E72">
        <v>1.1403609312972898</v>
      </c>
      <c r="F72">
        <v>1.0068991744895051</v>
      </c>
      <c r="G72">
        <v>1.1033501700723605</v>
      </c>
      <c r="H72">
        <v>1.399868004166509</v>
      </c>
      <c r="I72">
        <v>2.7516005396910148</v>
      </c>
      <c r="J72">
        <v>15.351324173110566</v>
      </c>
      <c r="K72">
        <v>8.4869523479693054</v>
      </c>
      <c r="L72">
        <v>3.7215139162537727</v>
      </c>
      <c r="M72">
        <v>2.8114021981987025</v>
      </c>
      <c r="N72">
        <v>11.102978321731664</v>
      </c>
      <c r="O72">
        <v>0.22717328617258759</v>
      </c>
    </row>
    <row r="73" spans="1:15" x14ac:dyDescent="0.25">
      <c r="A73">
        <v>73</v>
      </c>
      <c r="B73">
        <v>0.16193999999999997</v>
      </c>
      <c r="C73">
        <v>1.0111805201962349</v>
      </c>
      <c r="D73">
        <v>1.3769386539209352</v>
      </c>
      <c r="E73">
        <v>1.1409858918730769</v>
      </c>
      <c r="F73">
        <v>1.0162765384061891</v>
      </c>
      <c r="G73">
        <v>1.1118849815491918</v>
      </c>
      <c r="H73">
        <v>1.4039475566859718</v>
      </c>
      <c r="I73">
        <v>2.711894186523542</v>
      </c>
      <c r="J73">
        <v>15.44976103342035</v>
      </c>
      <c r="K73">
        <v>8.4870468684215759</v>
      </c>
      <c r="L73">
        <v>3.6969744714977693</v>
      </c>
      <c r="M73">
        <v>2.8313361234391827</v>
      </c>
      <c r="N73">
        <v>11.131911956720455</v>
      </c>
      <c r="O73">
        <v>0.23110895189876871</v>
      </c>
    </row>
    <row r="74" spans="1:15" x14ac:dyDescent="0.25">
      <c r="A74">
        <v>74</v>
      </c>
      <c r="B74">
        <v>0.16193999999999997</v>
      </c>
      <c r="C74">
        <v>1.0199732927547973</v>
      </c>
      <c r="D74">
        <v>1.3882396451754926</v>
      </c>
      <c r="E74">
        <v>1.1417651337682433</v>
      </c>
      <c r="F74">
        <v>1.0249380801420334</v>
      </c>
      <c r="G74">
        <v>1.1199058160160889</v>
      </c>
      <c r="H74">
        <v>1.4067467230910733</v>
      </c>
      <c r="I74">
        <v>2.6758155280582034</v>
      </c>
      <c r="J74">
        <v>15.543197947442408</v>
      </c>
      <c r="K74">
        <v>8.4870468684215759</v>
      </c>
      <c r="L74">
        <v>3.6745357839215171</v>
      </c>
      <c r="M74">
        <v>2.8506567165567147</v>
      </c>
      <c r="N74">
        <v>11.163392956251471</v>
      </c>
      <c r="O74">
        <v>0.23506506323542953</v>
      </c>
    </row>
    <row r="75" spans="1:15" x14ac:dyDescent="0.25">
      <c r="A75">
        <v>75</v>
      </c>
      <c r="B75">
        <v>0.16193999999999997</v>
      </c>
      <c r="C75">
        <v>1.0282482310852061</v>
      </c>
      <c r="D75">
        <v>1.3979916686501253</v>
      </c>
      <c r="E75">
        <v>1.142758844701758</v>
      </c>
      <c r="F75">
        <v>1.0330406095217193</v>
      </c>
      <c r="G75">
        <v>1.1274210666349875</v>
      </c>
      <c r="H75">
        <v>1.4084259435167816</v>
      </c>
      <c r="I75">
        <v>2.6443496092629486</v>
      </c>
      <c r="J75">
        <v>15.63260144240672</v>
      </c>
      <c r="K75">
        <v>8.4870468684215759</v>
      </c>
      <c r="L75">
        <v>3.654101335560838</v>
      </c>
      <c r="M75">
        <v>2.8689797871092488</v>
      </c>
      <c r="N75">
        <v>11.197655192427833</v>
      </c>
      <c r="O75">
        <v>0.23904162018257014</v>
      </c>
    </row>
    <row r="76" spans="1:15" x14ac:dyDescent="0.25">
      <c r="A76">
        <v>76</v>
      </c>
      <c r="B76">
        <v>0.16193999999999997</v>
      </c>
      <c r="C76">
        <v>1.0358739041316036</v>
      </c>
      <c r="D76">
        <v>1.4068263526854428</v>
      </c>
      <c r="E76">
        <v>1.1439928001666533</v>
      </c>
      <c r="F76">
        <v>1.0407363210659117</v>
      </c>
      <c r="G76">
        <v>1.1345053407868457</v>
      </c>
      <c r="H76">
        <v>1.4096337293644541</v>
      </c>
      <c r="I76">
        <v>2.6166979048518457</v>
      </c>
      <c r="J76">
        <v>15.719168055517896</v>
      </c>
      <c r="K76">
        <v>8.4870468684215759</v>
      </c>
      <c r="L76">
        <v>3.6368489953429619</v>
      </c>
      <c r="M76">
        <v>2.8866792817168405</v>
      </c>
      <c r="N76">
        <v>11.232296907334222</v>
      </c>
      <c r="O76">
        <v>0.24303862274019056</v>
      </c>
    </row>
    <row r="77" spans="1:15" x14ac:dyDescent="0.25">
      <c r="A77">
        <v>77</v>
      </c>
      <c r="B77">
        <v>0.16193999999999997</v>
      </c>
      <c r="C77">
        <v>1.0425091480514197</v>
      </c>
      <c r="D77">
        <v>1.4153213521906383</v>
      </c>
      <c r="E77">
        <v>1.145436425994236</v>
      </c>
      <c r="F77">
        <v>1.0477358024141807</v>
      </c>
      <c r="G77">
        <v>1.140927121064478</v>
      </c>
      <c r="H77">
        <v>1.4099737574698805</v>
      </c>
      <c r="I77">
        <v>2.5911326259590073</v>
      </c>
      <c r="J77">
        <v>15.802931779812054</v>
      </c>
      <c r="K77">
        <v>8.4870468684215759</v>
      </c>
      <c r="L77">
        <v>3.6231174169934999</v>
      </c>
      <c r="M77">
        <v>2.9045820834134766</v>
      </c>
      <c r="N77">
        <v>11.264298194443704</v>
      </c>
      <c r="O77">
        <v>0.24705607090829068</v>
      </c>
    </row>
    <row r="78" spans="1:15" x14ac:dyDescent="0.25">
      <c r="A78">
        <v>78</v>
      </c>
      <c r="B78">
        <v>0.16193999999999997</v>
      </c>
      <c r="C78">
        <v>1.0478299287898936</v>
      </c>
      <c r="D78">
        <v>1.4232054319695009</v>
      </c>
      <c r="E78">
        <v>1.1470746717663098</v>
      </c>
      <c r="F78">
        <v>1.0539725173739616</v>
      </c>
      <c r="G78">
        <v>1.1467805509518623</v>
      </c>
      <c r="H78">
        <v>1.4101313370508741</v>
      </c>
      <c r="I78">
        <v>2.5666770771548686</v>
      </c>
      <c r="J78">
        <v>15.882554449504148</v>
      </c>
      <c r="K78">
        <v>8.4870468684215759</v>
      </c>
      <c r="L78">
        <v>3.6115682393766488</v>
      </c>
      <c r="M78">
        <v>2.9224287943279545</v>
      </c>
      <c r="N78">
        <v>11.293220447394832</v>
      </c>
      <c r="O78">
        <v>0.25109396468687062</v>
      </c>
    </row>
    <row r="79" spans="1:15" x14ac:dyDescent="0.25">
      <c r="A79">
        <v>79</v>
      </c>
      <c r="B79">
        <v>0.16193999999999997</v>
      </c>
      <c r="C79">
        <v>1.052388189194142</v>
      </c>
      <c r="D79">
        <v>1.4303975894889935</v>
      </c>
      <c r="E79">
        <v>1.148775765093649</v>
      </c>
      <c r="F79">
        <v>1.0596027683612002</v>
      </c>
      <c r="G79">
        <v>1.1520674825651605</v>
      </c>
      <c r="H79">
        <v>1.4101313370508741</v>
      </c>
      <c r="I79">
        <v>2.5440037970396876</v>
      </c>
      <c r="J79">
        <v>15.954575669597212</v>
      </c>
      <c r="K79">
        <v>8.4870468684215759</v>
      </c>
      <c r="L79">
        <v>3.6004286342979217</v>
      </c>
      <c r="M79">
        <v>2.9390605858113017</v>
      </c>
      <c r="N79">
        <v>11.321846748163122</v>
      </c>
      <c r="O79">
        <v>0.25515230407593026</v>
      </c>
    </row>
    <row r="80" spans="1:15" x14ac:dyDescent="0.25">
      <c r="A80">
        <v>80</v>
      </c>
      <c r="B80">
        <v>0.16193999999999997</v>
      </c>
      <c r="C80">
        <v>1.0558831770032397</v>
      </c>
      <c r="D80">
        <v>1.4366745828995711</v>
      </c>
      <c r="E80">
        <v>1.1503738247289177</v>
      </c>
      <c r="F80">
        <v>1.0640919612571949</v>
      </c>
      <c r="G80">
        <v>1.1564935399673497</v>
      </c>
      <c r="H80">
        <v>1.4101313370508741</v>
      </c>
      <c r="I80">
        <v>2.5243321619689474</v>
      </c>
      <c r="J80">
        <v>16.016025849602041</v>
      </c>
      <c r="K80">
        <v>8.4870468684215759</v>
      </c>
      <c r="L80">
        <v>3.5882990112682656</v>
      </c>
      <c r="M80">
        <v>2.9531232332918185</v>
      </c>
      <c r="N80">
        <v>11.351296184626243</v>
      </c>
      <c r="O80">
        <v>0.25923108907546966</v>
      </c>
    </row>
    <row r="81" spans="1:15" x14ac:dyDescent="0.25">
      <c r="A81">
        <v>81</v>
      </c>
      <c r="B81">
        <v>0.16193999999999997</v>
      </c>
      <c r="C81">
        <v>1.0586765497030202</v>
      </c>
      <c r="D81">
        <v>1.4423039751552742</v>
      </c>
      <c r="E81">
        <v>1.1513971073402123</v>
      </c>
      <c r="F81">
        <v>1.0677279224170122</v>
      </c>
      <c r="G81">
        <v>1.1603593227608922</v>
      </c>
      <c r="H81">
        <v>1.4101320564130004</v>
      </c>
      <c r="I81">
        <v>2.5085749296374109</v>
      </c>
      <c r="J81">
        <v>16.065782293451726</v>
      </c>
      <c r="K81">
        <v>8.4870468684215759</v>
      </c>
      <c r="L81">
        <v>3.5751039910832616</v>
      </c>
      <c r="M81">
        <v>2.9642321926462083</v>
      </c>
      <c r="N81">
        <v>11.379885401050167</v>
      </c>
      <c r="O81">
        <v>0.26333031968548881</v>
      </c>
    </row>
    <row r="82" spans="1:15" x14ac:dyDescent="0.25">
      <c r="A82">
        <v>82</v>
      </c>
      <c r="B82">
        <v>0.16193999999999997</v>
      </c>
      <c r="C82">
        <v>1.0608181183604664</v>
      </c>
      <c r="D82">
        <v>1.4469443289389057</v>
      </c>
      <c r="E82">
        <v>1.1521842950403363</v>
      </c>
      <c r="F82">
        <v>1.0707642060783225</v>
      </c>
      <c r="G82">
        <v>1.1638971840420493</v>
      </c>
      <c r="H82">
        <v>1.4101320564130004</v>
      </c>
      <c r="I82">
        <v>2.4960877152507215</v>
      </c>
      <c r="J82">
        <v>16.10412138434258</v>
      </c>
      <c r="K82">
        <v>8.4870468684215759</v>
      </c>
      <c r="L82">
        <v>3.5611017219721139</v>
      </c>
      <c r="M82">
        <v>2.9738269613017105</v>
      </c>
      <c r="N82">
        <v>11.404430125322657</v>
      </c>
      <c r="O82">
        <v>0.26744999590598778</v>
      </c>
    </row>
    <row r="83" spans="1:15" x14ac:dyDescent="0.25">
      <c r="A83">
        <v>83</v>
      </c>
      <c r="B83">
        <v>0.16193999999999997</v>
      </c>
      <c r="C83">
        <v>1.061861197873015</v>
      </c>
      <c r="D83">
        <v>1.4514240239334903</v>
      </c>
      <c r="E83">
        <v>1.153304413241679</v>
      </c>
      <c r="F83">
        <v>1.0737012450476533</v>
      </c>
      <c r="G83">
        <v>1.167032843063694</v>
      </c>
      <c r="H83">
        <v>1.4101918350357989</v>
      </c>
      <c r="I83">
        <v>2.485592341885384</v>
      </c>
      <c r="J83">
        <v>16.133558523119991</v>
      </c>
      <c r="K83">
        <v>8.4870468684215759</v>
      </c>
      <c r="L83">
        <v>3.5469644784290515</v>
      </c>
      <c r="M83">
        <v>2.9835446798175385</v>
      </c>
      <c r="N83">
        <v>11.423098360978509</v>
      </c>
      <c r="O83">
        <v>0.27159011773696651</v>
      </c>
    </row>
    <row r="84" spans="1:15" x14ac:dyDescent="0.25">
      <c r="A84">
        <v>84</v>
      </c>
      <c r="B84">
        <v>0.16193999999999997</v>
      </c>
      <c r="C84">
        <v>1.0624676921863601</v>
      </c>
      <c r="D84">
        <v>1.4554211901636811</v>
      </c>
      <c r="E84">
        <v>1.1550670137916941</v>
      </c>
      <c r="F84">
        <v>1.0764055058871658</v>
      </c>
      <c r="G84">
        <v>1.1695569050903827</v>
      </c>
      <c r="H84">
        <v>1.4101918350357989</v>
      </c>
      <c r="I84">
        <v>2.4759016527669897</v>
      </c>
      <c r="J84">
        <v>16.157275071385602</v>
      </c>
      <c r="K84">
        <v>8.4870468684215759</v>
      </c>
      <c r="L84">
        <v>3.5330827370685971</v>
      </c>
      <c r="M84">
        <v>2.9942720957176214</v>
      </c>
      <c r="N84">
        <v>11.437286975098271</v>
      </c>
      <c r="O84">
        <v>0.27575068517842494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2.7109375" customWidth="1"/>
    <col min="4" max="4" width="13.7109375" customWidth="1"/>
    <col min="5" max="8" width="12.7109375" customWidth="1"/>
    <col min="9" max="14" width="11.85546875" customWidth="1"/>
    <col min="15" max="15" width="14.7109375" customWidth="1"/>
  </cols>
  <sheetData>
    <row r="1" spans="1:15" x14ac:dyDescent="0.25">
      <c r="A1" s="49" t="s">
        <v>187</v>
      </c>
      <c r="B1" s="49" t="s">
        <v>484</v>
      </c>
      <c r="C1" s="49" t="s">
        <v>188</v>
      </c>
      <c r="D1" s="49" t="s">
        <v>594</v>
      </c>
      <c r="E1" s="49" t="s">
        <v>193</v>
      </c>
      <c r="F1" s="49" t="s">
        <v>190</v>
      </c>
      <c r="G1" s="49" t="s">
        <v>595</v>
      </c>
      <c r="H1" s="49" t="s">
        <v>192</v>
      </c>
      <c r="I1" s="49" t="s">
        <v>596</v>
      </c>
      <c r="J1" s="49" t="s">
        <v>597</v>
      </c>
      <c r="K1" s="49" t="s">
        <v>598</v>
      </c>
      <c r="L1" s="49" t="s">
        <v>599</v>
      </c>
      <c r="M1" s="49" t="s">
        <v>600</v>
      </c>
      <c r="N1" s="49" t="s">
        <v>601</v>
      </c>
      <c r="O1" s="49" t="s">
        <v>194</v>
      </c>
    </row>
    <row r="2" spans="1:15" x14ac:dyDescent="0.25">
      <c r="A2">
        <v>2</v>
      </c>
      <c r="B2">
        <v>9.360000000000035E-3</v>
      </c>
      <c r="C2">
        <v>0.12893748812326994</v>
      </c>
      <c r="D2">
        <v>9.9905878860139824E-2</v>
      </c>
      <c r="E2">
        <v>0.12333400845949044</v>
      </c>
      <c r="F2">
        <v>0.12630428898569129</v>
      </c>
      <c r="G2">
        <v>0.12764432548482599</v>
      </c>
      <c r="H2">
        <v>0.10269148197579778</v>
      </c>
      <c r="I2">
        <v>1.9274659695235019</v>
      </c>
      <c r="J2">
        <v>4.4081893035297517</v>
      </c>
      <c r="K2">
        <v>2.7546817844478815</v>
      </c>
      <c r="L2">
        <v>2.4115866049696928</v>
      </c>
      <c r="M2">
        <v>1.3467963811516741</v>
      </c>
      <c r="N2">
        <v>4.4360953130001102</v>
      </c>
      <c r="O2">
        <v>8.3902939166097031E-3</v>
      </c>
    </row>
    <row r="3" spans="1:15" x14ac:dyDescent="0.25">
      <c r="A3">
        <v>3</v>
      </c>
      <c r="B3">
        <v>1.8809999999999993E-2</v>
      </c>
      <c r="C3">
        <v>0.25619431837533385</v>
      </c>
      <c r="D3">
        <v>0.19924673215959346</v>
      </c>
      <c r="E3">
        <v>0.24473868427431217</v>
      </c>
      <c r="F3">
        <v>0.25124470287160666</v>
      </c>
      <c r="G3">
        <v>0.25331442303432994</v>
      </c>
      <c r="H3">
        <v>0.20446618224634019</v>
      </c>
      <c r="I3">
        <v>3.8216996511091286</v>
      </c>
      <c r="J3">
        <v>8.720505399692394</v>
      </c>
      <c r="K3">
        <v>5.4552263347440029</v>
      </c>
      <c r="L3">
        <v>4.7670294828218109</v>
      </c>
      <c r="M3">
        <v>2.6736405064193707</v>
      </c>
      <c r="N3">
        <v>8.6056174302292696</v>
      </c>
      <c r="O3">
        <v>1.6780587833219406E-2</v>
      </c>
    </row>
    <row r="4" spans="1:15" x14ac:dyDescent="0.25">
      <c r="A4">
        <v>4</v>
      </c>
      <c r="B4">
        <v>2.8410000000000046E-2</v>
      </c>
      <c r="C4">
        <v>0.38063552505687809</v>
      </c>
      <c r="D4">
        <v>0.29771636665223999</v>
      </c>
      <c r="E4">
        <v>0.36279448106159834</v>
      </c>
      <c r="F4">
        <v>0.37367644105399694</v>
      </c>
      <c r="G4">
        <v>0.37556350123093929</v>
      </c>
      <c r="H4">
        <v>0.30476341195471235</v>
      </c>
      <c r="I4">
        <v>5.6603950477387777</v>
      </c>
      <c r="J4">
        <v>12.858778252662281</v>
      </c>
      <c r="K4">
        <v>8.0604196361167997</v>
      </c>
      <c r="L4">
        <v>7.0253643141652953</v>
      </c>
      <c r="M4">
        <v>3.9654836218841933</v>
      </c>
      <c r="N4">
        <v>12.32485407984667</v>
      </c>
      <c r="O4">
        <v>2.5170881749829111E-2</v>
      </c>
    </row>
    <row r="5" spans="1:15" x14ac:dyDescent="0.25">
      <c r="A5">
        <v>5</v>
      </c>
      <c r="B5">
        <v>3.6660000000000026E-2</v>
      </c>
      <c r="C5">
        <v>0.50117913214291554</v>
      </c>
      <c r="D5">
        <v>0.39494097349329205</v>
      </c>
      <c r="E5">
        <v>0.47652392491134571</v>
      </c>
      <c r="F5">
        <v>0.49257994012352541</v>
      </c>
      <c r="G5">
        <v>0.4934223736754545</v>
      </c>
      <c r="H5">
        <v>0.40329406143015012</v>
      </c>
      <c r="I5">
        <v>7.4272977888221803</v>
      </c>
      <c r="J5">
        <v>16.755993114804134</v>
      </c>
      <c r="K5">
        <v>10.540372216466166</v>
      </c>
      <c r="L5">
        <v>9.1568442948132205</v>
      </c>
      <c r="M5">
        <v>5.2110182230633493</v>
      </c>
      <c r="N5">
        <v>15.474820222748715</v>
      </c>
      <c r="O5">
        <v>3.3561175666438813E-2</v>
      </c>
    </row>
    <row r="6" spans="1:15" x14ac:dyDescent="0.25">
      <c r="A6">
        <v>6</v>
      </c>
      <c r="B6">
        <v>4.4869999999999965E-2</v>
      </c>
      <c r="C6">
        <v>0.61684566002194452</v>
      </c>
      <c r="D6">
        <v>0.49066878235411704</v>
      </c>
      <c r="E6">
        <v>0.58522224330486106</v>
      </c>
      <c r="F6">
        <v>0.60707280260583829</v>
      </c>
      <c r="G6">
        <v>0.60611642988539005</v>
      </c>
      <c r="H6">
        <v>0.49980262066698022</v>
      </c>
      <c r="I6">
        <v>9.1100261542374952</v>
      </c>
      <c r="J6">
        <v>20.350441796857005</v>
      </c>
      <c r="K6">
        <v>12.87307610992872</v>
      </c>
      <c r="L6">
        <v>11.140475318265329</v>
      </c>
      <c r="M6">
        <v>6.4015185074307004</v>
      </c>
      <c r="N6">
        <v>17.989490323415403</v>
      </c>
      <c r="O6">
        <v>4.1951469583048517E-2</v>
      </c>
    </row>
    <row r="7" spans="1:15" x14ac:dyDescent="0.25">
      <c r="A7">
        <v>7</v>
      </c>
      <c r="B7">
        <v>5.3059999999999996E-2</v>
      </c>
      <c r="C7">
        <v>0.72672524813280437</v>
      </c>
      <c r="D7">
        <v>0.58473154917136683</v>
      </c>
      <c r="E7">
        <v>0.68845559113913168</v>
      </c>
      <c r="F7">
        <v>0.71636754820582005</v>
      </c>
      <c r="G7">
        <v>0.71297127177849995</v>
      </c>
      <c r="H7">
        <v>0.59392074110820603</v>
      </c>
      <c r="I7">
        <v>10.699304900639376</v>
      </c>
      <c r="J7">
        <v>23.580799732994659</v>
      </c>
      <c r="K7">
        <v>15.043345590393086</v>
      </c>
      <c r="L7">
        <v>12.962030419067153</v>
      </c>
      <c r="M7">
        <v>7.5304993850181265</v>
      </c>
      <c r="N7">
        <v>19.849298359607857</v>
      </c>
      <c r="O7">
        <v>5.0341763499658222E-2</v>
      </c>
    </row>
    <row r="8" spans="1:15" x14ac:dyDescent="0.25">
      <c r="A8">
        <v>8</v>
      </c>
      <c r="B8">
        <v>6.1270000000000047E-2</v>
      </c>
      <c r="C8">
        <v>0.82993569383913757</v>
      </c>
      <c r="D8">
        <v>0.67660927312759211</v>
      </c>
      <c r="E8">
        <v>0.78585392962163336</v>
      </c>
      <c r="F8">
        <v>0.81981366710668491</v>
      </c>
      <c r="G8">
        <v>0.81340166450563323</v>
      </c>
      <c r="H8">
        <v>0.68520374367559722</v>
      </c>
      <c r="I8">
        <v>12.187506636330552</v>
      </c>
      <c r="J8">
        <v>26.378006813953384</v>
      </c>
      <c r="K8">
        <v>17.040270146463531</v>
      </c>
      <c r="L8">
        <v>14.611347830653397</v>
      </c>
      <c r="M8">
        <v>8.5928591899448605</v>
      </c>
      <c r="N8">
        <v>21.079151190047384</v>
      </c>
      <c r="O8">
        <v>5.8732057416267927E-2</v>
      </c>
    </row>
    <row r="9" spans="1:15" x14ac:dyDescent="0.25">
      <c r="A9">
        <v>9</v>
      </c>
      <c r="B9">
        <v>6.9529999999999981E-2</v>
      </c>
      <c r="C9">
        <v>0.9257515658203832</v>
      </c>
      <c r="D9">
        <v>0.76610993116265769</v>
      </c>
      <c r="E9">
        <v>0.87665817899152798</v>
      </c>
      <c r="F9">
        <v>0.91683476473510694</v>
      </c>
      <c r="G9">
        <v>0.9070797555255441</v>
      </c>
      <c r="H9">
        <v>0.77299665605478551</v>
      </c>
      <c r="I9">
        <v>13.569505940532723</v>
      </c>
      <c r="J9">
        <v>28.660621120949003</v>
      </c>
      <c r="K9">
        <v>18.85690304060504</v>
      </c>
      <c r="L9">
        <v>16.08191876608856</v>
      </c>
      <c r="M9">
        <v>9.585031591191898</v>
      </c>
      <c r="N9">
        <v>21.750926365225077</v>
      </c>
      <c r="O9">
        <v>6.7122351332877625E-2</v>
      </c>
    </row>
    <row r="10" spans="1:15" x14ac:dyDescent="0.25">
      <c r="A10">
        <v>10</v>
      </c>
      <c r="B10">
        <v>7.6160000000000005E-2</v>
      </c>
      <c r="C10">
        <v>1.0138581463120757</v>
      </c>
      <c r="D10">
        <v>0.85276800273460052</v>
      </c>
      <c r="E10">
        <v>0.96047486175728047</v>
      </c>
      <c r="F10">
        <v>1.0070156807800965</v>
      </c>
      <c r="G10">
        <v>0.9938110127487767</v>
      </c>
      <c r="H10">
        <v>0.85682408777387142</v>
      </c>
      <c r="I10">
        <v>14.841450561206408</v>
      </c>
      <c r="J10">
        <v>30.327336724598961</v>
      </c>
      <c r="K10">
        <v>20.48982611267725</v>
      </c>
      <c r="L10">
        <v>17.369850972597987</v>
      </c>
      <c r="M10">
        <v>10.50480362953482</v>
      </c>
      <c r="N10">
        <v>21.990583034776936</v>
      </c>
      <c r="O10">
        <v>7.5512645249487337E-2</v>
      </c>
    </row>
    <row r="11" spans="1:15" x14ac:dyDescent="0.25">
      <c r="A11">
        <v>11</v>
      </c>
      <c r="B11">
        <v>8.268999999999993E-2</v>
      </c>
      <c r="C11">
        <v>1.0943684214318308</v>
      </c>
      <c r="D11">
        <v>0.93636232103325878</v>
      </c>
      <c r="E11">
        <v>1.0370767648766528</v>
      </c>
      <c r="F11">
        <v>1.0900506470559557</v>
      </c>
      <c r="G11">
        <v>1.0735297945635704</v>
      </c>
      <c r="H11">
        <v>0.93636231155341709</v>
      </c>
      <c r="I11">
        <v>16.001040794197365</v>
      </c>
      <c r="J11">
        <v>31.247624266723506</v>
      </c>
      <c r="K11">
        <v>21.93724732452992</v>
      </c>
      <c r="L11">
        <v>18.473938657817904</v>
      </c>
      <c r="M11">
        <v>11.351224908866547</v>
      </c>
      <c r="N11">
        <v>21.990583034776936</v>
      </c>
      <c r="O11">
        <v>8.3902939166097035E-2</v>
      </c>
    </row>
    <row r="12" spans="1:15" x14ac:dyDescent="0.25">
      <c r="A12">
        <v>12</v>
      </c>
      <c r="B12">
        <v>8.9110000000000023E-2</v>
      </c>
      <c r="C12">
        <v>1.1677817918246169</v>
      </c>
      <c r="D12">
        <v>1.0167619258338998</v>
      </c>
      <c r="E12">
        <v>1.106603084866701</v>
      </c>
      <c r="F12">
        <v>1.1659218204727424</v>
      </c>
      <c r="G12">
        <v>1.1461663452536321</v>
      </c>
      <c r="H12">
        <v>1.0114216607839053</v>
      </c>
      <c r="I12">
        <v>17.047338681349572</v>
      </c>
      <c r="J12">
        <v>31.247624266723506</v>
      </c>
      <c r="K12">
        <v>23.2016555267647</v>
      </c>
      <c r="L12">
        <v>19.395980161547119</v>
      </c>
      <c r="M12">
        <v>12.124429297973107</v>
      </c>
      <c r="N12">
        <v>21.990583034776936</v>
      </c>
      <c r="O12">
        <v>9.2293233082706733E-2</v>
      </c>
    </row>
    <row r="13" spans="1:15" x14ac:dyDescent="0.25">
      <c r="A13">
        <v>13</v>
      </c>
      <c r="B13">
        <v>9.542000000000006E-2</v>
      </c>
      <c r="C13">
        <v>1.2342388088341083</v>
      </c>
      <c r="D13">
        <v>1.0938889103159943</v>
      </c>
      <c r="E13">
        <v>1.1694467468322378</v>
      </c>
      <c r="F13">
        <v>1.2347093175797368</v>
      </c>
      <c r="G13">
        <v>1.2118453794462485</v>
      </c>
      <c r="H13">
        <v>1.0821125909168778</v>
      </c>
      <c r="I13">
        <v>17.981943603050158</v>
      </c>
      <c r="J13">
        <v>31.247624266723506</v>
      </c>
      <c r="K13">
        <v>24.28667171386256</v>
      </c>
      <c r="L13">
        <v>20.141186738189859</v>
      </c>
      <c r="M13">
        <v>12.825413238400909</v>
      </c>
      <c r="N13">
        <v>21.990583034776936</v>
      </c>
      <c r="O13">
        <v>0.10068352699931644</v>
      </c>
    </row>
    <row r="14" spans="1:15" x14ac:dyDescent="0.25">
      <c r="A14">
        <v>14</v>
      </c>
      <c r="B14">
        <v>0.10165000000000002</v>
      </c>
      <c r="C14">
        <v>1.2939084553554998</v>
      </c>
      <c r="D14">
        <v>1.1675320130031921</v>
      </c>
      <c r="E14">
        <v>1.2259596555077805</v>
      </c>
      <c r="F14">
        <v>1.2967116211761873</v>
      </c>
      <c r="G14">
        <v>1.270802052033694</v>
      </c>
      <c r="H14">
        <v>1.1483651639213637</v>
      </c>
      <c r="I14">
        <v>18.806594620560801</v>
      </c>
      <c r="J14">
        <v>31.247624266723506</v>
      </c>
      <c r="K14">
        <v>25.194030565488756</v>
      </c>
      <c r="L14">
        <v>20.718234979915295</v>
      </c>
      <c r="M14">
        <v>13.454602695772678</v>
      </c>
      <c r="N14">
        <v>21.990583034776936</v>
      </c>
      <c r="O14">
        <v>0.10907382091592614</v>
      </c>
    </row>
    <row r="15" spans="1:15" x14ac:dyDescent="0.25">
      <c r="A15">
        <v>15</v>
      </c>
      <c r="B15">
        <v>0.10603999999999991</v>
      </c>
      <c r="C15">
        <v>1.3467025799262184</v>
      </c>
      <c r="D15">
        <v>1.2373691079326126</v>
      </c>
      <c r="E15">
        <v>1.2763862184425336</v>
      </c>
      <c r="F15">
        <v>1.3519948204113008</v>
      </c>
      <c r="G15">
        <v>1.3231682601608425</v>
      </c>
      <c r="H15">
        <v>1.2101750746994289</v>
      </c>
      <c r="I15">
        <v>19.522698609227803</v>
      </c>
      <c r="J15">
        <v>31.247624266723506</v>
      </c>
      <c r="K15">
        <v>25.923190384660018</v>
      </c>
      <c r="L15">
        <v>21.137987410619086</v>
      </c>
      <c r="M15">
        <v>14.01272957022648</v>
      </c>
      <c r="N15">
        <v>21.990583034776936</v>
      </c>
      <c r="O15">
        <v>0.11746411483253585</v>
      </c>
    </row>
    <row r="16" spans="1:15" x14ac:dyDescent="0.25">
      <c r="A16">
        <v>16</v>
      </c>
      <c r="B16">
        <v>0.11073</v>
      </c>
      <c r="C16">
        <v>1.3926504982598122</v>
      </c>
      <c r="D16">
        <v>1.3033452518593933</v>
      </c>
      <c r="E16">
        <v>1.3210489836851407</v>
      </c>
      <c r="F16">
        <v>1.4006792894999425</v>
      </c>
      <c r="G16">
        <v>1.3691022843925695</v>
      </c>
      <c r="H16">
        <v>1.2678315424492732</v>
      </c>
      <c r="I16">
        <v>20.127758764692739</v>
      </c>
      <c r="J16">
        <v>31.247624266723506</v>
      </c>
      <c r="K16">
        <v>26.474556483429527</v>
      </c>
      <c r="L16">
        <v>21.414220418959225</v>
      </c>
      <c r="M16">
        <v>14.500261476790293</v>
      </c>
      <c r="N16">
        <v>21.990583034776936</v>
      </c>
      <c r="O16">
        <v>0.12585440874914552</v>
      </c>
    </row>
    <row r="17" spans="1:15" x14ac:dyDescent="0.25">
      <c r="A17">
        <v>17</v>
      </c>
      <c r="B17">
        <v>0.11565000000000003</v>
      </c>
      <c r="C17">
        <v>1.4319301803240276</v>
      </c>
      <c r="D17">
        <v>1.3648269359384608</v>
      </c>
      <c r="E17">
        <v>1.3600413481751816</v>
      </c>
      <c r="F17">
        <v>1.442771970354767</v>
      </c>
      <c r="G17">
        <v>1.408814939826428</v>
      </c>
      <c r="H17">
        <v>1.3217472302605009</v>
      </c>
      <c r="I17">
        <v>20.621600071186595</v>
      </c>
      <c r="J17">
        <v>31.247624266723506</v>
      </c>
      <c r="K17">
        <v>26.858072042231193</v>
      </c>
      <c r="L17">
        <v>21.56617160171357</v>
      </c>
      <c r="M17">
        <v>14.919554174668363</v>
      </c>
      <c r="N17">
        <v>21.990583034776936</v>
      </c>
      <c r="O17">
        <v>0.13424470266575525</v>
      </c>
    </row>
    <row r="18" spans="1:15" x14ac:dyDescent="0.25">
      <c r="A18">
        <v>18</v>
      </c>
      <c r="B18">
        <v>0.12070000000000003</v>
      </c>
      <c r="C18">
        <v>1.4647851011196305</v>
      </c>
      <c r="D18">
        <v>1.4224303493686055</v>
      </c>
      <c r="E18">
        <v>1.3934684627501559</v>
      </c>
      <c r="F18">
        <v>1.4780858264453758</v>
      </c>
      <c r="G18">
        <v>1.4424833752888497</v>
      </c>
      <c r="H18">
        <v>1.3722680141391232</v>
      </c>
      <c r="I18">
        <v>21.008184938955257</v>
      </c>
      <c r="J18">
        <v>31.247624266723506</v>
      </c>
      <c r="K18">
        <v>27.096196201924794</v>
      </c>
      <c r="L18">
        <v>21.621944009265171</v>
      </c>
      <c r="M18">
        <v>15.276305521335336</v>
      </c>
      <c r="N18">
        <v>21.990583034776936</v>
      </c>
      <c r="O18">
        <v>0.14263499658236498</v>
      </c>
    </row>
    <row r="19" spans="1:15" x14ac:dyDescent="0.25">
      <c r="A19">
        <v>19</v>
      </c>
      <c r="B19">
        <v>0.12579000000000007</v>
      </c>
      <c r="C19">
        <v>1.4913612354414085</v>
      </c>
      <c r="D19">
        <v>1.4766762599362888</v>
      </c>
      <c r="E19">
        <v>1.4214597081660574</v>
      </c>
      <c r="F19">
        <v>1.5072201029399168</v>
      </c>
      <c r="G19">
        <v>1.4705139619916587</v>
      </c>
      <c r="H19">
        <v>1.4194152890796516</v>
      </c>
      <c r="I19">
        <v>21.297076304917741</v>
      </c>
      <c r="J19">
        <v>31.202975452720295</v>
      </c>
      <c r="K19">
        <v>27.218781349633002</v>
      </c>
      <c r="L19">
        <v>21.621944009265171</v>
      </c>
      <c r="M19">
        <v>15.580593412084758</v>
      </c>
      <c r="N19">
        <v>21.990583034776936</v>
      </c>
      <c r="O19">
        <v>0.15102529049897467</v>
      </c>
    </row>
    <row r="20" spans="1:15" x14ac:dyDescent="0.25">
      <c r="A20">
        <v>20</v>
      </c>
      <c r="B20">
        <v>0.12874999999999992</v>
      </c>
      <c r="C20">
        <v>1.5122101496580986</v>
      </c>
      <c r="D20">
        <v>1.5281094350626945</v>
      </c>
      <c r="E20">
        <v>1.4444531231763784</v>
      </c>
      <c r="F20">
        <v>1.5309447475957085</v>
      </c>
      <c r="G20">
        <v>1.4935821825064515</v>
      </c>
      <c r="H20">
        <v>1.4630048019766793</v>
      </c>
      <c r="I20">
        <v>21.50264942326034</v>
      </c>
      <c r="J20">
        <v>31.085358153450137</v>
      </c>
      <c r="K20">
        <v>27.259763149918605</v>
      </c>
      <c r="L20">
        <v>21.621944009265171</v>
      </c>
      <c r="M20">
        <v>15.843234668242543</v>
      </c>
      <c r="N20">
        <v>21.990583034776936</v>
      </c>
      <c r="O20">
        <v>0.15941558441558434</v>
      </c>
    </row>
    <row r="21" spans="1:15" x14ac:dyDescent="0.25">
      <c r="A21">
        <v>21</v>
      </c>
      <c r="B21">
        <v>0.13210999999999995</v>
      </c>
      <c r="C21">
        <v>1.5280024306618361</v>
      </c>
      <c r="D21">
        <v>1.5772522630275947</v>
      </c>
      <c r="E21">
        <v>1.4635228180003299</v>
      </c>
      <c r="F21">
        <v>1.5501694409576134</v>
      </c>
      <c r="G21">
        <v>1.5125172721578994</v>
      </c>
      <c r="H21">
        <v>1.5034790836706193</v>
      </c>
      <c r="I21">
        <v>21.642703581855042</v>
      </c>
      <c r="J21">
        <v>30.890241435358316</v>
      </c>
      <c r="K21">
        <v>27.259763149918605</v>
      </c>
      <c r="L21">
        <v>21.621944009265171</v>
      </c>
      <c r="M21">
        <v>16.073321563187548</v>
      </c>
      <c r="N21">
        <v>21.990583034776936</v>
      </c>
      <c r="O21">
        <v>0.16780587833219407</v>
      </c>
    </row>
    <row r="22" spans="1:15" x14ac:dyDescent="0.25">
      <c r="A22">
        <v>22</v>
      </c>
      <c r="B22">
        <v>0.13578000000000001</v>
      </c>
      <c r="C22">
        <v>1.5399988202938217</v>
      </c>
      <c r="D22">
        <v>1.6248517486932967</v>
      </c>
      <c r="E22">
        <v>1.4800274876845481</v>
      </c>
      <c r="F22">
        <v>1.5660900147877308</v>
      </c>
      <c r="G22">
        <v>1.5283601133272513</v>
      </c>
      <c r="H22">
        <v>1.5418204572631946</v>
      </c>
      <c r="I22">
        <v>21.736106293543699</v>
      </c>
      <c r="J22">
        <v>30.634562914195094</v>
      </c>
      <c r="K22">
        <v>27.259763149918605</v>
      </c>
      <c r="L22">
        <v>21.621944009265171</v>
      </c>
      <c r="M22">
        <v>16.27999689821128</v>
      </c>
      <c r="N22">
        <v>21.990583034776936</v>
      </c>
      <c r="O22">
        <v>0.1761961722488038</v>
      </c>
    </row>
    <row r="23" spans="1:15" x14ac:dyDescent="0.25">
      <c r="A23">
        <v>23</v>
      </c>
      <c r="B23">
        <v>0.13969000000000009</v>
      </c>
      <c r="C23">
        <v>1.5495703820218631</v>
      </c>
      <c r="D23">
        <v>1.6712740813157454</v>
      </c>
      <c r="E23">
        <v>1.4948044563245571</v>
      </c>
      <c r="F23">
        <v>1.5796492585743558</v>
      </c>
      <c r="G23">
        <v>1.5421298208573266</v>
      </c>
      <c r="H23">
        <v>1.5794023254412983</v>
      </c>
      <c r="I23">
        <v>21.800170013527868</v>
      </c>
      <c r="J23">
        <v>30.332170005956197</v>
      </c>
      <c r="K23">
        <v>27.259763149918605</v>
      </c>
      <c r="L23">
        <v>21.621944009265171</v>
      </c>
      <c r="M23">
        <v>16.4672815141925</v>
      </c>
      <c r="N23">
        <v>21.990583034776936</v>
      </c>
      <c r="O23">
        <v>0.18458646616541347</v>
      </c>
    </row>
    <row r="24" spans="1:15" x14ac:dyDescent="0.25">
      <c r="A24">
        <v>24</v>
      </c>
      <c r="B24">
        <v>0.14373999999999998</v>
      </c>
      <c r="C24">
        <v>1.5577996937983971</v>
      </c>
      <c r="D24">
        <v>1.716725314264999</v>
      </c>
      <c r="E24">
        <v>1.508294290437604</v>
      </c>
      <c r="F24">
        <v>1.5918145172927023</v>
      </c>
      <c r="G24">
        <v>1.5545632954049931</v>
      </c>
      <c r="H24">
        <v>1.6171198659620865</v>
      </c>
      <c r="I24">
        <v>21.846040105356824</v>
      </c>
      <c r="J24">
        <v>29.992593661452201</v>
      </c>
      <c r="K24">
        <v>27.259763149918605</v>
      </c>
      <c r="L24">
        <v>21.621944009265171</v>
      </c>
      <c r="M24">
        <v>16.637674382060656</v>
      </c>
      <c r="N24">
        <v>21.990583034776936</v>
      </c>
      <c r="O24">
        <v>0.19297676008202316</v>
      </c>
    </row>
    <row r="25" spans="1:15" x14ac:dyDescent="0.25">
      <c r="A25">
        <v>25</v>
      </c>
      <c r="B25">
        <v>0.14491000000000009</v>
      </c>
      <c r="C25">
        <v>1.5656453418797394</v>
      </c>
      <c r="D25">
        <v>1.7612930715092447</v>
      </c>
      <c r="E25">
        <v>1.5210792336196164</v>
      </c>
      <c r="F25">
        <v>1.6037696346215915</v>
      </c>
      <c r="G25">
        <v>1.5660798925517874</v>
      </c>
      <c r="H25">
        <v>1.6555070132069905</v>
      </c>
      <c r="I25">
        <v>21.883643727536988</v>
      </c>
      <c r="J25">
        <v>29.625624228999698</v>
      </c>
      <c r="K25">
        <v>27.259763149918605</v>
      </c>
      <c r="L25">
        <v>21.621944009265171</v>
      </c>
      <c r="M25">
        <v>16.793550067365089</v>
      </c>
      <c r="N25">
        <v>21.990583034776936</v>
      </c>
      <c r="O25">
        <v>0.20136705399863289</v>
      </c>
    </row>
    <row r="26" spans="1:15" x14ac:dyDescent="0.25">
      <c r="A26">
        <v>26</v>
      </c>
      <c r="B26">
        <v>0.14674000000000009</v>
      </c>
      <c r="C26">
        <v>1.5738058558303534</v>
      </c>
      <c r="D26">
        <v>1.8048288548491314</v>
      </c>
      <c r="E26">
        <v>1.5339665796977333</v>
      </c>
      <c r="F26">
        <v>1.6164265732426377</v>
      </c>
      <c r="G26">
        <v>1.5772697063195338</v>
      </c>
      <c r="H26">
        <v>1.6946777385226381</v>
      </c>
      <c r="I26">
        <v>21.919481164274895</v>
      </c>
      <c r="J26">
        <v>29.234189514820958</v>
      </c>
      <c r="K26">
        <v>27.259763149918605</v>
      </c>
      <c r="L26">
        <v>21.621944009265171</v>
      </c>
      <c r="M26">
        <v>16.93755278827814</v>
      </c>
      <c r="N26">
        <v>21.990583034776936</v>
      </c>
      <c r="O26">
        <v>0.20975734791524261</v>
      </c>
    </row>
    <row r="27" spans="1:15" x14ac:dyDescent="0.25">
      <c r="A27">
        <v>27</v>
      </c>
      <c r="B27">
        <v>0.1492</v>
      </c>
      <c r="C27">
        <v>1.5827260859004775</v>
      </c>
      <c r="D27">
        <v>1.8470870307629743</v>
      </c>
      <c r="E27">
        <v>1.5476190614421743</v>
      </c>
      <c r="F27">
        <v>1.6303962571618302</v>
      </c>
      <c r="G27">
        <v>1.5887349389485652</v>
      </c>
      <c r="H27">
        <v>1.7344771542680679</v>
      </c>
      <c r="I27">
        <v>21.958501128148132</v>
      </c>
      <c r="J27">
        <v>28.822177440226191</v>
      </c>
      <c r="K27">
        <v>27.259763149918605</v>
      </c>
      <c r="L27">
        <v>21.621944009265171</v>
      </c>
      <c r="M27">
        <v>17.072006348996361</v>
      </c>
      <c r="N27">
        <v>21.990583034776936</v>
      </c>
      <c r="O27">
        <v>0.21814764183185228</v>
      </c>
    </row>
    <row r="28" spans="1:15" x14ac:dyDescent="0.25">
      <c r="A28">
        <v>28</v>
      </c>
      <c r="B28">
        <v>0.15226000000000006</v>
      </c>
      <c r="C28">
        <v>1.5927820709529079</v>
      </c>
      <c r="D28">
        <v>1.8878712347847986</v>
      </c>
      <c r="E28">
        <v>1.5623575897622977</v>
      </c>
      <c r="F28">
        <v>1.646105293155302</v>
      </c>
      <c r="G28">
        <v>1.6009349840923708</v>
      </c>
      <c r="H28">
        <v>1.7748335224347074</v>
      </c>
      <c r="I28">
        <v>22.00103476720788</v>
      </c>
      <c r="J28">
        <v>28.395485233604909</v>
      </c>
      <c r="K28">
        <v>27.259763149918605</v>
      </c>
      <c r="L28">
        <v>21.621944009265171</v>
      </c>
      <c r="M28">
        <v>17.199397536033413</v>
      </c>
      <c r="N28">
        <v>21.990583034776936</v>
      </c>
      <c r="O28">
        <v>0.22653793574846198</v>
      </c>
    </row>
    <row r="29" spans="1:15" x14ac:dyDescent="0.25">
      <c r="A29">
        <v>29</v>
      </c>
      <c r="B29">
        <v>0.15589000000000008</v>
      </c>
      <c r="C29">
        <v>1.6043574371554488</v>
      </c>
      <c r="D29">
        <v>1.9268679367752146</v>
      </c>
      <c r="E29">
        <v>1.5783308083806826</v>
      </c>
      <c r="F29">
        <v>1.6636219842309794</v>
      </c>
      <c r="G29">
        <v>1.6143709255094678</v>
      </c>
      <c r="H29">
        <v>1.8157090190747607</v>
      </c>
      <c r="I29">
        <v>22.043859598154459</v>
      </c>
      <c r="J29">
        <v>27.959759402549757</v>
      </c>
      <c r="K29">
        <v>27.259763149918605</v>
      </c>
      <c r="L29">
        <v>21.621944009265171</v>
      </c>
      <c r="M29">
        <v>17.322707976834671</v>
      </c>
      <c r="N29">
        <v>21.990583034776936</v>
      </c>
      <c r="O29">
        <v>0.23492822966507171</v>
      </c>
    </row>
    <row r="30" spans="1:15" x14ac:dyDescent="0.25">
      <c r="A30">
        <v>30</v>
      </c>
      <c r="B30">
        <v>0.15651999999999999</v>
      </c>
      <c r="C30">
        <v>1.6177076899281739</v>
      </c>
      <c r="D30">
        <v>1.9631586224838304</v>
      </c>
      <c r="E30">
        <v>1.5956290236223025</v>
      </c>
      <c r="F30">
        <v>1.6831340238976134</v>
      </c>
      <c r="G30">
        <v>1.6296237004726917</v>
      </c>
      <c r="H30">
        <v>1.85712799973846</v>
      </c>
      <c r="I30">
        <v>22.08507784816614</v>
      </c>
      <c r="J30">
        <v>27.52339773917604</v>
      </c>
      <c r="K30">
        <v>27.259763149918605</v>
      </c>
      <c r="L30">
        <v>21.621944009265171</v>
      </c>
      <c r="M30">
        <v>17.44321464840025</v>
      </c>
      <c r="N30">
        <v>21.990583034776936</v>
      </c>
      <c r="O30">
        <v>0.24331852358168141</v>
      </c>
    </row>
    <row r="31" spans="1:15" x14ac:dyDescent="0.25">
      <c r="A31">
        <v>31</v>
      </c>
      <c r="B31">
        <v>0.15748000000000006</v>
      </c>
      <c r="C31">
        <v>1.6328971605210438</v>
      </c>
      <c r="D31">
        <v>1.9963693294230531</v>
      </c>
      <c r="E31">
        <v>1.6144912519339609</v>
      </c>
      <c r="F31">
        <v>1.7042602693239555</v>
      </c>
      <c r="G31">
        <v>1.6471343175791349</v>
      </c>
      <c r="H31">
        <v>1.8989338604118455</v>
      </c>
      <c r="I31">
        <v>22.124839499574257</v>
      </c>
      <c r="J31">
        <v>27.090319137262075</v>
      </c>
      <c r="K31">
        <v>27.259763149918605</v>
      </c>
      <c r="L31">
        <v>21.621944009265171</v>
      </c>
      <c r="M31">
        <v>17.560982593436695</v>
      </c>
      <c r="N31">
        <v>21.990583034776936</v>
      </c>
      <c r="O31">
        <v>0.2517088174982911</v>
      </c>
    </row>
    <row r="32" spans="1:15" x14ac:dyDescent="0.25">
      <c r="A32">
        <v>32</v>
      </c>
      <c r="B32">
        <v>0.15873999999999988</v>
      </c>
      <c r="C32">
        <v>1.6500042670647519</v>
      </c>
      <c r="D32">
        <v>2.0250852759313984</v>
      </c>
      <c r="E32">
        <v>1.6355713496519426</v>
      </c>
      <c r="F32">
        <v>1.7268019104578034</v>
      </c>
      <c r="G32">
        <v>1.6673881188822317</v>
      </c>
      <c r="H32">
        <v>1.9414312319954015</v>
      </c>
      <c r="I32">
        <v>22.164082898258712</v>
      </c>
      <c r="J32">
        <v>26.666882505299316</v>
      </c>
      <c r="K32">
        <v>27.259763149918605</v>
      </c>
      <c r="L32">
        <v>21.621944009265171</v>
      </c>
      <c r="M32">
        <v>17.675703752783434</v>
      </c>
      <c r="N32">
        <v>21.990583034776936</v>
      </c>
      <c r="O32">
        <v>0.26009911141490077</v>
      </c>
    </row>
    <row r="33" spans="1:15" x14ac:dyDescent="0.25">
      <c r="A33">
        <v>33</v>
      </c>
      <c r="B33">
        <v>0.16025</v>
      </c>
      <c r="C33">
        <v>1.6689532315491107</v>
      </c>
      <c r="D33">
        <v>2.0498927399899771</v>
      </c>
      <c r="E33">
        <v>1.6587213111390893</v>
      </c>
      <c r="F33">
        <v>1.7499623323876634</v>
      </c>
      <c r="G33">
        <v>1.690287228434302</v>
      </c>
      <c r="H33">
        <v>1.9838277604761967</v>
      </c>
      <c r="I33">
        <v>22.205713470244913</v>
      </c>
      <c r="J33">
        <v>26.263077842718783</v>
      </c>
      <c r="K33">
        <v>27.259763149918605</v>
      </c>
      <c r="L33">
        <v>21.621944009265171</v>
      </c>
      <c r="M33">
        <v>17.787318939015506</v>
      </c>
      <c r="N33">
        <v>21.990583034776936</v>
      </c>
      <c r="O33">
        <v>0.2684894053315105</v>
      </c>
    </row>
    <row r="34" spans="1:15" x14ac:dyDescent="0.25">
      <c r="A34">
        <v>34</v>
      </c>
      <c r="B34">
        <v>0.16193999999999997</v>
      </c>
      <c r="C34">
        <v>1.6893032057481823</v>
      </c>
      <c r="D34">
        <v>2.0707507083692156</v>
      </c>
      <c r="E34">
        <v>1.6838131930925055</v>
      </c>
      <c r="F34">
        <v>1.7732249741190769</v>
      </c>
      <c r="G34">
        <v>1.715416205746467</v>
      </c>
      <c r="H34">
        <v>2.0255197131376734</v>
      </c>
      <c r="I34">
        <v>22.25149471850235</v>
      </c>
      <c r="J34">
        <v>25.887253598313475</v>
      </c>
      <c r="K34">
        <v>27.259763149918605</v>
      </c>
      <c r="L34">
        <v>21.621944009265171</v>
      </c>
      <c r="M34">
        <v>17.896266872303492</v>
      </c>
      <c r="N34">
        <v>21.990583034776936</v>
      </c>
      <c r="O34">
        <v>0.27687969924812023</v>
      </c>
    </row>
    <row r="35" spans="1:15" x14ac:dyDescent="0.25">
      <c r="A35">
        <v>35</v>
      </c>
      <c r="B35">
        <v>0.16193999999999997</v>
      </c>
      <c r="C35">
        <v>1.7104600992554833</v>
      </c>
      <c r="D35">
        <v>2.0884350949459858</v>
      </c>
      <c r="E35">
        <v>1.7105549987096493</v>
      </c>
      <c r="F35">
        <v>1.7961829893363841</v>
      </c>
      <c r="G35">
        <v>1.7420142502771963</v>
      </c>
      <c r="H35">
        <v>2.0662945400577817</v>
      </c>
      <c r="I35">
        <v>22.302401049564388</v>
      </c>
      <c r="J35">
        <v>25.543606538782665</v>
      </c>
      <c r="K35">
        <v>27.259763149918605</v>
      </c>
      <c r="L35">
        <v>21.621944009265171</v>
      </c>
      <c r="M35">
        <v>18.002938497426353</v>
      </c>
      <c r="N35">
        <v>21.990583034776936</v>
      </c>
      <c r="O35">
        <v>0.28526999316472995</v>
      </c>
    </row>
    <row r="36" spans="1:15" x14ac:dyDescent="0.25">
      <c r="A36">
        <v>36</v>
      </c>
      <c r="B36">
        <v>0.16193999999999997</v>
      </c>
      <c r="C36">
        <v>1.7319657299288644</v>
      </c>
      <c r="D36">
        <v>2.10437701607656</v>
      </c>
      <c r="E36">
        <v>1.738820163539883</v>
      </c>
      <c r="F36">
        <v>1.8186559029472671</v>
      </c>
      <c r="G36">
        <v>1.769527789791485</v>
      </c>
      <c r="H36">
        <v>2.1059613022204253</v>
      </c>
      <c r="I36">
        <v>22.359064038636728</v>
      </c>
      <c r="J36">
        <v>25.234919660424389</v>
      </c>
      <c r="K36">
        <v>27.259763149918605</v>
      </c>
      <c r="L36">
        <v>21.621944009265171</v>
      </c>
      <c r="M36">
        <v>18.10848769073397</v>
      </c>
      <c r="N36">
        <v>21.990583034776936</v>
      </c>
      <c r="O36">
        <v>0.29366028708133962</v>
      </c>
    </row>
    <row r="37" spans="1:15" x14ac:dyDescent="0.25">
      <c r="A37">
        <v>37</v>
      </c>
      <c r="B37">
        <v>0.16193999999999997</v>
      </c>
      <c r="C37">
        <v>1.7535366673842183</v>
      </c>
      <c r="D37">
        <v>2.119400466301248</v>
      </c>
      <c r="E37">
        <v>1.7683320888204521</v>
      </c>
      <c r="F37">
        <v>1.8403979837782598</v>
      </c>
      <c r="G37">
        <v>1.7977422531719733</v>
      </c>
      <c r="H37">
        <v>2.1441605027393948</v>
      </c>
      <c r="I37">
        <v>22.422115193581867</v>
      </c>
      <c r="J37">
        <v>24.965803317646841</v>
      </c>
      <c r="K37">
        <v>27.259763149918605</v>
      </c>
      <c r="L37">
        <v>21.621944009265171</v>
      </c>
      <c r="M37">
        <v>18.214412235345016</v>
      </c>
      <c r="N37">
        <v>21.990583034776936</v>
      </c>
      <c r="O37">
        <v>0.30205058099794935</v>
      </c>
    </row>
    <row r="38" spans="1:15" x14ac:dyDescent="0.25">
      <c r="A38">
        <v>38</v>
      </c>
      <c r="B38">
        <v>0.16193999999999997</v>
      </c>
      <c r="C38">
        <v>1.775122477264879</v>
      </c>
      <c r="D38">
        <v>2.1347573305976701</v>
      </c>
      <c r="E38">
        <v>1.7987940296119818</v>
      </c>
      <c r="F38">
        <v>1.8611502339531645</v>
      </c>
      <c r="G38">
        <v>1.8261526801170127</v>
      </c>
      <c r="H38">
        <v>2.1806251421473646</v>
      </c>
      <c r="I38">
        <v>22.492362508856473</v>
      </c>
      <c r="J38">
        <v>24.741862088509205</v>
      </c>
      <c r="K38">
        <v>27.259763149918605</v>
      </c>
      <c r="L38">
        <v>21.621944009265171</v>
      </c>
      <c r="M38">
        <v>18.322759154427949</v>
      </c>
      <c r="N38">
        <v>21.990583034776936</v>
      </c>
      <c r="O38">
        <v>0.31044087491455907</v>
      </c>
    </row>
    <row r="39" spans="1:15" x14ac:dyDescent="0.25">
      <c r="A39">
        <v>39</v>
      </c>
      <c r="B39">
        <v>0.16193999999999997</v>
      </c>
      <c r="C39">
        <v>1.7967319161892095</v>
      </c>
      <c r="D39">
        <v>2.1510162431304893</v>
      </c>
      <c r="E39">
        <v>1.829587325249906</v>
      </c>
      <c r="F39">
        <v>1.8809872638928822</v>
      </c>
      <c r="G39">
        <v>1.8541466607593511</v>
      </c>
      <c r="H39">
        <v>2.2154436548534222</v>
      </c>
      <c r="I39">
        <v>22.570351887288542</v>
      </c>
      <c r="J39">
        <v>24.566717046770655</v>
      </c>
      <c r="K39">
        <v>27.259763149918605</v>
      </c>
      <c r="L39">
        <v>21.621944009265171</v>
      </c>
      <c r="M39">
        <v>18.435963043313706</v>
      </c>
      <c r="N39">
        <v>21.990583034776936</v>
      </c>
      <c r="O39">
        <v>0.31883116883116869</v>
      </c>
    </row>
    <row r="40" spans="1:15" x14ac:dyDescent="0.25">
      <c r="A40">
        <v>40</v>
      </c>
      <c r="B40">
        <v>0.16193999999999997</v>
      </c>
      <c r="C40">
        <v>1.818211366999299</v>
      </c>
      <c r="D40">
        <v>2.1679251093834981</v>
      </c>
      <c r="E40">
        <v>1.8598593378082813</v>
      </c>
      <c r="F40">
        <v>1.9001992790885629</v>
      </c>
      <c r="G40">
        <v>1.8812246039695066</v>
      </c>
      <c r="H40">
        <v>2.248620895200109</v>
      </c>
      <c r="I40">
        <v>22.65597709223448</v>
      </c>
      <c r="J40">
        <v>24.443337710321309</v>
      </c>
      <c r="K40">
        <v>27.259763149918605</v>
      </c>
      <c r="L40">
        <v>21.621944009265171</v>
      </c>
      <c r="M40">
        <v>18.554576929178616</v>
      </c>
      <c r="N40">
        <v>21.990583034776936</v>
      </c>
      <c r="O40">
        <v>0.32722146274777841</v>
      </c>
    </row>
    <row r="41" spans="1:15" x14ac:dyDescent="0.25">
      <c r="A41">
        <v>41</v>
      </c>
      <c r="B41">
        <v>0.16193999999999997</v>
      </c>
      <c r="C41">
        <v>1.8391920334416854</v>
      </c>
      <c r="D41">
        <v>2.1856153317714728</v>
      </c>
      <c r="E41">
        <v>1.8889662558385829</v>
      </c>
      <c r="F41">
        <v>1.9190563544160366</v>
      </c>
      <c r="G41">
        <v>1.9073612204650423</v>
      </c>
      <c r="H41">
        <v>2.2803836959955217</v>
      </c>
      <c r="I41">
        <v>22.747355366795869</v>
      </c>
      <c r="J41">
        <v>24.377690000137964</v>
      </c>
      <c r="K41">
        <v>27.259763149918605</v>
      </c>
      <c r="L41">
        <v>21.621944009265171</v>
      </c>
      <c r="M41">
        <v>18.678628376948041</v>
      </c>
      <c r="N41">
        <v>21.990583034776936</v>
      </c>
      <c r="O41">
        <v>0.33561175666438814</v>
      </c>
    </row>
    <row r="42" spans="1:15" x14ac:dyDescent="0.25">
      <c r="A42">
        <v>42</v>
      </c>
      <c r="B42">
        <v>0.16193999999999997</v>
      </c>
      <c r="C42">
        <v>1.85975551084599</v>
      </c>
      <c r="D42">
        <v>2.2044161009932335</v>
      </c>
      <c r="E42">
        <v>1.9165429443101829</v>
      </c>
      <c r="F42">
        <v>1.9377097429275183</v>
      </c>
      <c r="G42">
        <v>1.9327579341728309</v>
      </c>
      <c r="H42">
        <v>2.3110312657749108</v>
      </c>
      <c r="I42">
        <v>22.84552907883123</v>
      </c>
      <c r="J42">
        <v>24.377690000137964</v>
      </c>
      <c r="K42">
        <v>27.259763149918605</v>
      </c>
      <c r="L42">
        <v>21.621944009265171</v>
      </c>
      <c r="M42">
        <v>18.807053879743393</v>
      </c>
      <c r="N42">
        <v>21.990583034776936</v>
      </c>
      <c r="O42">
        <v>0.34400205058099786</v>
      </c>
    </row>
    <row r="43" spans="1:15" x14ac:dyDescent="0.25">
      <c r="A43">
        <v>43</v>
      </c>
      <c r="B43">
        <v>0.16193999999999997</v>
      </c>
      <c r="C43">
        <v>1.8799183768881316</v>
      </c>
      <c r="D43">
        <v>2.2242794073280878</v>
      </c>
      <c r="E43">
        <v>1.9429059787931011</v>
      </c>
      <c r="F43">
        <v>1.9557560462711188</v>
      </c>
      <c r="G43">
        <v>1.9576199420484952</v>
      </c>
      <c r="H43">
        <v>2.3409983457763119</v>
      </c>
      <c r="I43">
        <v>22.953025695239358</v>
      </c>
      <c r="J43">
        <v>24.419802367038429</v>
      </c>
      <c r="K43">
        <v>27.259763149918605</v>
      </c>
      <c r="L43">
        <v>21.621944009265171</v>
      </c>
      <c r="M43">
        <v>18.939184740955003</v>
      </c>
      <c r="N43">
        <v>21.990583034776936</v>
      </c>
      <c r="O43">
        <v>0.35239234449760759</v>
      </c>
    </row>
    <row r="44" spans="1:15" x14ac:dyDescent="0.25">
      <c r="A44">
        <v>44</v>
      </c>
      <c r="B44">
        <v>0.16193999999999997</v>
      </c>
      <c r="C44">
        <v>1.8995681837763143</v>
      </c>
      <c r="D44">
        <v>2.2459683570158107</v>
      </c>
      <c r="E44">
        <v>1.9683404146921533</v>
      </c>
      <c r="F44">
        <v>1.9730868623382751</v>
      </c>
      <c r="G44">
        <v>1.9816769236669798</v>
      </c>
      <c r="H44">
        <v>2.3705654031914705</v>
      </c>
      <c r="I44">
        <v>23.072049385567961</v>
      </c>
      <c r="J44">
        <v>24.497996846882486</v>
      </c>
      <c r="K44">
        <v>27.268773951003755</v>
      </c>
      <c r="L44">
        <v>21.621944009265171</v>
      </c>
      <c r="M44">
        <v>19.074331416899572</v>
      </c>
      <c r="N44">
        <v>21.990583034776936</v>
      </c>
      <c r="O44">
        <v>0.3607826384142172</v>
      </c>
    </row>
    <row r="45" spans="1:15" x14ac:dyDescent="0.25">
      <c r="A45">
        <v>45</v>
      </c>
      <c r="B45">
        <v>0.16193999999999997</v>
      </c>
      <c r="C45">
        <v>1.9183167107333643</v>
      </c>
      <c r="D45">
        <v>2.2697945182935015</v>
      </c>
      <c r="E45">
        <v>1.9927523683211124</v>
      </c>
      <c r="F45">
        <v>1.9897222765188169</v>
      </c>
      <c r="G45">
        <v>2.0042524173243224</v>
      </c>
      <c r="H45">
        <v>2.3999215479516867</v>
      </c>
      <c r="I45">
        <v>23.203158456024749</v>
      </c>
      <c r="J45">
        <v>24.613124559216605</v>
      </c>
      <c r="K45">
        <v>27.291857611430459</v>
      </c>
      <c r="L45">
        <v>21.63235070407379</v>
      </c>
      <c r="M45">
        <v>19.211706542762197</v>
      </c>
      <c r="N45">
        <v>21.990583034776936</v>
      </c>
      <c r="O45">
        <v>0.36917293233082693</v>
      </c>
    </row>
    <row r="46" spans="1:15" x14ac:dyDescent="0.25">
      <c r="A46">
        <v>46</v>
      </c>
      <c r="B46">
        <v>0.16193999999999997</v>
      </c>
      <c r="C46">
        <v>1.9361067557236755</v>
      </c>
      <c r="D46">
        <v>2.2954134601187617</v>
      </c>
      <c r="E46">
        <v>2.0158071685537826</v>
      </c>
      <c r="F46">
        <v>2.0055867683635871</v>
      </c>
      <c r="G46">
        <v>2.0249269660799047</v>
      </c>
      <c r="H46">
        <v>2.4290424581565437</v>
      </c>
      <c r="I46">
        <v>23.346342217868063</v>
      </c>
      <c r="J46">
        <v>24.776948560792764</v>
      </c>
      <c r="K46">
        <v>27.332495424501118</v>
      </c>
      <c r="L46">
        <v>21.66435057125501</v>
      </c>
      <c r="M46">
        <v>19.349021247894449</v>
      </c>
      <c r="N46">
        <v>21.990583034776936</v>
      </c>
      <c r="O46">
        <v>0.37756322624743666</v>
      </c>
    </row>
    <row r="47" spans="1:15" x14ac:dyDescent="0.25">
      <c r="A47">
        <v>47</v>
      </c>
      <c r="B47">
        <v>0.16193999999999997</v>
      </c>
      <c r="C47">
        <v>1.9527575355386302</v>
      </c>
      <c r="D47">
        <v>2.3226267469066673</v>
      </c>
      <c r="E47">
        <v>2.0371625162144116</v>
      </c>
      <c r="F47">
        <v>2.0210642093675339</v>
      </c>
      <c r="G47">
        <v>2.0434848220512287</v>
      </c>
      <c r="H47">
        <v>2.4573420669838519</v>
      </c>
      <c r="I47">
        <v>23.501671541129546</v>
      </c>
      <c r="J47">
        <v>24.9944080180749</v>
      </c>
      <c r="K47">
        <v>27.393453521958492</v>
      </c>
      <c r="L47">
        <v>21.725060815812508</v>
      </c>
      <c r="M47">
        <v>19.48482258977041</v>
      </c>
      <c r="N47">
        <v>21.990583034776936</v>
      </c>
      <c r="O47">
        <v>0.38595352016404633</v>
      </c>
    </row>
    <row r="48" spans="1:15" x14ac:dyDescent="0.25">
      <c r="A48">
        <v>48</v>
      </c>
      <c r="B48">
        <v>0.16193999999999997</v>
      </c>
      <c r="C48">
        <v>1.9682723882549478</v>
      </c>
      <c r="D48">
        <v>2.3510586354617469</v>
      </c>
      <c r="E48">
        <v>2.0568933904480424</v>
      </c>
      <c r="F48">
        <v>2.0355466230782531</v>
      </c>
      <c r="G48">
        <v>2.0600024896662501</v>
      </c>
      <c r="H48">
        <v>2.4846989886070436</v>
      </c>
      <c r="I48">
        <v>23.669892296738674</v>
      </c>
      <c r="J48">
        <v>25.260541018703417</v>
      </c>
      <c r="K48">
        <v>27.475822684756441</v>
      </c>
      <c r="L48">
        <v>21.818674246177292</v>
      </c>
      <c r="M48">
        <v>19.617766290064228</v>
      </c>
      <c r="N48">
        <v>21.990583034776936</v>
      </c>
      <c r="O48">
        <v>0.39434381408065605</v>
      </c>
    </row>
    <row r="49" spans="1:15" x14ac:dyDescent="0.25">
      <c r="A49">
        <v>49</v>
      </c>
      <c r="B49">
        <v>0.16193999999999997</v>
      </c>
      <c r="C49">
        <v>1.9830729883796498</v>
      </c>
      <c r="D49">
        <v>2.380727291310619</v>
      </c>
      <c r="E49">
        <v>2.0753121171170807</v>
      </c>
      <c r="F49">
        <v>2.0489636661531554</v>
      </c>
      <c r="G49">
        <v>2.0749070956796416</v>
      </c>
      <c r="H49">
        <v>2.5113456139834778</v>
      </c>
      <c r="I49">
        <v>23.848838660624907</v>
      </c>
      <c r="J49">
        <v>25.568285449491846</v>
      </c>
      <c r="K49">
        <v>27.580868908673867</v>
      </c>
      <c r="L49">
        <v>21.946210777962726</v>
      </c>
      <c r="M49">
        <v>19.745904542998336</v>
      </c>
      <c r="N49">
        <v>21.990583034776936</v>
      </c>
      <c r="O49">
        <v>0.40273410799726578</v>
      </c>
    </row>
    <row r="50" spans="1:15" x14ac:dyDescent="0.25">
      <c r="A50">
        <v>50</v>
      </c>
      <c r="B50">
        <v>0.16193999999999997</v>
      </c>
      <c r="C50">
        <v>1.9973918560510271</v>
      </c>
      <c r="D50">
        <v>2.4120908366509966</v>
      </c>
      <c r="E50">
        <v>2.0924860818681794</v>
      </c>
      <c r="F50">
        <v>2.0616843112806884</v>
      </c>
      <c r="G50">
        <v>2.088642746783306</v>
      </c>
      <c r="H50">
        <v>2.5371853436728791</v>
      </c>
      <c r="I50">
        <v>24.032965713667696</v>
      </c>
      <c r="J50">
        <v>25.909733733474816</v>
      </c>
      <c r="K50">
        <v>27.708378377305344</v>
      </c>
      <c r="L50">
        <v>22.1061367550063</v>
      </c>
      <c r="M50">
        <v>19.865503997333025</v>
      </c>
      <c r="N50">
        <v>22.045589005904663</v>
      </c>
      <c r="O50">
        <v>0.4111244019138755</v>
      </c>
    </row>
    <row r="51" spans="1:15" x14ac:dyDescent="0.25">
      <c r="A51">
        <v>51</v>
      </c>
      <c r="B51">
        <v>0.16193999999999997</v>
      </c>
      <c r="C51">
        <v>2.0113294558659067</v>
      </c>
      <c r="D51">
        <v>2.4454972332539904</v>
      </c>
      <c r="E51">
        <v>2.1084973842297194</v>
      </c>
      <c r="F51">
        <v>2.0744208014875283</v>
      </c>
      <c r="G51">
        <v>2.1016427430886826</v>
      </c>
      <c r="H51">
        <v>2.5622935364726653</v>
      </c>
      <c r="I51">
        <v>24.216378511161455</v>
      </c>
      <c r="J51">
        <v>26.274341749608748</v>
      </c>
      <c r="K51">
        <v>27.857902307428883</v>
      </c>
      <c r="L51">
        <v>22.294199449155997</v>
      </c>
      <c r="M51">
        <v>19.971845998353622</v>
      </c>
      <c r="N51">
        <v>22.192264451698282</v>
      </c>
      <c r="O51">
        <v>0.41951469583048523</v>
      </c>
    </row>
    <row r="52" spans="1:15" x14ac:dyDescent="0.25">
      <c r="A52">
        <v>52</v>
      </c>
      <c r="B52">
        <v>0.16193999999999997</v>
      </c>
      <c r="C52">
        <v>2.0252612056573081</v>
      </c>
      <c r="D52">
        <v>2.4805713476217854</v>
      </c>
      <c r="E52">
        <v>2.1231776570375427</v>
      </c>
      <c r="F52">
        <v>2.0876490025483792</v>
      </c>
      <c r="G52">
        <v>2.1141178708273314</v>
      </c>
      <c r="H52">
        <v>2.5867816083248183</v>
      </c>
      <c r="I52">
        <v>24.394033881868012</v>
      </c>
      <c r="J52">
        <v>26.654692708258146</v>
      </c>
      <c r="K52">
        <v>28.023720698255921</v>
      </c>
      <c r="L52">
        <v>22.502415970955759</v>
      </c>
      <c r="M52">
        <v>20.060255323038508</v>
      </c>
      <c r="N52">
        <v>22.405889033794843</v>
      </c>
      <c r="O52">
        <v>0.42790498974709484</v>
      </c>
    </row>
    <row r="53" spans="1:15" x14ac:dyDescent="0.25">
      <c r="A53">
        <v>53</v>
      </c>
      <c r="B53">
        <v>0.16193999999999997</v>
      </c>
      <c r="C53">
        <v>2.0393466662237048</v>
      </c>
      <c r="D53">
        <v>2.5170160654082037</v>
      </c>
      <c r="E53">
        <v>2.1364935165982164</v>
      </c>
      <c r="F53">
        <v>2.101435626353751</v>
      </c>
      <c r="G53">
        <v>2.126042818135748</v>
      </c>
      <c r="H53">
        <v>2.6111656859198438</v>
      </c>
      <c r="I53">
        <v>24.5644578910922</v>
      </c>
      <c r="J53">
        <v>27.045274774807634</v>
      </c>
      <c r="K53">
        <v>28.19890618822625</v>
      </c>
      <c r="L53">
        <v>22.724910112586954</v>
      </c>
      <c r="M53">
        <v>20.129091008079961</v>
      </c>
      <c r="N53">
        <v>22.668391903379781</v>
      </c>
      <c r="O53">
        <v>0.43629528366370457</v>
      </c>
    </row>
    <row r="54" spans="1:15" x14ac:dyDescent="0.25">
      <c r="A54">
        <v>54</v>
      </c>
      <c r="B54">
        <v>0.16193999999999997</v>
      </c>
      <c r="C54">
        <v>2.0535951300033815</v>
      </c>
      <c r="D54">
        <v>2.5542364595097586</v>
      </c>
      <c r="E54">
        <v>2.1487581954968422</v>
      </c>
      <c r="F54">
        <v>2.1152954468408374</v>
      </c>
      <c r="G54">
        <v>2.1372427395535212</v>
      </c>
      <c r="H54">
        <v>2.6360402785733767</v>
      </c>
      <c r="I54">
        <v>24.72471289918521</v>
      </c>
      <c r="J54">
        <v>27.438958242120233</v>
      </c>
      <c r="K54">
        <v>28.376230311703768</v>
      </c>
      <c r="L54">
        <v>22.957487164153498</v>
      </c>
      <c r="M54">
        <v>20.180610427175697</v>
      </c>
      <c r="N54">
        <v>22.966495027856084</v>
      </c>
      <c r="O54">
        <v>0.4446855775803143</v>
      </c>
    </row>
    <row r="55" spans="1:15" x14ac:dyDescent="0.25">
      <c r="A55">
        <v>55</v>
      </c>
      <c r="B55">
        <v>0.16193999999999997</v>
      </c>
      <c r="C55">
        <v>2.0680401721025916</v>
      </c>
      <c r="D55">
        <v>2.5918790209629594</v>
      </c>
      <c r="E55">
        <v>2.1604267195964062</v>
      </c>
      <c r="F55">
        <v>2.1293851183996324</v>
      </c>
      <c r="G55">
        <v>2.1477611653978843</v>
      </c>
      <c r="H55">
        <v>2.6616321090563124</v>
      </c>
      <c r="I55">
        <v>24.873470272471938</v>
      </c>
      <c r="J55">
        <v>27.828710455335937</v>
      </c>
      <c r="K55">
        <v>28.550439595774009</v>
      </c>
      <c r="L55">
        <v>23.197338771106626</v>
      </c>
      <c r="M55">
        <v>20.219407331765247</v>
      </c>
      <c r="N55">
        <v>23.290464263453607</v>
      </c>
      <c r="O55">
        <v>0.45307587149692397</v>
      </c>
    </row>
    <row r="56" spans="1:15" x14ac:dyDescent="0.25">
      <c r="A56">
        <v>56</v>
      </c>
      <c r="B56">
        <v>0.16193999999999997</v>
      </c>
      <c r="C56">
        <v>2.0827244873467641</v>
      </c>
      <c r="D56">
        <v>2.6294923177172183</v>
      </c>
      <c r="E56">
        <v>2.172167920305923</v>
      </c>
      <c r="F56">
        <v>2.1441272573296515</v>
      </c>
      <c r="G56">
        <v>2.1580806748519987</v>
      </c>
      <c r="H56">
        <v>2.6877365347006226</v>
      </c>
      <c r="I56">
        <v>25.009143193389399</v>
      </c>
      <c r="J56">
        <v>28.217978638930827</v>
      </c>
      <c r="K56">
        <v>28.717293735889118</v>
      </c>
      <c r="L56">
        <v>23.441726784400959</v>
      </c>
      <c r="M56">
        <v>20.250041274660109</v>
      </c>
      <c r="N56">
        <v>23.633101376887403</v>
      </c>
      <c r="O56">
        <v>0.46146616541353369</v>
      </c>
    </row>
    <row r="57" spans="1:15" x14ac:dyDescent="0.25">
      <c r="A57">
        <v>57</v>
      </c>
      <c r="B57">
        <v>0.16193999999999997</v>
      </c>
      <c r="C57">
        <v>2.097431360379058</v>
      </c>
      <c r="D57">
        <v>2.6668464582084743</v>
      </c>
      <c r="E57">
        <v>2.1847173459180902</v>
      </c>
      <c r="F57">
        <v>2.1598851534627475</v>
      </c>
      <c r="G57">
        <v>2.1687302552359378</v>
      </c>
      <c r="H57">
        <v>2.7136551250478185</v>
      </c>
      <c r="I57">
        <v>25.130277115905002</v>
      </c>
      <c r="J57">
        <v>28.613641493858793</v>
      </c>
      <c r="K57">
        <v>28.875168603502907</v>
      </c>
      <c r="L57">
        <v>23.68811412532931</v>
      </c>
      <c r="M57">
        <v>20.275493782802915</v>
      </c>
      <c r="N57">
        <v>23.989046165906842</v>
      </c>
      <c r="O57">
        <v>0.46985645933014342</v>
      </c>
    </row>
    <row r="58" spans="1:15" x14ac:dyDescent="0.25">
      <c r="A58">
        <v>58</v>
      </c>
      <c r="B58">
        <v>0.16193999999999997</v>
      </c>
      <c r="C58">
        <v>2.1123502817114002</v>
      </c>
      <c r="D58">
        <v>2.703621694142138</v>
      </c>
      <c r="E58">
        <v>2.198403646223932</v>
      </c>
      <c r="F58">
        <v>2.1765679581995774</v>
      </c>
      <c r="G58">
        <v>2.1800664933411213</v>
      </c>
      <c r="H58">
        <v>2.7391094267936102</v>
      </c>
      <c r="I58">
        <v>25.234501181927723</v>
      </c>
      <c r="J58">
        <v>29.022932517439109</v>
      </c>
      <c r="K58">
        <v>29.020771416544616</v>
      </c>
      <c r="L58">
        <v>23.934268687614392</v>
      </c>
      <c r="M58">
        <v>20.298091504363889</v>
      </c>
      <c r="N58">
        <v>24.35423685240589</v>
      </c>
      <c r="O58">
        <v>0.47824675324675314</v>
      </c>
    </row>
    <row r="59" spans="1:15" x14ac:dyDescent="0.25">
      <c r="A59">
        <v>59</v>
      </c>
      <c r="B59">
        <v>0.16193999999999997</v>
      </c>
      <c r="C59">
        <v>2.1278117534192864</v>
      </c>
      <c r="D59">
        <v>2.7397122417568474</v>
      </c>
      <c r="E59">
        <v>2.2133337177199528</v>
      </c>
      <c r="F59">
        <v>2.1936935968174169</v>
      </c>
      <c r="G59">
        <v>2.192516687586163</v>
      </c>
      <c r="H59">
        <v>2.7643461826561126</v>
      </c>
      <c r="I59">
        <v>25.320068492909918</v>
      </c>
      <c r="J59">
        <v>29.451991999857384</v>
      </c>
      <c r="K59">
        <v>29.146532273691207</v>
      </c>
      <c r="L59">
        <v>24.17905533492959</v>
      </c>
      <c r="M59">
        <v>20.319388387921016</v>
      </c>
      <c r="N59">
        <v>24.725557399084664</v>
      </c>
      <c r="O59">
        <v>0.48663704716336281</v>
      </c>
    </row>
    <row r="60" spans="1:15" x14ac:dyDescent="0.25">
      <c r="A60">
        <v>60</v>
      </c>
      <c r="B60">
        <v>0.16193999999999997</v>
      </c>
      <c r="C60">
        <v>2.1441850077113696</v>
      </c>
      <c r="D60">
        <v>2.7751186230332814</v>
      </c>
      <c r="E60">
        <v>2.2292295480700641</v>
      </c>
      <c r="F60">
        <v>2.2107461434048989</v>
      </c>
      <c r="G60">
        <v>2.2063206004928517</v>
      </c>
      <c r="H60">
        <v>2.7895216519365018</v>
      </c>
      <c r="I60">
        <v>25.389157777373114</v>
      </c>
      <c r="J60">
        <v>29.901452004951523</v>
      </c>
      <c r="K60">
        <v>29.249423981051436</v>
      </c>
      <c r="L60">
        <v>24.421668388253085</v>
      </c>
      <c r="M60">
        <v>20.340980066135149</v>
      </c>
      <c r="N60">
        <v>25.100540109856524</v>
      </c>
      <c r="O60">
        <v>0.49502734107997248</v>
      </c>
    </row>
    <row r="61" spans="1:15" x14ac:dyDescent="0.25">
      <c r="A61">
        <v>61</v>
      </c>
      <c r="B61">
        <v>0.16193999999999997</v>
      </c>
      <c r="C61">
        <v>2.1618021636748654</v>
      </c>
      <c r="D61">
        <v>2.8095990869163709</v>
      </c>
      <c r="E61">
        <v>2.2459089432066901</v>
      </c>
      <c r="F61">
        <v>2.227497395198144</v>
      </c>
      <c r="G61">
        <v>2.2216420052725483</v>
      </c>
      <c r="H61">
        <v>2.8148732682550319</v>
      </c>
      <c r="I61">
        <v>25.444358772209512</v>
      </c>
      <c r="J61">
        <v>30.369830674815208</v>
      </c>
      <c r="K61">
        <v>29.329851553561042</v>
      </c>
      <c r="L61">
        <v>24.660688500754461</v>
      </c>
      <c r="M61">
        <v>20.363618442924018</v>
      </c>
      <c r="N61">
        <v>25.477085719659026</v>
      </c>
      <c r="O61">
        <v>0.50341763499658221</v>
      </c>
    </row>
    <row r="62" spans="1:15" x14ac:dyDescent="0.25">
      <c r="A62">
        <v>62</v>
      </c>
      <c r="B62">
        <v>0.16193999999999997</v>
      </c>
      <c r="C62">
        <v>2.1806619068902755</v>
      </c>
      <c r="D62">
        <v>2.8426734017855337</v>
      </c>
      <c r="E62">
        <v>2.2635667676007496</v>
      </c>
      <c r="F62">
        <v>2.2441063445274669</v>
      </c>
      <c r="G62">
        <v>2.238611751505025</v>
      </c>
      <c r="H62">
        <v>2.840786410030534</v>
      </c>
      <c r="I62">
        <v>25.487545070775134</v>
      </c>
      <c r="J62">
        <v>30.860700241524075</v>
      </c>
      <c r="K62">
        <v>29.391294516394403</v>
      </c>
      <c r="L62">
        <v>24.894384770262796</v>
      </c>
      <c r="M62">
        <v>20.384275171918706</v>
      </c>
      <c r="N62">
        <v>25.853229672651143</v>
      </c>
      <c r="O62">
        <v>0.51180792891319193</v>
      </c>
    </row>
    <row r="63" spans="1:15" x14ac:dyDescent="0.25">
      <c r="A63">
        <v>63</v>
      </c>
      <c r="B63">
        <v>0.16193999999999997</v>
      </c>
      <c r="C63">
        <v>2.2002349223679634</v>
      </c>
      <c r="D63">
        <v>2.8738073237830357</v>
      </c>
      <c r="E63">
        <v>2.2824344880632319</v>
      </c>
      <c r="F63">
        <v>2.2609144839685382</v>
      </c>
      <c r="G63">
        <v>2.2569378071018784</v>
      </c>
      <c r="H63">
        <v>2.8677078379260457</v>
      </c>
      <c r="I63">
        <v>25.522590853144106</v>
      </c>
      <c r="J63">
        <v>31.374775264182112</v>
      </c>
      <c r="K63">
        <v>29.438041900629436</v>
      </c>
      <c r="L63">
        <v>25.122183786878178</v>
      </c>
      <c r="M63">
        <v>20.400715848721628</v>
      </c>
      <c r="N63">
        <v>26.227007002526186</v>
      </c>
      <c r="O63">
        <v>0.52019822282980155</v>
      </c>
    </row>
    <row r="64" spans="1:15" x14ac:dyDescent="0.25">
      <c r="A64">
        <v>64</v>
      </c>
      <c r="B64">
        <v>0.16193999999999997</v>
      </c>
      <c r="C64">
        <v>2.2200336723792828</v>
      </c>
      <c r="D64">
        <v>2.9024312325353012</v>
      </c>
      <c r="E64">
        <v>2.3026940771179785</v>
      </c>
      <c r="F64">
        <v>2.2780450170402173</v>
      </c>
      <c r="G64">
        <v>2.2760775943551028</v>
      </c>
      <c r="H64">
        <v>2.8959665924716256</v>
      </c>
      <c r="I64">
        <v>25.55557597463741</v>
      </c>
      <c r="J64">
        <v>31.907002776633512</v>
      </c>
      <c r="K64">
        <v>29.47148564367675</v>
      </c>
      <c r="L64">
        <v>25.345056417018835</v>
      </c>
      <c r="M64">
        <v>20.412736705411671</v>
      </c>
      <c r="N64">
        <v>26.596232824873933</v>
      </c>
      <c r="O64">
        <v>0.52858851674641127</v>
      </c>
    </row>
    <row r="65" spans="1:15" x14ac:dyDescent="0.25">
      <c r="A65">
        <v>65</v>
      </c>
      <c r="B65">
        <v>0.16193999999999997</v>
      </c>
      <c r="C65">
        <v>2.2396548091236474</v>
      </c>
      <c r="D65">
        <v>2.9285065136782742</v>
      </c>
      <c r="E65">
        <v>2.3240775764396293</v>
      </c>
      <c r="F65">
        <v>2.2955968914866238</v>
      </c>
      <c r="G65">
        <v>2.2954180386347471</v>
      </c>
      <c r="H65">
        <v>2.9252323207032536</v>
      </c>
      <c r="I65">
        <v>25.592841436502702</v>
      </c>
      <c r="J65">
        <v>32.450269525958191</v>
      </c>
      <c r="K65">
        <v>29.49180541036031</v>
      </c>
      <c r="L65">
        <v>25.56375805717445</v>
      </c>
      <c r="M65">
        <v>20.420328506999404</v>
      </c>
      <c r="N65">
        <v>26.958305085142523</v>
      </c>
      <c r="O65">
        <v>0.536978810663021</v>
      </c>
    </row>
    <row r="66" spans="1:15" x14ac:dyDescent="0.25">
      <c r="A66">
        <v>66</v>
      </c>
      <c r="B66">
        <v>0.16193999999999997</v>
      </c>
      <c r="C66">
        <v>2.2588514947717888</v>
      </c>
      <c r="D66">
        <v>2.9516845174680979</v>
      </c>
      <c r="E66">
        <v>2.3462655981381206</v>
      </c>
      <c r="F66">
        <v>2.3136285617296868</v>
      </c>
      <c r="G66">
        <v>2.3148588022705106</v>
      </c>
      <c r="H66">
        <v>2.9550620633928526</v>
      </c>
      <c r="I66">
        <v>25.639901770513216</v>
      </c>
      <c r="J66">
        <v>32.993841093079872</v>
      </c>
      <c r="K66">
        <v>29.502017361633836</v>
      </c>
      <c r="L66">
        <v>25.777394582615592</v>
      </c>
      <c r="M66">
        <v>20.423497021645588</v>
      </c>
      <c r="N66">
        <v>27.309843272612131</v>
      </c>
      <c r="O66">
        <v>0.54536910457963073</v>
      </c>
    </row>
    <row r="67" spans="1:15" x14ac:dyDescent="0.25">
      <c r="A67">
        <v>67</v>
      </c>
      <c r="B67">
        <v>0.16193999999999997</v>
      </c>
      <c r="C67">
        <v>2.2775975129724966</v>
      </c>
      <c r="D67">
        <v>2.9728189158159677</v>
      </c>
      <c r="E67">
        <v>2.3687350858334817</v>
      </c>
      <c r="F67">
        <v>2.3312125022765136</v>
      </c>
      <c r="G67">
        <v>2.3341727910961083</v>
      </c>
      <c r="H67">
        <v>2.9846761641725483</v>
      </c>
      <c r="I67">
        <v>25.696484510767021</v>
      </c>
      <c r="J67">
        <v>33.527215241186639</v>
      </c>
      <c r="K67">
        <v>29.510734249044607</v>
      </c>
      <c r="L67">
        <v>25.985274784763714</v>
      </c>
      <c r="M67">
        <v>20.423497021645588</v>
      </c>
      <c r="N67">
        <v>27.648309668966203</v>
      </c>
      <c r="O67">
        <v>0.55375939849624045</v>
      </c>
    </row>
    <row r="68" spans="1:15" x14ac:dyDescent="0.25">
      <c r="A68">
        <v>68</v>
      </c>
      <c r="B68">
        <v>0.16193999999999997</v>
      </c>
      <c r="C68">
        <v>2.2957814434348802</v>
      </c>
      <c r="D68">
        <v>2.9921171802842363</v>
      </c>
      <c r="E68">
        <v>2.3910904857721809</v>
      </c>
      <c r="F68">
        <v>2.3478173116187744</v>
      </c>
      <c r="G68">
        <v>2.3530318368162084</v>
      </c>
      <c r="H68">
        <v>3.0140534004511199</v>
      </c>
      <c r="I68">
        <v>25.755118281961622</v>
      </c>
      <c r="J68">
        <v>34.044707671900333</v>
      </c>
      <c r="K68">
        <v>29.528822842040714</v>
      </c>
      <c r="L68">
        <v>26.188722059871775</v>
      </c>
      <c r="M68">
        <v>20.423497021645588</v>
      </c>
      <c r="N68">
        <v>27.971901013229214</v>
      </c>
      <c r="O68">
        <v>0.56214969241285007</v>
      </c>
    </row>
    <row r="69" spans="1:15" x14ac:dyDescent="0.25">
      <c r="A69">
        <v>69</v>
      </c>
      <c r="B69">
        <v>0.16193999999999997</v>
      </c>
      <c r="C69">
        <v>2.3133911706608106</v>
      </c>
      <c r="D69">
        <v>3.0097481751475335</v>
      </c>
      <c r="E69">
        <v>2.4128586543439123</v>
      </c>
      <c r="F69">
        <v>2.3634071782402133</v>
      </c>
      <c r="G69">
        <v>2.3712646064483791</v>
      </c>
      <c r="H69">
        <v>3.0433450479095132</v>
      </c>
      <c r="I69">
        <v>25.808539238711429</v>
      </c>
      <c r="J69">
        <v>34.542036981712144</v>
      </c>
      <c r="K69">
        <v>29.561035138952644</v>
      </c>
      <c r="L69">
        <v>26.390290637384357</v>
      </c>
      <c r="M69">
        <v>20.423497021645588</v>
      </c>
      <c r="N69">
        <v>28.279324871274284</v>
      </c>
      <c r="O69">
        <v>0.57053998632945979</v>
      </c>
    </row>
    <row r="70" spans="1:15" x14ac:dyDescent="0.25">
      <c r="A70">
        <v>70</v>
      </c>
      <c r="B70">
        <v>0.16193999999999997</v>
      </c>
      <c r="C70">
        <v>2.3303929616071812</v>
      </c>
      <c r="D70">
        <v>3.0258263741451827</v>
      </c>
      <c r="E70">
        <v>2.4335233514275836</v>
      </c>
      <c r="F70">
        <v>2.3780644759679315</v>
      </c>
      <c r="G70">
        <v>2.3887839085478086</v>
      </c>
      <c r="H70">
        <v>3.0724212788150078</v>
      </c>
      <c r="I70">
        <v>25.855048948919684</v>
      </c>
      <c r="J70">
        <v>35.019087441349164</v>
      </c>
      <c r="K70">
        <v>29.603983736347015</v>
      </c>
      <c r="L70">
        <v>26.591043441102663</v>
      </c>
      <c r="M70">
        <v>20.423497021645588</v>
      </c>
      <c r="N70">
        <v>28.569673295509613</v>
      </c>
      <c r="O70">
        <v>0.57893028024606952</v>
      </c>
    </row>
    <row r="71" spans="1:15" x14ac:dyDescent="0.25">
      <c r="A71">
        <v>71</v>
      </c>
      <c r="B71">
        <v>0.16193999999999997</v>
      </c>
      <c r="C71">
        <v>2.3466267918642889</v>
      </c>
      <c r="D71">
        <v>3.0406529235668902</v>
      </c>
      <c r="E71">
        <v>2.4529441005100145</v>
      </c>
      <c r="F71">
        <v>2.3921462689035482</v>
      </c>
      <c r="G71">
        <v>2.4055912911435686</v>
      </c>
      <c r="H71">
        <v>3.1005504844364884</v>
      </c>
      <c r="I71">
        <v>25.898547320347209</v>
      </c>
      <c r="J71">
        <v>35.481862915342852</v>
      </c>
      <c r="K71">
        <v>29.652929056055076</v>
      </c>
      <c r="L71">
        <v>26.789374011722028</v>
      </c>
      <c r="M71">
        <v>20.423497021645588</v>
      </c>
      <c r="N71">
        <v>28.842244668480724</v>
      </c>
      <c r="O71">
        <v>0.58732057416267924</v>
      </c>
    </row>
    <row r="72" spans="1:15" x14ac:dyDescent="0.25">
      <c r="A72">
        <v>72</v>
      </c>
      <c r="B72">
        <v>0.16193999999999997</v>
      </c>
      <c r="C72">
        <v>2.3622230851903012</v>
      </c>
      <c r="D72">
        <v>3.0543906516824735</v>
      </c>
      <c r="E72">
        <v>2.471525154174619</v>
      </c>
      <c r="F72">
        <v>2.4059861066921471</v>
      </c>
      <c r="G72">
        <v>2.4217521821662396</v>
      </c>
      <c r="H72">
        <v>3.1270493787291875</v>
      </c>
      <c r="I72">
        <v>25.94481485727232</v>
      </c>
      <c r="J72">
        <v>35.935513451063706</v>
      </c>
      <c r="K72">
        <v>29.707703988111994</v>
      </c>
      <c r="L72">
        <v>26.982625790606559</v>
      </c>
      <c r="M72">
        <v>20.423497021645588</v>
      </c>
      <c r="N72">
        <v>29.096544285934428</v>
      </c>
      <c r="O72">
        <v>0.59571086807928897</v>
      </c>
    </row>
    <row r="73" spans="1:15" x14ac:dyDescent="0.25">
      <c r="A73">
        <v>73</v>
      </c>
      <c r="B73">
        <v>0.16193999999999997</v>
      </c>
      <c r="C73">
        <v>2.3772630722429207</v>
      </c>
      <c r="D73">
        <v>3.0668644602965003</v>
      </c>
      <c r="E73">
        <v>2.4899232468087842</v>
      </c>
      <c r="F73">
        <v>2.4193714333714542</v>
      </c>
      <c r="G73">
        <v>2.4372558374347904</v>
      </c>
      <c r="H73">
        <v>3.1514140540417732</v>
      </c>
      <c r="I73">
        <v>25.996054107115967</v>
      </c>
      <c r="J73">
        <v>36.382869213815326</v>
      </c>
      <c r="K73">
        <v>29.770194666177922</v>
      </c>
      <c r="L73">
        <v>27.16919507907701</v>
      </c>
      <c r="M73">
        <v>20.423497021645588</v>
      </c>
      <c r="N73">
        <v>29.332271617522043</v>
      </c>
      <c r="O73">
        <v>0.60410116199589869</v>
      </c>
    </row>
    <row r="74" spans="1:15" x14ac:dyDescent="0.25">
      <c r="A74">
        <v>74</v>
      </c>
      <c r="B74">
        <v>0.16193999999999997</v>
      </c>
      <c r="C74">
        <v>2.3918993543455924</v>
      </c>
      <c r="D74">
        <v>3.0779594177602436</v>
      </c>
      <c r="E74">
        <v>2.5083324609435098</v>
      </c>
      <c r="F74">
        <v>2.4319023293690805</v>
      </c>
      <c r="G74">
        <v>2.4521224959878003</v>
      </c>
      <c r="H74">
        <v>3.1734530025406502</v>
      </c>
      <c r="I74">
        <v>26.053276204283932</v>
      </c>
      <c r="J74">
        <v>36.823533408895706</v>
      </c>
      <c r="K74">
        <v>29.837944735024312</v>
      </c>
      <c r="L74">
        <v>27.348090881618159</v>
      </c>
      <c r="M74">
        <v>20.423497021645588</v>
      </c>
      <c r="N74">
        <v>29.549355966103715</v>
      </c>
      <c r="O74">
        <v>0.61249145591250842</v>
      </c>
    </row>
    <row r="75" spans="1:15" x14ac:dyDescent="0.25">
      <c r="A75">
        <v>75</v>
      </c>
      <c r="B75">
        <v>0.16193999999999997</v>
      </c>
      <c r="C75">
        <v>2.4061175722159414</v>
      </c>
      <c r="D75">
        <v>3.0871775313566476</v>
      </c>
      <c r="E75">
        <v>2.5264911610662755</v>
      </c>
      <c r="F75">
        <v>2.4432947134225418</v>
      </c>
      <c r="G75">
        <v>2.4666379505079079</v>
      </c>
      <c r="H75">
        <v>3.193230223819512</v>
      </c>
      <c r="I75">
        <v>26.1180865627888</v>
      </c>
      <c r="J75">
        <v>37.250496768789112</v>
      </c>
      <c r="K75">
        <v>29.901357866234807</v>
      </c>
      <c r="L75">
        <v>27.516986530704145</v>
      </c>
      <c r="M75">
        <v>20.424619779469648</v>
      </c>
      <c r="N75">
        <v>29.747817119046971</v>
      </c>
      <c r="O75">
        <v>0.62088174982911815</v>
      </c>
    </row>
    <row r="76" spans="1:15" x14ac:dyDescent="0.25">
      <c r="A76">
        <v>76</v>
      </c>
      <c r="B76">
        <v>0.16193999999999997</v>
      </c>
      <c r="C76">
        <v>2.4192994309421127</v>
      </c>
      <c r="D76">
        <v>3.0946361667317794</v>
      </c>
      <c r="E76">
        <v>2.5437797308410635</v>
      </c>
      <c r="F76">
        <v>2.4531678969607658</v>
      </c>
      <c r="G76">
        <v>2.4812036848741101</v>
      </c>
      <c r="H76">
        <v>3.2108840669833003</v>
      </c>
      <c r="I76">
        <v>26.193606262877406</v>
      </c>
      <c r="J76">
        <v>37.657588355406844</v>
      </c>
      <c r="K76">
        <v>29.950042829116274</v>
      </c>
      <c r="L76">
        <v>27.671358903622092</v>
      </c>
      <c r="M76">
        <v>20.427109944532273</v>
      </c>
      <c r="N76">
        <v>29.927719526836469</v>
      </c>
      <c r="O76">
        <v>0.62927204374572765</v>
      </c>
    </row>
    <row r="77" spans="1:15" x14ac:dyDescent="0.25">
      <c r="A77">
        <v>77</v>
      </c>
      <c r="B77">
        <v>0.16193999999999997</v>
      </c>
      <c r="C77">
        <v>2.4306250494086266</v>
      </c>
      <c r="D77">
        <v>3.1006970789737966</v>
      </c>
      <c r="E77">
        <v>2.5601641708945166</v>
      </c>
      <c r="F77">
        <v>2.4612983615916617</v>
      </c>
      <c r="G77">
        <v>2.495524321433638</v>
      </c>
      <c r="H77">
        <v>3.2267800377492435</v>
      </c>
      <c r="I77">
        <v>26.276499819671777</v>
      </c>
      <c r="J77">
        <v>38.040285656682883</v>
      </c>
      <c r="K77">
        <v>29.982566234067203</v>
      </c>
      <c r="L77">
        <v>27.808637757338563</v>
      </c>
      <c r="M77">
        <v>20.430477930757746</v>
      </c>
      <c r="N77">
        <v>30.089235302502139</v>
      </c>
      <c r="O77">
        <v>0.63766233766233738</v>
      </c>
    </row>
    <row r="78" spans="1:15" x14ac:dyDescent="0.25">
      <c r="A78">
        <v>78</v>
      </c>
      <c r="B78">
        <v>0.16193999999999997</v>
      </c>
      <c r="C78">
        <v>2.4401446587344173</v>
      </c>
      <c r="D78">
        <v>3.1055746966107867</v>
      </c>
      <c r="E78">
        <v>2.5757064212080829</v>
      </c>
      <c r="F78">
        <v>2.4677929250073998</v>
      </c>
      <c r="G78">
        <v>2.5088246363136735</v>
      </c>
      <c r="H78">
        <v>3.2410706429222316</v>
      </c>
      <c r="I78">
        <v>26.356810827599215</v>
      </c>
      <c r="J78">
        <v>38.39465470486855</v>
      </c>
      <c r="K78">
        <v>30.006878192975297</v>
      </c>
      <c r="L78">
        <v>27.929700517352284</v>
      </c>
      <c r="M78">
        <v>20.433346778541701</v>
      </c>
      <c r="N78">
        <v>30.232778626289953</v>
      </c>
      <c r="O78">
        <v>0.6460526315789471</v>
      </c>
    </row>
    <row r="79" spans="1:15" x14ac:dyDescent="0.25">
      <c r="A79">
        <v>79</v>
      </c>
      <c r="B79">
        <v>0.16193999999999997</v>
      </c>
      <c r="C79">
        <v>2.448304805692493</v>
      </c>
      <c r="D79">
        <v>3.1096891468159495</v>
      </c>
      <c r="E79">
        <v>2.5905258084522633</v>
      </c>
      <c r="F79">
        <v>2.4730947948711175</v>
      </c>
      <c r="G79">
        <v>2.5206587193631806</v>
      </c>
      <c r="H79">
        <v>3.2536457582127927</v>
      </c>
      <c r="I79">
        <v>26.423245897751691</v>
      </c>
      <c r="J79">
        <v>38.718746342919637</v>
      </c>
      <c r="K79">
        <v>30.030325836356607</v>
      </c>
      <c r="L79">
        <v>28.037922072431755</v>
      </c>
      <c r="M79">
        <v>20.436011178934201</v>
      </c>
      <c r="N79">
        <v>30.358964957673468</v>
      </c>
      <c r="O79">
        <v>0.65444292549555683</v>
      </c>
    </row>
    <row r="80" spans="1:15" x14ac:dyDescent="0.25">
      <c r="A80">
        <v>80</v>
      </c>
      <c r="B80">
        <v>0.16193999999999997</v>
      </c>
      <c r="C80">
        <v>2.4561669337781513</v>
      </c>
      <c r="D80">
        <v>3.1128953067799943</v>
      </c>
      <c r="E80">
        <v>2.6045654978461865</v>
      </c>
      <c r="F80">
        <v>2.4776157220147326</v>
      </c>
      <c r="G80">
        <v>2.531253884545519</v>
      </c>
      <c r="H80">
        <v>3.2642540596018259</v>
      </c>
      <c r="I80">
        <v>26.468837256440533</v>
      </c>
      <c r="J80">
        <v>39.008372423881347</v>
      </c>
      <c r="K80">
        <v>30.054551358049242</v>
      </c>
      <c r="L80">
        <v>28.135300207953271</v>
      </c>
      <c r="M80">
        <v>20.440104271555438</v>
      </c>
      <c r="N80">
        <v>30.468550958556467</v>
      </c>
      <c r="O80">
        <v>0.66283321941216655</v>
      </c>
    </row>
    <row r="81" spans="1:15" x14ac:dyDescent="0.25">
      <c r="A81">
        <v>81</v>
      </c>
      <c r="B81">
        <v>0.16193999999999997</v>
      </c>
      <c r="C81">
        <v>2.4641201817560763</v>
      </c>
      <c r="D81">
        <v>3.1153924672648619</v>
      </c>
      <c r="E81">
        <v>2.6177729950530786</v>
      </c>
      <c r="F81">
        <v>2.4814962749737171</v>
      </c>
      <c r="G81">
        <v>2.5411759839823538</v>
      </c>
      <c r="H81">
        <v>3.2728354478584962</v>
      </c>
      <c r="I81">
        <v>26.496139952238337</v>
      </c>
      <c r="J81">
        <v>39.265386693333859</v>
      </c>
      <c r="K81">
        <v>30.079085384817471</v>
      </c>
      <c r="L81">
        <v>28.221679404908219</v>
      </c>
      <c r="M81">
        <v>20.44622071573199</v>
      </c>
      <c r="N81">
        <v>30.562551608258946</v>
      </c>
      <c r="O81">
        <v>0.67122351332877628</v>
      </c>
    </row>
    <row r="82" spans="1:15" x14ac:dyDescent="0.25">
      <c r="A82">
        <v>82</v>
      </c>
      <c r="B82">
        <v>0.16193999999999997</v>
      </c>
      <c r="C82">
        <v>2.4717231880484696</v>
      </c>
      <c r="D82">
        <v>3.1169497467713363</v>
      </c>
      <c r="E82">
        <v>2.6300635320129131</v>
      </c>
      <c r="F82">
        <v>2.4849282989091082</v>
      </c>
      <c r="G82">
        <v>2.5508802639090367</v>
      </c>
      <c r="H82">
        <v>3.2797076148877324</v>
      </c>
      <c r="I82">
        <v>26.513178549034794</v>
      </c>
      <c r="J82">
        <v>39.491972470303786</v>
      </c>
      <c r="K82">
        <v>30.103742797308129</v>
      </c>
      <c r="L82">
        <v>28.29758467800648</v>
      </c>
      <c r="M82">
        <v>20.454558512661084</v>
      </c>
      <c r="N82">
        <v>30.642381461505369</v>
      </c>
      <c r="O82">
        <v>0.679613807245386</v>
      </c>
    </row>
    <row r="83" spans="1:15" x14ac:dyDescent="0.25">
      <c r="A83">
        <v>83</v>
      </c>
      <c r="B83">
        <v>0.16193999999999997</v>
      </c>
      <c r="C83">
        <v>2.4783964778600254</v>
      </c>
      <c r="D83">
        <v>3.1179061429843546</v>
      </c>
      <c r="E83">
        <v>2.6417659263625639</v>
      </c>
      <c r="F83">
        <v>2.4878246695179791</v>
      </c>
      <c r="G83">
        <v>2.5603671641282806</v>
      </c>
      <c r="H83">
        <v>3.2856829682874698</v>
      </c>
      <c r="I83">
        <v>26.526884555251584</v>
      </c>
      <c r="J83">
        <v>39.692914857202766</v>
      </c>
      <c r="K83">
        <v>30.131535011617498</v>
      </c>
      <c r="L83">
        <v>28.365702844015338</v>
      </c>
      <c r="M83">
        <v>20.46525025031319</v>
      </c>
      <c r="N83">
        <v>30.710139042263403</v>
      </c>
      <c r="O83">
        <v>0.68800410116199573</v>
      </c>
    </row>
    <row r="84" spans="1:15" x14ac:dyDescent="0.25">
      <c r="A84">
        <v>84</v>
      </c>
      <c r="B84">
        <v>0.16193999999999997</v>
      </c>
      <c r="C84">
        <v>2.4837276976574625</v>
      </c>
      <c r="D84">
        <v>3.1185125858650693</v>
      </c>
      <c r="E84">
        <v>2.6527461847283531</v>
      </c>
      <c r="F84">
        <v>2.4903532830749926</v>
      </c>
      <c r="G84">
        <v>2.5692216003961295</v>
      </c>
      <c r="H84">
        <v>3.2913186511516641</v>
      </c>
      <c r="I84">
        <v>26.539929793796919</v>
      </c>
      <c r="J84">
        <v>39.878644782307383</v>
      </c>
      <c r="K84">
        <v>30.164171877137687</v>
      </c>
      <c r="L84">
        <v>28.429357757731651</v>
      </c>
      <c r="M84">
        <v>20.477165602359769</v>
      </c>
      <c r="N84">
        <v>30.768754318958525</v>
      </c>
      <c r="O84">
        <v>0.69639439507860545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4" width="13.7109375" customWidth="1"/>
    <col min="5" max="5" width="12.7109375" customWidth="1"/>
    <col min="6" max="7" width="13.7109375" customWidth="1"/>
    <col min="8" max="8" width="12.7109375" customWidth="1"/>
    <col min="9" max="12" width="11.85546875" customWidth="1"/>
    <col min="13" max="14" width="12.7109375" customWidth="1"/>
    <col min="15" max="15" width="14.7109375" customWidth="1"/>
  </cols>
  <sheetData>
    <row r="1" spans="1:15" x14ac:dyDescent="0.25">
      <c r="A1" s="50" t="s">
        <v>187</v>
      </c>
      <c r="B1" s="50" t="s">
        <v>484</v>
      </c>
      <c r="C1" s="50" t="s">
        <v>188</v>
      </c>
      <c r="D1" s="50" t="s">
        <v>594</v>
      </c>
      <c r="E1" s="50" t="s">
        <v>193</v>
      </c>
      <c r="F1" s="50" t="s">
        <v>190</v>
      </c>
      <c r="G1" s="50" t="s">
        <v>595</v>
      </c>
      <c r="H1" s="50" t="s">
        <v>192</v>
      </c>
      <c r="I1" s="50" t="s">
        <v>596</v>
      </c>
      <c r="J1" s="50" t="s">
        <v>597</v>
      </c>
      <c r="K1" s="50" t="s">
        <v>598</v>
      </c>
      <c r="L1" s="50" t="s">
        <v>599</v>
      </c>
      <c r="M1" s="50" t="s">
        <v>600</v>
      </c>
      <c r="N1" s="50" t="s">
        <v>601</v>
      </c>
      <c r="O1" s="50" t="s">
        <v>194</v>
      </c>
    </row>
    <row r="2" spans="1:15" x14ac:dyDescent="0.25">
      <c r="A2">
        <v>2</v>
      </c>
      <c r="B2">
        <v>9.360000000000035E-3</v>
      </c>
      <c r="C2">
        <v>7.0883785059992654E-2</v>
      </c>
      <c r="D2">
        <v>9.2642208687259781E-2</v>
      </c>
      <c r="E2">
        <v>7.2725328302698011E-2</v>
      </c>
      <c r="F2">
        <v>7.2574791616846324E-2</v>
      </c>
      <c r="G2">
        <v>7.7198407990903689E-2</v>
      </c>
      <c r="H2">
        <v>0.10328979806063274</v>
      </c>
      <c r="I2">
        <v>1.3148036463199495</v>
      </c>
      <c r="J2">
        <v>1.3842091391039921</v>
      </c>
      <c r="K2">
        <v>3.7727723531252098</v>
      </c>
      <c r="L2">
        <v>1.3435083992131391</v>
      </c>
      <c r="M2">
        <v>0.93033475076572814</v>
      </c>
      <c r="N2">
        <v>0.6954104858894542</v>
      </c>
      <c r="O2">
        <v>4.7865279706322816E-3</v>
      </c>
    </row>
    <row r="3" spans="1:15" x14ac:dyDescent="0.25">
      <c r="A3">
        <v>3</v>
      </c>
      <c r="B3">
        <v>1.8809999999999993E-2</v>
      </c>
      <c r="C3">
        <v>0.14125919614450644</v>
      </c>
      <c r="D3">
        <v>0.18402027091358406</v>
      </c>
      <c r="E3">
        <v>0.14460104031591714</v>
      </c>
      <c r="F3">
        <v>0.14471114047363764</v>
      </c>
      <c r="G3">
        <v>0.15359996722653471</v>
      </c>
      <c r="H3">
        <v>0.20515026180480392</v>
      </c>
      <c r="I3">
        <v>2.6038168020710932</v>
      </c>
      <c r="J3">
        <v>2.7430645452860012</v>
      </c>
      <c r="K3">
        <v>7.2618846118592586</v>
      </c>
      <c r="L3">
        <v>2.6598262259659169</v>
      </c>
      <c r="M3">
        <v>1.8454193942105168</v>
      </c>
      <c r="N3">
        <v>1.3810590151430986</v>
      </c>
      <c r="O3">
        <v>9.6541367149873825E-3</v>
      </c>
    </row>
    <row r="4" spans="1:15" x14ac:dyDescent="0.25">
      <c r="A4">
        <v>4</v>
      </c>
      <c r="B4">
        <v>2.8410000000000046E-2</v>
      </c>
      <c r="C4">
        <v>0.21076395685911054</v>
      </c>
      <c r="D4">
        <v>0.2733971185091062</v>
      </c>
      <c r="E4">
        <v>0.21526749515809651</v>
      </c>
      <c r="F4">
        <v>0.21613900914664114</v>
      </c>
      <c r="G4">
        <v>0.22872993683717288</v>
      </c>
      <c r="H4">
        <v>0.30482731866627621</v>
      </c>
      <c r="I4">
        <v>3.8495997153088246</v>
      </c>
      <c r="J4">
        <v>4.0616698177873642</v>
      </c>
      <c r="K4">
        <v>10.277959735056394</v>
      </c>
      <c r="L4">
        <v>3.9297846659133513</v>
      </c>
      <c r="M4">
        <v>2.7342248828799924</v>
      </c>
      <c r="N4">
        <v>2.0527775065520548</v>
      </c>
      <c r="O4">
        <v>1.4602826233065285E-2</v>
      </c>
    </row>
    <row r="5" spans="1:15" x14ac:dyDescent="0.25">
      <c r="A5">
        <v>5</v>
      </c>
      <c r="B5">
        <v>3.6660000000000026E-2</v>
      </c>
      <c r="C5">
        <v>0.27908003639030649</v>
      </c>
      <c r="D5">
        <v>0.36041016601688369</v>
      </c>
      <c r="E5">
        <v>0.28477343322221788</v>
      </c>
      <c r="F5">
        <v>0.28658137856848404</v>
      </c>
      <c r="G5">
        <v>0.30236886141950192</v>
      </c>
      <c r="H5">
        <v>0.40193301411751436</v>
      </c>
      <c r="I5">
        <v>5.0396273328995473</v>
      </c>
      <c r="J5">
        <v>5.3315213241456147</v>
      </c>
      <c r="K5">
        <v>12.707369842062889</v>
      </c>
      <c r="L5">
        <v>5.1398360546191748</v>
      </c>
      <c r="M5">
        <v>3.5887583032432353</v>
      </c>
      <c r="N5">
        <v>2.7095571413105541</v>
      </c>
      <c r="O5">
        <v>1.9632596524866007E-2</v>
      </c>
    </row>
    <row r="6" spans="1:15" x14ac:dyDescent="0.25">
      <c r="A6">
        <v>6</v>
      </c>
      <c r="B6">
        <v>4.4869999999999965E-2</v>
      </c>
      <c r="C6">
        <v>0.34573270068384537</v>
      </c>
      <c r="D6">
        <v>0.44502019640192314</v>
      </c>
      <c r="E6">
        <v>0.35335978135274609</v>
      </c>
      <c r="F6">
        <v>0.35593096039731958</v>
      </c>
      <c r="G6">
        <v>0.3745121823381844</v>
      </c>
      <c r="H6">
        <v>0.4966260075091331</v>
      </c>
      <c r="I6">
        <v>6.1659828033284958</v>
      </c>
      <c r="J6">
        <v>6.547246875603757</v>
      </c>
      <c r="K6">
        <v>14.500858871600325</v>
      </c>
      <c r="L6">
        <v>6.2801090335259122</v>
      </c>
      <c r="M6">
        <v>4.4034259560460889</v>
      </c>
      <c r="N6">
        <v>3.346374812511633</v>
      </c>
      <c r="O6">
        <v>2.4743447590389531E-2</v>
      </c>
    </row>
    <row r="7" spans="1:15" x14ac:dyDescent="0.25">
      <c r="A7">
        <v>7</v>
      </c>
      <c r="B7">
        <v>5.3059999999999996E-2</v>
      </c>
      <c r="C7">
        <v>0.41008052481195828</v>
      </c>
      <c r="D7">
        <v>0.52731268741579251</v>
      </c>
      <c r="E7">
        <v>0.4210702996976548</v>
      </c>
      <c r="F7">
        <v>0.42413628285342092</v>
      </c>
      <c r="G7">
        <v>0.44522010553545743</v>
      </c>
      <c r="H7">
        <v>0.58914997078313014</v>
      </c>
      <c r="I7">
        <v>7.2224134511505014</v>
      </c>
      <c r="J7">
        <v>7.7029231430430629</v>
      </c>
      <c r="K7">
        <v>15.668743961511172</v>
      </c>
      <c r="L7">
        <v>7.3440198474496547</v>
      </c>
      <c r="M7">
        <v>5.1749143424579076</v>
      </c>
      <c r="N7">
        <v>3.9564278715679713</v>
      </c>
      <c r="O7">
        <v>2.9935379429635863E-2</v>
      </c>
    </row>
    <row r="8" spans="1:15" x14ac:dyDescent="0.25">
      <c r="A8">
        <v>8</v>
      </c>
      <c r="B8">
        <v>6.1270000000000047E-2</v>
      </c>
      <c r="C8">
        <v>0.47171107664628237</v>
      </c>
      <c r="D8">
        <v>0.60714182715491627</v>
      </c>
      <c r="E8">
        <v>0.48758535286742161</v>
      </c>
      <c r="F8">
        <v>0.4912041048192301</v>
      </c>
      <c r="G8">
        <v>0.51452838914523613</v>
      </c>
      <c r="H8">
        <v>0.67888543892742925</v>
      </c>
      <c r="I8">
        <v>8.2047453320454746</v>
      </c>
      <c r="J8">
        <v>8.7929713573069712</v>
      </c>
      <c r="K8">
        <v>16.281839196213401</v>
      </c>
      <c r="L8">
        <v>8.3268531013744251</v>
      </c>
      <c r="M8">
        <v>5.8999533516551033</v>
      </c>
      <c r="N8">
        <v>4.5325281124478209</v>
      </c>
      <c r="O8">
        <v>3.5208392042605008E-2</v>
      </c>
    </row>
    <row r="9" spans="1:15" x14ac:dyDescent="0.25">
      <c r="A9">
        <v>9</v>
      </c>
      <c r="B9">
        <v>6.9529999999999981E-2</v>
      </c>
      <c r="C9">
        <v>0.53100594994144568</v>
      </c>
      <c r="D9">
        <v>0.68452637936589367</v>
      </c>
      <c r="E9">
        <v>0.55236869321540283</v>
      </c>
      <c r="F9">
        <v>0.55699675899865264</v>
      </c>
      <c r="G9">
        <v>0.58232693924177936</v>
      </c>
      <c r="H9">
        <v>0.7650532846795034</v>
      </c>
      <c r="I9">
        <v>9.1098693843033871</v>
      </c>
      <c r="J9">
        <v>9.8120306038082497</v>
      </c>
      <c r="K9">
        <v>16.478571428571421</v>
      </c>
      <c r="L9">
        <v>9.2260746920728653</v>
      </c>
      <c r="M9">
        <v>6.574929343362494</v>
      </c>
      <c r="N9">
        <v>5.0763273390014243</v>
      </c>
      <c r="O9">
        <v>4.0562485429296975E-2</v>
      </c>
    </row>
    <row r="10" spans="1:15" x14ac:dyDescent="0.25">
      <c r="A10">
        <v>10</v>
      </c>
      <c r="B10">
        <v>7.6160000000000005E-2</v>
      </c>
      <c r="C10">
        <v>0.58890031620580863</v>
      </c>
      <c r="D10">
        <v>0.75921634155922146</v>
      </c>
      <c r="E10">
        <v>0.6150366588028795</v>
      </c>
      <c r="F10">
        <v>0.62122657366467049</v>
      </c>
      <c r="G10">
        <v>0.64833415271804962</v>
      </c>
      <c r="H10">
        <v>0.84742970911155202</v>
      </c>
      <c r="I10">
        <v>9.93614001076077</v>
      </c>
      <c r="J10">
        <v>10.756881331350863</v>
      </c>
      <c r="K10">
        <v>16.478571428571421</v>
      </c>
      <c r="L10">
        <v>10.039793694630438</v>
      </c>
      <c r="M10">
        <v>7.1977422027179863</v>
      </c>
      <c r="N10">
        <v>5.594344550805352</v>
      </c>
      <c r="O10">
        <v>4.599765958971172E-2</v>
      </c>
    </row>
    <row r="11" spans="1:15" x14ac:dyDescent="0.25">
      <c r="A11">
        <v>11</v>
      </c>
      <c r="B11">
        <v>8.268999999999993E-2</v>
      </c>
      <c r="C11">
        <v>0.64666557635444444</v>
      </c>
      <c r="D11">
        <v>0.83136032983771724</v>
      </c>
      <c r="E11">
        <v>0.67569997615522359</v>
      </c>
      <c r="F11">
        <v>0.68370069523324672</v>
      </c>
      <c r="G11">
        <v>0.71211872549596045</v>
      </c>
      <c r="H11">
        <v>0.92591534996067193</v>
      </c>
      <c r="I11">
        <v>10.682353199921703</v>
      </c>
      <c r="J11">
        <v>11.626597973001575</v>
      </c>
      <c r="K11">
        <v>16.478571428571421</v>
      </c>
      <c r="L11">
        <v>10.766284353231365</v>
      </c>
      <c r="M11">
        <v>7.7670241406792204</v>
      </c>
      <c r="N11">
        <v>6.088774300065996</v>
      </c>
      <c r="O11">
        <v>5.1513914523849319E-2</v>
      </c>
    </row>
    <row r="12" spans="1:15" x14ac:dyDescent="0.25">
      <c r="A12">
        <v>12</v>
      </c>
      <c r="B12">
        <v>8.9110000000000023E-2</v>
      </c>
      <c r="C12">
        <v>0.70445468901027497</v>
      </c>
      <c r="D12">
        <v>0.9007456862053711</v>
      </c>
      <c r="E12">
        <v>0.73413586012197585</v>
      </c>
      <c r="F12">
        <v>0.74387771915973455</v>
      </c>
      <c r="G12">
        <v>0.77314916204838113</v>
      </c>
      <c r="H12">
        <v>1.0003060150217269</v>
      </c>
      <c r="I12">
        <v>11.347149621751903</v>
      </c>
      <c r="J12">
        <v>12.42047222408817</v>
      </c>
      <c r="K12">
        <v>16.478571428571421</v>
      </c>
      <c r="L12">
        <v>11.404558407466581</v>
      </c>
      <c r="M12">
        <v>8.2846291121976456</v>
      </c>
      <c r="N12">
        <v>6.5609423937603877</v>
      </c>
      <c r="O12">
        <v>5.7111250231709716E-2</v>
      </c>
    </row>
    <row r="13" spans="1:15" x14ac:dyDescent="0.25">
      <c r="A13">
        <v>13</v>
      </c>
      <c r="B13">
        <v>9.542000000000006E-2</v>
      </c>
      <c r="C13">
        <v>0.76140574425675989</v>
      </c>
      <c r="D13">
        <v>0.96743414481926804</v>
      </c>
      <c r="E13">
        <v>0.78971953599265543</v>
      </c>
      <c r="F13">
        <v>0.80102613863885264</v>
      </c>
      <c r="G13">
        <v>0.83096762618144493</v>
      </c>
      <c r="H13">
        <v>1.0697864364514618</v>
      </c>
      <c r="I13">
        <v>11.929487853932708</v>
      </c>
      <c r="J13">
        <v>13.139116496256491</v>
      </c>
      <c r="K13">
        <v>16.478571428571421</v>
      </c>
      <c r="L13">
        <v>11.955474758372919</v>
      </c>
      <c r="M13">
        <v>8.7503335392700361</v>
      </c>
      <c r="N13">
        <v>7.0102977575569678</v>
      </c>
      <c r="O13">
        <v>6.2789666713292891E-2</v>
      </c>
    </row>
    <row r="14" spans="1:15" x14ac:dyDescent="0.25">
      <c r="A14">
        <v>14</v>
      </c>
      <c r="B14">
        <v>0.10165000000000002</v>
      </c>
      <c r="C14">
        <v>0.81665837744736569</v>
      </c>
      <c r="D14">
        <v>1.031262898515283</v>
      </c>
      <c r="E14">
        <v>0.84178974605797263</v>
      </c>
      <c r="F14">
        <v>0.85476036071200046</v>
      </c>
      <c r="G14">
        <v>0.88515259867503837</v>
      </c>
      <c r="H14">
        <v>1.1337624494704823</v>
      </c>
      <c r="I14">
        <v>12.430299212776536</v>
      </c>
      <c r="J14">
        <v>13.783272769687787</v>
      </c>
      <c r="K14">
        <v>16.478571428571421</v>
      </c>
      <c r="L14">
        <v>12.421740934830023</v>
      </c>
      <c r="M14">
        <v>9.1650570333377601</v>
      </c>
      <c r="N14">
        <v>7.4385013339273058</v>
      </c>
      <c r="O14">
        <v>6.854916396859892E-2</v>
      </c>
    </row>
    <row r="15" spans="1:15" x14ac:dyDescent="0.25">
      <c r="A15">
        <v>15</v>
      </c>
      <c r="B15">
        <v>0.10603999999999991</v>
      </c>
      <c r="C15">
        <v>0.87021324981473835</v>
      </c>
      <c r="D15">
        <v>1.0920948950340956</v>
      </c>
      <c r="E15">
        <v>0.89015559696402957</v>
      </c>
      <c r="F15">
        <v>0.90504267571284447</v>
      </c>
      <c r="G15">
        <v>0.93549785224378201</v>
      </c>
      <c r="H15">
        <v>1.1922586286177477</v>
      </c>
      <c r="I15">
        <v>12.854184052924975</v>
      </c>
      <c r="J15">
        <v>14.354530524775175</v>
      </c>
      <c r="K15">
        <v>16.478571428571421</v>
      </c>
      <c r="L15">
        <v>12.80620000967831</v>
      </c>
      <c r="M15">
        <v>9.5285969099799672</v>
      </c>
      <c r="N15">
        <v>7.8508724362558926</v>
      </c>
      <c r="O15">
        <v>7.438974199762774E-2</v>
      </c>
    </row>
    <row r="16" spans="1:15" x14ac:dyDescent="0.25">
      <c r="A16">
        <v>16</v>
      </c>
      <c r="B16">
        <v>0.11073</v>
      </c>
      <c r="C16">
        <v>0.92238357500671242</v>
      </c>
      <c r="D16">
        <v>1.149764819273013</v>
      </c>
      <c r="E16">
        <v>0.93523729762690033</v>
      </c>
      <c r="F16">
        <v>0.95230512454990324</v>
      </c>
      <c r="G16">
        <v>0.98232895492972183</v>
      </c>
      <c r="H16">
        <v>1.2458531433045097</v>
      </c>
      <c r="I16">
        <v>13.206905206554159</v>
      </c>
      <c r="J16">
        <v>14.853453616627871</v>
      </c>
      <c r="K16">
        <v>16.478571428571421</v>
      </c>
      <c r="L16">
        <v>13.111980299965193</v>
      </c>
      <c r="M16">
        <v>9.8428157430579493</v>
      </c>
      <c r="N16">
        <v>8.2498038472642197</v>
      </c>
      <c r="O16">
        <v>8.0311400800379379E-2</v>
      </c>
    </row>
    <row r="17" spans="1:15" x14ac:dyDescent="0.25">
      <c r="A17">
        <v>17</v>
      </c>
      <c r="B17">
        <v>0.11565000000000003</v>
      </c>
      <c r="C17">
        <v>0.97313139717566344</v>
      </c>
      <c r="D17">
        <v>1.2038270818833827</v>
      </c>
      <c r="E17">
        <v>0.97773880992309636</v>
      </c>
      <c r="F17">
        <v>0.99719033657639744</v>
      </c>
      <c r="G17">
        <v>1.0262457557171583</v>
      </c>
      <c r="H17">
        <v>1.2954112349416755</v>
      </c>
      <c r="I17">
        <v>13.492263226074984</v>
      </c>
      <c r="J17">
        <v>15.283085514088109</v>
      </c>
      <c r="K17">
        <v>16.478571428571421</v>
      </c>
      <c r="L17">
        <v>13.343373865710028</v>
      </c>
      <c r="M17">
        <v>10.110693575621656</v>
      </c>
      <c r="N17">
        <v>8.6376051968488614</v>
      </c>
      <c r="O17">
        <v>8.631414037685381E-2</v>
      </c>
    </row>
    <row r="18" spans="1:15" x14ac:dyDescent="0.25">
      <c r="A18">
        <v>18</v>
      </c>
      <c r="B18">
        <v>0.12070000000000003</v>
      </c>
      <c r="C18">
        <v>1.0214852184291792</v>
      </c>
      <c r="D18">
        <v>1.2541250278781206</v>
      </c>
      <c r="E18">
        <v>1.0182355241142294</v>
      </c>
      <c r="F18">
        <v>1.0400557575968978</v>
      </c>
      <c r="G18">
        <v>1.067862282415609</v>
      </c>
      <c r="H18">
        <v>1.3411922015001783</v>
      </c>
      <c r="I18">
        <v>13.712341949403411</v>
      </c>
      <c r="J18">
        <v>15.651347245933774</v>
      </c>
      <c r="K18">
        <v>16.478571428571421</v>
      </c>
      <c r="L18">
        <v>13.506493717385656</v>
      </c>
      <c r="M18">
        <v>10.334858391208028</v>
      </c>
      <c r="N18">
        <v>9.0142612905095714</v>
      </c>
      <c r="O18">
        <v>9.2397960727051059E-2</v>
      </c>
    </row>
    <row r="19" spans="1:15" x14ac:dyDescent="0.25">
      <c r="A19">
        <v>19</v>
      </c>
      <c r="B19">
        <v>0.12579000000000007</v>
      </c>
      <c r="C19">
        <v>1.0666151253005911</v>
      </c>
      <c r="D19">
        <v>1.3009252636588609</v>
      </c>
      <c r="E19">
        <v>1.0567924468569805</v>
      </c>
      <c r="F19">
        <v>1.0812759484614547</v>
      </c>
      <c r="G19">
        <v>1.1075854915685577</v>
      </c>
      <c r="H19">
        <v>1.3835323766506546</v>
      </c>
      <c r="I19">
        <v>13.868372846986921</v>
      </c>
      <c r="J19">
        <v>15.967276240065365</v>
      </c>
      <c r="K19">
        <v>16.478571428571421</v>
      </c>
      <c r="L19">
        <v>13.609821052951135</v>
      </c>
      <c r="M19">
        <v>10.518568725677314</v>
      </c>
      <c r="N19">
        <v>9.3796193791763116</v>
      </c>
      <c r="O19">
        <v>9.8562861850971115E-2</v>
      </c>
    </row>
    <row r="20" spans="1:15" x14ac:dyDescent="0.25">
      <c r="A20">
        <v>20</v>
      </c>
      <c r="B20">
        <v>0.12874999999999992</v>
      </c>
      <c r="C20">
        <v>1.1083387352302478</v>
      </c>
      <c r="D20">
        <v>1.3447726568703102</v>
      </c>
      <c r="E20">
        <v>1.0937071232519098</v>
      </c>
      <c r="F20">
        <v>1.1212642428197652</v>
      </c>
      <c r="G20">
        <v>1.1456059416048634</v>
      </c>
      <c r="H20">
        <v>1.4229706937542481</v>
      </c>
      <c r="I20">
        <v>13.968105889946248</v>
      </c>
      <c r="J20">
        <v>16.238329258039848</v>
      </c>
      <c r="K20">
        <v>16.478571428571421</v>
      </c>
      <c r="L20">
        <v>13.66426688564392</v>
      </c>
      <c r="M20">
        <v>10.664386968298018</v>
      </c>
      <c r="N20">
        <v>9.7378485627384634</v>
      </c>
      <c r="O20">
        <v>0.104808843748614</v>
      </c>
    </row>
    <row r="21" spans="1:15" x14ac:dyDescent="0.25">
      <c r="A21">
        <v>21</v>
      </c>
      <c r="B21">
        <v>0.13210999999999995</v>
      </c>
      <c r="C21">
        <v>1.1468616425891482</v>
      </c>
      <c r="D21">
        <v>1.38631843892121</v>
      </c>
      <c r="E21">
        <v>1.1294911785914716</v>
      </c>
      <c r="F21">
        <v>1.1604981961275056</v>
      </c>
      <c r="G21">
        <v>1.1822179418486833</v>
      </c>
      <c r="H21">
        <v>1.4601475376105115</v>
      </c>
      <c r="I21">
        <v>14.022965108019026</v>
      </c>
      <c r="J21">
        <v>16.469429926910909</v>
      </c>
      <c r="K21">
        <v>16.478571428571421</v>
      </c>
      <c r="L21">
        <v>13.682413111725673</v>
      </c>
      <c r="M21">
        <v>10.778668666062437</v>
      </c>
      <c r="N21">
        <v>10.088890594060906</v>
      </c>
      <c r="O21">
        <v>0.11113590641997968</v>
      </c>
    </row>
    <row r="22" spans="1:15" x14ac:dyDescent="0.25">
      <c r="A22">
        <v>22</v>
      </c>
      <c r="B22">
        <v>0.13578000000000001</v>
      </c>
      <c r="C22">
        <v>1.1825337068637145</v>
      </c>
      <c r="D22">
        <v>1.4256008770562123</v>
      </c>
      <c r="E22">
        <v>1.1643555400629662</v>
      </c>
      <c r="F22">
        <v>1.1991705918812567</v>
      </c>
      <c r="G22">
        <v>1.2176745109894442</v>
      </c>
      <c r="H22">
        <v>1.4957216996834335</v>
      </c>
      <c r="I22">
        <v>14.049419223661882</v>
      </c>
      <c r="J22">
        <v>16.667418011489104</v>
      </c>
      <c r="K22">
        <v>16.478571428571421</v>
      </c>
      <c r="L22">
        <v>13.682842702910513</v>
      </c>
      <c r="M22">
        <v>10.869996123029802</v>
      </c>
      <c r="N22">
        <v>10.429992376311384</v>
      </c>
      <c r="O22">
        <v>0.11754404986506817</v>
      </c>
    </row>
    <row r="23" spans="1:15" x14ac:dyDescent="0.25">
      <c r="A23">
        <v>23</v>
      </c>
      <c r="B23">
        <v>0.13969000000000009</v>
      </c>
      <c r="C23">
        <v>1.214631594651453</v>
      </c>
      <c r="D23">
        <v>1.4625338755390755</v>
      </c>
      <c r="E23">
        <v>1.1984985710131855</v>
      </c>
      <c r="F23">
        <v>1.2370235797752847</v>
      </c>
      <c r="G23">
        <v>1.2520803032752272</v>
      </c>
      <c r="H23">
        <v>1.5300101441843166</v>
      </c>
      <c r="I23">
        <v>14.057505346525845</v>
      </c>
      <c r="J23">
        <v>16.840224870674174</v>
      </c>
      <c r="K23">
        <v>16.478571428571421</v>
      </c>
      <c r="L23">
        <v>13.682842702910513</v>
      </c>
      <c r="M23">
        <v>10.949321990927485</v>
      </c>
      <c r="N23">
        <v>10.762986995245004</v>
      </c>
      <c r="O23">
        <v>0.12403327408387944</v>
      </c>
    </row>
    <row r="24" spans="1:15" x14ac:dyDescent="0.25">
      <c r="A24">
        <v>24</v>
      </c>
      <c r="B24">
        <v>0.14373999999999998</v>
      </c>
      <c r="C24">
        <v>1.2428912489065216</v>
      </c>
      <c r="D24">
        <v>1.4967639957431764</v>
      </c>
      <c r="E24">
        <v>1.2318520608961239</v>
      </c>
      <c r="F24">
        <v>1.2737668848893295</v>
      </c>
      <c r="G24">
        <v>1.285246407750765</v>
      </c>
      <c r="H24">
        <v>1.5631189017418812</v>
      </c>
      <c r="I24">
        <v>14.057505346525845</v>
      </c>
      <c r="J24">
        <v>16.995691245195864</v>
      </c>
      <c r="K24">
        <v>16.478571428571421</v>
      </c>
      <c r="L24">
        <v>13.682842702910513</v>
      </c>
      <c r="M24">
        <v>11.02425471204978</v>
      </c>
      <c r="N24">
        <v>11.083041104434882</v>
      </c>
      <c r="O24">
        <v>0.13060357907641357</v>
      </c>
    </row>
    <row r="25" spans="1:15" x14ac:dyDescent="0.25">
      <c r="A25">
        <v>25</v>
      </c>
      <c r="B25">
        <v>0.14491000000000009</v>
      </c>
      <c r="C25">
        <v>1.268135386173955</v>
      </c>
      <c r="D25">
        <v>1.5283065828382563</v>
      </c>
      <c r="E25">
        <v>1.2643147196213373</v>
      </c>
      <c r="F25">
        <v>1.3091312962615693</v>
      </c>
      <c r="G25">
        <v>1.3168047000491274</v>
      </c>
      <c r="H25">
        <v>1.5951013704745747</v>
      </c>
      <c r="I25">
        <v>14.057505346525845</v>
      </c>
      <c r="J25">
        <v>17.140603291110775</v>
      </c>
      <c r="K25">
        <v>16.478571428571421</v>
      </c>
      <c r="L25">
        <v>13.682842702910513</v>
      </c>
      <c r="M25">
        <v>11.096810990031656</v>
      </c>
      <c r="N25">
        <v>11.389940658050007</v>
      </c>
      <c r="O25">
        <v>0.13725496484267047</v>
      </c>
    </row>
    <row r="26" spans="1:15" x14ac:dyDescent="0.25">
      <c r="A26">
        <v>26</v>
      </c>
      <c r="B26">
        <v>0.14674000000000009</v>
      </c>
      <c r="C26">
        <v>1.2915101412218517</v>
      </c>
      <c r="D26">
        <v>1.5572577501449154</v>
      </c>
      <c r="E26">
        <v>1.2957508869943783</v>
      </c>
      <c r="F26">
        <v>1.3429066799191172</v>
      </c>
      <c r="G26">
        <v>1.346442999597135</v>
      </c>
      <c r="H26">
        <v>1.625620042222141</v>
      </c>
      <c r="I26">
        <v>14.057505346525845</v>
      </c>
      <c r="J26">
        <v>17.278626264261678</v>
      </c>
      <c r="K26">
        <v>16.478571428571421</v>
      </c>
      <c r="L26">
        <v>13.682842702910513</v>
      </c>
      <c r="M26">
        <v>11.168768547044047</v>
      </c>
      <c r="N26">
        <v>11.684578093957015</v>
      </c>
      <c r="O26">
        <v>0.14398743138265024</v>
      </c>
    </row>
    <row r="27" spans="1:15" x14ac:dyDescent="0.25">
      <c r="A27">
        <v>27</v>
      </c>
      <c r="B27">
        <v>0.1492</v>
      </c>
      <c r="C27">
        <v>1.3143523054444488</v>
      </c>
      <c r="D27">
        <v>1.5836875013501024</v>
      </c>
      <c r="E27">
        <v>1.3259058506314656</v>
      </c>
      <c r="F27">
        <v>1.3749542235188956</v>
      </c>
      <c r="G27">
        <v>1.3738466023939577</v>
      </c>
      <c r="H27">
        <v>1.6544435545740637</v>
      </c>
      <c r="I27">
        <v>14.057505346525845</v>
      </c>
      <c r="J27">
        <v>17.410435205097691</v>
      </c>
      <c r="K27">
        <v>16.478571428571421</v>
      </c>
      <c r="L27">
        <v>13.682842702910513</v>
      </c>
      <c r="M27">
        <v>11.241198766257101</v>
      </c>
      <c r="N27">
        <v>11.966652341002474</v>
      </c>
      <c r="O27">
        <v>0.15080097869635281</v>
      </c>
    </row>
    <row r="28" spans="1:15" x14ac:dyDescent="0.25">
      <c r="A28">
        <v>28</v>
      </c>
      <c r="B28">
        <v>0.15226000000000006</v>
      </c>
      <c r="C28">
        <v>1.3368075191769937</v>
      </c>
      <c r="D28">
        <v>1.6080156985128824</v>
      </c>
      <c r="E28">
        <v>1.3545036228176484</v>
      </c>
      <c r="F28">
        <v>1.4050285804807361</v>
      </c>
      <c r="G28">
        <v>1.3986983834507505</v>
      </c>
      <c r="H28">
        <v>1.6814538494133957</v>
      </c>
      <c r="I28">
        <v>14.057505346525845</v>
      </c>
      <c r="J28">
        <v>17.536193102293709</v>
      </c>
      <c r="K28">
        <v>16.478571428571421</v>
      </c>
      <c r="L28">
        <v>13.682842702910513</v>
      </c>
      <c r="M28">
        <v>11.313907721108622</v>
      </c>
      <c r="N28">
        <v>12.239089191746769</v>
      </c>
      <c r="O28">
        <v>0.15769560678377814</v>
      </c>
    </row>
    <row r="29" spans="1:15" x14ac:dyDescent="0.25">
      <c r="A29">
        <v>29</v>
      </c>
      <c r="B29">
        <v>0.15589000000000008</v>
      </c>
      <c r="C29">
        <v>1.3580234200275854</v>
      </c>
      <c r="D29">
        <v>1.6307646372332185</v>
      </c>
      <c r="E29">
        <v>1.3814211659338864</v>
      </c>
      <c r="F29">
        <v>1.4330162973965022</v>
      </c>
      <c r="G29">
        <v>1.4208639679211705</v>
      </c>
      <c r="H29">
        <v>1.7064863604444966</v>
      </c>
      <c r="I29">
        <v>14.057505346525845</v>
      </c>
      <c r="J29">
        <v>17.657071960451081</v>
      </c>
      <c r="K29">
        <v>16.478571428571421</v>
      </c>
      <c r="L29">
        <v>13.682842702910513</v>
      </c>
      <c r="M29">
        <v>11.385570456883023</v>
      </c>
      <c r="N29">
        <v>12.504589540741096</v>
      </c>
      <c r="O29">
        <v>0.16467131564492629</v>
      </c>
    </row>
    <row r="30" spans="1:15" x14ac:dyDescent="0.25">
      <c r="A30">
        <v>30</v>
      </c>
      <c r="B30">
        <v>0.15651999999999999</v>
      </c>
      <c r="C30">
        <v>1.3773659484162297</v>
      </c>
      <c r="D30">
        <v>1.6526227319698166</v>
      </c>
      <c r="E30">
        <v>1.4066602408835545</v>
      </c>
      <c r="F30">
        <v>1.4589057019044687</v>
      </c>
      <c r="G30">
        <v>1.4405189284484807</v>
      </c>
      <c r="H30">
        <v>1.7295442222130555</v>
      </c>
      <c r="I30">
        <v>14.057505346525845</v>
      </c>
      <c r="J30">
        <v>17.773054168790285</v>
      </c>
      <c r="K30">
        <v>16.478571428571421</v>
      </c>
      <c r="L30">
        <v>13.682842702910513</v>
      </c>
      <c r="M30">
        <v>11.453452684648555</v>
      </c>
      <c r="N30">
        <v>12.760434801600754</v>
      </c>
      <c r="O30">
        <v>0.17172810527979729</v>
      </c>
    </row>
    <row r="31" spans="1:15" x14ac:dyDescent="0.25">
      <c r="A31">
        <v>31</v>
      </c>
      <c r="B31">
        <v>0.15748000000000006</v>
      </c>
      <c r="C31">
        <v>1.3956939502407408</v>
      </c>
      <c r="D31">
        <v>1.6739887845280885</v>
      </c>
      <c r="E31">
        <v>1.4306321936107871</v>
      </c>
      <c r="F31">
        <v>1.4828953101349693</v>
      </c>
      <c r="G31">
        <v>1.4583327868593492</v>
      </c>
      <c r="H31">
        <v>1.7511860880197954</v>
      </c>
      <c r="I31">
        <v>14.057505346525845</v>
      </c>
      <c r="J31">
        <v>17.884494942613323</v>
      </c>
      <c r="K31">
        <v>16.478571428571421</v>
      </c>
      <c r="L31">
        <v>13.682842702910513</v>
      </c>
      <c r="M31">
        <v>11.5162958098862</v>
      </c>
      <c r="N31">
        <v>13.011025343054685</v>
      </c>
      <c r="O31">
        <v>0.17886597568839108</v>
      </c>
    </row>
    <row r="32" spans="1:15" x14ac:dyDescent="0.25">
      <c r="A32">
        <v>32</v>
      </c>
      <c r="B32">
        <v>0.15873999999999988</v>
      </c>
      <c r="C32">
        <v>1.4130224152169109</v>
      </c>
      <c r="D32">
        <v>1.6951386989571364</v>
      </c>
      <c r="E32">
        <v>1.4539332289313691</v>
      </c>
      <c r="F32">
        <v>1.5053531206076574</v>
      </c>
      <c r="G32">
        <v>1.4749338488348143</v>
      </c>
      <c r="H32">
        <v>1.7720989118432977</v>
      </c>
      <c r="I32">
        <v>14.057505346525845</v>
      </c>
      <c r="J32">
        <v>17.993660038180849</v>
      </c>
      <c r="K32">
        <v>16.478571428571421</v>
      </c>
      <c r="L32">
        <v>13.682842702910513</v>
      </c>
      <c r="M32">
        <v>11.575825923993751</v>
      </c>
      <c r="N32">
        <v>13.255940687514245</v>
      </c>
      <c r="O32">
        <v>0.18608492687070768</v>
      </c>
    </row>
    <row r="33" spans="1:15" x14ac:dyDescent="0.25">
      <c r="A33">
        <v>33</v>
      </c>
      <c r="B33">
        <v>0.16025</v>
      </c>
      <c r="C33">
        <v>1.4315187148554751</v>
      </c>
      <c r="D33">
        <v>1.7164866246065091</v>
      </c>
      <c r="E33">
        <v>1.4770343933950827</v>
      </c>
      <c r="F33">
        <v>1.5270713757276662</v>
      </c>
      <c r="G33">
        <v>1.4911782287589395</v>
      </c>
      <c r="H33">
        <v>1.7927885209919023</v>
      </c>
      <c r="I33">
        <v>14.057505346525845</v>
      </c>
      <c r="J33">
        <v>18.105087060431536</v>
      </c>
      <c r="K33">
        <v>16.478571428571421</v>
      </c>
      <c r="L33">
        <v>13.682842702910513</v>
      </c>
      <c r="M33">
        <v>11.635417046848819</v>
      </c>
      <c r="N33">
        <v>13.49599740273103</v>
      </c>
      <c r="O33">
        <v>0.19338495882674706</v>
      </c>
    </row>
    <row r="34" spans="1:15" x14ac:dyDescent="0.25">
      <c r="A34">
        <v>34</v>
      </c>
      <c r="B34">
        <v>0.16193999999999997</v>
      </c>
      <c r="C34">
        <v>1.4511566121090911</v>
      </c>
      <c r="D34">
        <v>1.738677027238944</v>
      </c>
      <c r="E34">
        <v>1.5001911356392166</v>
      </c>
      <c r="F34">
        <v>1.5488722722619739</v>
      </c>
      <c r="G34">
        <v>1.5076714042620942</v>
      </c>
      <c r="H34">
        <v>1.8137378085538398</v>
      </c>
      <c r="I34">
        <v>14.057505346525845</v>
      </c>
      <c r="J34">
        <v>18.222696886396722</v>
      </c>
      <c r="K34">
        <v>16.478571428571421</v>
      </c>
      <c r="L34">
        <v>13.682842702910513</v>
      </c>
      <c r="M34">
        <v>11.697775437352179</v>
      </c>
      <c r="N34">
        <v>13.730065868043274</v>
      </c>
      <c r="O34">
        <v>0.2007660715565093</v>
      </c>
    </row>
    <row r="35" spans="1:15" x14ac:dyDescent="0.25">
      <c r="A35">
        <v>35</v>
      </c>
      <c r="B35">
        <v>0.16193999999999997</v>
      </c>
      <c r="C35">
        <v>1.4712897105906111</v>
      </c>
      <c r="D35">
        <v>1.7622647506544629</v>
      </c>
      <c r="E35">
        <v>1.5234985837888217</v>
      </c>
      <c r="F35">
        <v>1.5715238638130429</v>
      </c>
      <c r="G35">
        <v>1.524991179152231</v>
      </c>
      <c r="H35">
        <v>1.835274599479902</v>
      </c>
      <c r="I35">
        <v>14.057505346525845</v>
      </c>
      <c r="J35">
        <v>18.349041353725056</v>
      </c>
      <c r="K35">
        <v>16.478571428571421</v>
      </c>
      <c r="L35">
        <v>13.682842702910513</v>
      </c>
      <c r="M35">
        <v>11.762684543761802</v>
      </c>
      <c r="N35">
        <v>13.956729353477495</v>
      </c>
      <c r="O35">
        <v>0.20822826505999431</v>
      </c>
    </row>
    <row r="36" spans="1:15" x14ac:dyDescent="0.25">
      <c r="A36">
        <v>36</v>
      </c>
      <c r="B36">
        <v>0.16193999999999997</v>
      </c>
      <c r="C36">
        <v>1.4918405231212566</v>
      </c>
      <c r="D36">
        <v>1.78757529875636</v>
      </c>
      <c r="E36">
        <v>1.5472293604713339</v>
      </c>
      <c r="F36">
        <v>1.5953742755772795</v>
      </c>
      <c r="G36">
        <v>1.5436654412902118</v>
      </c>
      <c r="H36">
        <v>1.8578327519131308</v>
      </c>
      <c r="I36">
        <v>14.058490034165702</v>
      </c>
      <c r="J36">
        <v>18.484713868952372</v>
      </c>
      <c r="K36">
        <v>16.478571428571421</v>
      </c>
      <c r="L36">
        <v>13.682842702910513</v>
      </c>
      <c r="M36">
        <v>11.830901177836909</v>
      </c>
      <c r="N36">
        <v>14.178025621934934</v>
      </c>
      <c r="O36">
        <v>0.21577153933720214</v>
      </c>
    </row>
    <row r="37" spans="1:15" x14ac:dyDescent="0.25">
      <c r="A37">
        <v>37</v>
      </c>
      <c r="B37">
        <v>0.16193999999999997</v>
      </c>
      <c r="C37">
        <v>1.5142703383361464</v>
      </c>
      <c r="D37">
        <v>1.8143624454834695</v>
      </c>
      <c r="E37">
        <v>1.5717169310343082</v>
      </c>
      <c r="F37">
        <v>1.6204527471983043</v>
      </c>
      <c r="G37">
        <v>1.5639069860429864</v>
      </c>
      <c r="H37">
        <v>1.8818898684406624</v>
      </c>
      <c r="I37">
        <v>14.06387954851647</v>
      </c>
      <c r="J37">
        <v>18.629150935704086</v>
      </c>
      <c r="K37">
        <v>16.478571428571421</v>
      </c>
      <c r="L37">
        <v>13.682842702910513</v>
      </c>
      <c r="M37">
        <v>11.903215303873052</v>
      </c>
      <c r="N37">
        <v>14.402728278265954</v>
      </c>
      <c r="O37">
        <v>0.22339589438813282</v>
      </c>
    </row>
    <row r="38" spans="1:15" x14ac:dyDescent="0.25">
      <c r="A38">
        <v>38</v>
      </c>
      <c r="B38">
        <v>0.16193999999999997</v>
      </c>
      <c r="C38">
        <v>1.5398881906197257</v>
      </c>
      <c r="D38">
        <v>1.8424097121630616</v>
      </c>
      <c r="E38">
        <v>1.597393370653414</v>
      </c>
      <c r="F38">
        <v>1.6465931993172116</v>
      </c>
      <c r="G38">
        <v>1.5857354925606417</v>
      </c>
      <c r="H38">
        <v>1.9077661357032556</v>
      </c>
      <c r="I38">
        <v>14.07671415482468</v>
      </c>
      <c r="J38">
        <v>18.779459999435236</v>
      </c>
      <c r="K38">
        <v>16.478571428571421</v>
      </c>
      <c r="L38">
        <v>13.682842702910513</v>
      </c>
      <c r="M38">
        <v>11.980733764184214</v>
      </c>
      <c r="N38">
        <v>14.63642879246118</v>
      </c>
      <c r="O38">
        <v>0.23110133021278625</v>
      </c>
    </row>
    <row r="39" spans="1:15" x14ac:dyDescent="0.25">
      <c r="A39">
        <v>39</v>
      </c>
      <c r="B39">
        <v>0.16193999999999997</v>
      </c>
      <c r="C39">
        <v>1.5686212323163042</v>
      </c>
      <c r="D39">
        <v>1.8717769133686717</v>
      </c>
      <c r="E39">
        <v>1.624249857011735</v>
      </c>
      <c r="F39">
        <v>1.6736078952389641</v>
      </c>
      <c r="G39">
        <v>1.6093050219148892</v>
      </c>
      <c r="H39">
        <v>1.9356090907312191</v>
      </c>
      <c r="I39">
        <v>14.09871397686981</v>
      </c>
      <c r="J39">
        <v>18.932410106049058</v>
      </c>
      <c r="K39">
        <v>16.478571428571421</v>
      </c>
      <c r="L39">
        <v>13.682842702910513</v>
      </c>
      <c r="M39">
        <v>12.064162506998706</v>
      </c>
      <c r="N39">
        <v>14.879654266254507</v>
      </c>
      <c r="O39">
        <v>0.23888784681116257</v>
      </c>
    </row>
    <row r="40" spans="1:15" x14ac:dyDescent="0.25">
      <c r="A40">
        <v>40</v>
      </c>
      <c r="B40">
        <v>0.16193999999999997</v>
      </c>
      <c r="C40">
        <v>1.5993610074622862</v>
      </c>
      <c r="D40">
        <v>1.902918639260917</v>
      </c>
      <c r="E40">
        <v>1.6522661016594915</v>
      </c>
      <c r="F40">
        <v>1.7016283437101607</v>
      </c>
      <c r="G40">
        <v>1.6349778467442497</v>
      </c>
      <c r="H40">
        <v>1.965608133073389</v>
      </c>
      <c r="I40">
        <v>14.129930475292829</v>
      </c>
      <c r="J40">
        <v>19.087517854895715</v>
      </c>
      <c r="K40">
        <v>16.478571428571421</v>
      </c>
      <c r="L40">
        <v>13.685263034877879</v>
      </c>
      <c r="M40">
        <v>12.152107789565168</v>
      </c>
      <c r="N40">
        <v>15.131930518787067</v>
      </c>
      <c r="O40">
        <v>0.24675544418326162</v>
      </c>
    </row>
    <row r="41" spans="1:15" x14ac:dyDescent="0.25">
      <c r="A41">
        <v>41</v>
      </c>
      <c r="B41">
        <v>0.16193999999999997</v>
      </c>
      <c r="C41">
        <v>1.6314677131076665</v>
      </c>
      <c r="D41">
        <v>1.9362649760494504</v>
      </c>
      <c r="E41">
        <v>1.6814317270796439</v>
      </c>
      <c r="F41">
        <v>1.7310039005025908</v>
      </c>
      <c r="G41">
        <v>1.6631709652896867</v>
      </c>
      <c r="H41">
        <v>1.9975004618003742</v>
      </c>
      <c r="I41">
        <v>14.169160989902071</v>
      </c>
      <c r="J41">
        <v>19.249788626389119</v>
      </c>
      <c r="K41">
        <v>16.478571428571421</v>
      </c>
      <c r="L41">
        <v>13.69379470254615</v>
      </c>
      <c r="M41">
        <v>12.243744785674547</v>
      </c>
      <c r="N41">
        <v>15.395069892693607</v>
      </c>
      <c r="O41">
        <v>0.25470412232908352</v>
      </c>
    </row>
    <row r="42" spans="1:15" x14ac:dyDescent="0.25">
      <c r="A42">
        <v>42</v>
      </c>
      <c r="B42">
        <v>0.16193999999999997</v>
      </c>
      <c r="C42">
        <v>1.6669026580815496</v>
      </c>
      <c r="D42">
        <v>1.9719011975043845</v>
      </c>
      <c r="E42">
        <v>1.7117358476636508</v>
      </c>
      <c r="F42">
        <v>1.7622679886085997</v>
      </c>
      <c r="G42">
        <v>1.693892479769656</v>
      </c>
      <c r="H42">
        <v>2.0316597987017904</v>
      </c>
      <c r="I42">
        <v>14.21575671739669</v>
      </c>
      <c r="J42">
        <v>19.428646873991053</v>
      </c>
      <c r="K42">
        <v>16.478571428571421</v>
      </c>
      <c r="L42">
        <v>13.711363115525083</v>
      </c>
      <c r="M42">
        <v>12.340676532618922</v>
      </c>
      <c r="N42">
        <v>15.672856401195462</v>
      </c>
      <c r="O42">
        <v>0.26273388124862823</v>
      </c>
    </row>
    <row r="43" spans="1:15" x14ac:dyDescent="0.25">
      <c r="A43">
        <v>43</v>
      </c>
      <c r="B43">
        <v>0.16193999999999997</v>
      </c>
      <c r="C43">
        <v>1.7057779908135007</v>
      </c>
      <c r="D43">
        <v>2.0096276529098867</v>
      </c>
      <c r="E43">
        <v>1.7432714191255101</v>
      </c>
      <c r="F43">
        <v>1.7952057572108628</v>
      </c>
      <c r="G43">
        <v>1.7265520693657062</v>
      </c>
      <c r="H43">
        <v>2.0674235167912274</v>
      </c>
      <c r="I43">
        <v>14.269548267998283</v>
      </c>
      <c r="J43">
        <v>19.630578355223108</v>
      </c>
      <c r="K43">
        <v>16.478571428571421</v>
      </c>
      <c r="L43">
        <v>13.739797411751821</v>
      </c>
      <c r="M43">
        <v>12.443686936923877</v>
      </c>
      <c r="N43">
        <v>15.964124926065535</v>
      </c>
      <c r="O43">
        <v>0.27084472094189571</v>
      </c>
    </row>
    <row r="44" spans="1:15" x14ac:dyDescent="0.25">
      <c r="A44">
        <v>44</v>
      </c>
      <c r="B44">
        <v>0.16193999999999997</v>
      </c>
      <c r="C44">
        <v>1.747544424366233</v>
      </c>
      <c r="D44">
        <v>2.0493280609568845</v>
      </c>
      <c r="E44">
        <v>1.7759027468698783</v>
      </c>
      <c r="F44">
        <v>1.8296301651241673</v>
      </c>
      <c r="G44">
        <v>1.7609154131503535</v>
      </c>
      <c r="H44">
        <v>2.1048474781714472</v>
      </c>
      <c r="I44">
        <v>14.331288064256549</v>
      </c>
      <c r="J44">
        <v>19.858713069944628</v>
      </c>
      <c r="K44">
        <v>16.478571428571421</v>
      </c>
      <c r="L44">
        <v>13.779943251344283</v>
      </c>
      <c r="M44">
        <v>12.554059535426195</v>
      </c>
      <c r="N44">
        <v>16.264473016422283</v>
      </c>
      <c r="O44">
        <v>0.27903664140888607</v>
      </c>
    </row>
    <row r="45" spans="1:15" x14ac:dyDescent="0.25">
      <c r="A45">
        <v>45</v>
      </c>
      <c r="B45">
        <v>0.16193999999999997</v>
      </c>
      <c r="C45">
        <v>1.7902250693995345</v>
      </c>
      <c r="D45">
        <v>2.0909450735796806</v>
      </c>
      <c r="E45">
        <v>1.809587335308892</v>
      </c>
      <c r="F45">
        <v>1.8654213563499102</v>
      </c>
      <c r="G45">
        <v>1.7972066696428171</v>
      </c>
      <c r="H45">
        <v>2.1442424506115896</v>
      </c>
      <c r="I45">
        <v>14.402517886756426</v>
      </c>
      <c r="J45">
        <v>20.113785762121054</v>
      </c>
      <c r="K45">
        <v>16.478571428571421</v>
      </c>
      <c r="L45">
        <v>13.832311841074032</v>
      </c>
      <c r="M45">
        <v>12.670941210632208</v>
      </c>
      <c r="N45">
        <v>16.56964253041491</v>
      </c>
      <c r="O45">
        <v>0.28730964264959913</v>
      </c>
    </row>
    <row r="46" spans="1:15" x14ac:dyDescent="0.25">
      <c r="A46">
        <v>46</v>
      </c>
      <c r="B46">
        <v>0.16193999999999997</v>
      </c>
      <c r="C46">
        <v>1.8338013256122425</v>
      </c>
      <c r="D46">
        <v>2.1344301064641793</v>
      </c>
      <c r="E46">
        <v>1.8447797592822257</v>
      </c>
      <c r="F46">
        <v>1.9031467112194285</v>
      </c>
      <c r="G46">
        <v>1.836186464285088</v>
      </c>
      <c r="H46">
        <v>2.1863654593057005</v>
      </c>
      <c r="I46">
        <v>14.483835028040994</v>
      </c>
      <c r="J46">
        <v>20.395104188333843</v>
      </c>
      <c r="K46">
        <v>16.478571428571421</v>
      </c>
      <c r="L46">
        <v>13.897580198439428</v>
      </c>
      <c r="M46">
        <v>12.793440292116355</v>
      </c>
      <c r="N46">
        <v>16.876803764418035</v>
      </c>
      <c r="O46">
        <v>0.29566372466403507</v>
      </c>
    </row>
    <row r="47" spans="1:15" x14ac:dyDescent="0.25">
      <c r="A47">
        <v>47</v>
      </c>
      <c r="B47">
        <v>0.16193999999999997</v>
      </c>
      <c r="C47">
        <v>1.8797583135372278</v>
      </c>
      <c r="D47">
        <v>2.1794151657236767</v>
      </c>
      <c r="E47">
        <v>1.8819526570861675</v>
      </c>
      <c r="F47">
        <v>1.9434660145747207</v>
      </c>
      <c r="G47">
        <v>1.8783708921390667</v>
      </c>
      <c r="H47">
        <v>2.2314858799052439</v>
      </c>
      <c r="I47">
        <v>14.575659121391034</v>
      </c>
      <c r="J47">
        <v>20.702093460494012</v>
      </c>
      <c r="K47">
        <v>16.478571428571421</v>
      </c>
      <c r="L47">
        <v>13.97644388637794</v>
      </c>
      <c r="M47">
        <v>12.922224141816624</v>
      </c>
      <c r="N47">
        <v>17.181643394133957</v>
      </c>
      <c r="O47">
        <v>0.30409888745219393</v>
      </c>
    </row>
    <row r="48" spans="1:15" x14ac:dyDescent="0.25">
      <c r="A48">
        <v>48</v>
      </c>
      <c r="B48">
        <v>0.16193999999999997</v>
      </c>
      <c r="C48">
        <v>1.9289944140524182</v>
      </c>
      <c r="D48">
        <v>2.2257827432901127</v>
      </c>
      <c r="E48">
        <v>1.9211901610056781</v>
      </c>
      <c r="F48">
        <v>1.9865700998600453</v>
      </c>
      <c r="G48">
        <v>1.9236264784395469</v>
      </c>
      <c r="H48">
        <v>2.2792888195511165</v>
      </c>
      <c r="I48">
        <v>14.677388953775786</v>
      </c>
      <c r="J48">
        <v>21.033070618953971</v>
      </c>
      <c r="K48">
        <v>16.478571428571421</v>
      </c>
      <c r="L48">
        <v>14.069612867220366</v>
      </c>
      <c r="M48">
        <v>13.057126145395435</v>
      </c>
      <c r="N48">
        <v>17.477623447218036</v>
      </c>
      <c r="O48">
        <v>0.31261513101407545</v>
      </c>
    </row>
    <row r="49" spans="1:15" x14ac:dyDescent="0.25">
      <c r="A49">
        <v>49</v>
      </c>
      <c r="B49">
        <v>0.16193999999999997</v>
      </c>
      <c r="C49">
        <v>1.981046521237926</v>
      </c>
      <c r="D49">
        <v>2.2735553164253215</v>
      </c>
      <c r="E49">
        <v>1.9620891114653143</v>
      </c>
      <c r="F49">
        <v>2.0317059935362338</v>
      </c>
      <c r="G49">
        <v>1.9712765937984866</v>
      </c>
      <c r="H49">
        <v>2.3292139176274014</v>
      </c>
      <c r="I49">
        <v>14.78861820951346</v>
      </c>
      <c r="J49">
        <v>21.380925243087603</v>
      </c>
      <c r="K49">
        <v>16.478571428571421</v>
      </c>
      <c r="L49">
        <v>14.175819946093254</v>
      </c>
      <c r="M49">
        <v>13.194441803851545</v>
      </c>
      <c r="N49">
        <v>17.757866304819792</v>
      </c>
      <c r="O49">
        <v>0.32121245534967974</v>
      </c>
    </row>
    <row r="50" spans="1:15" x14ac:dyDescent="0.25">
      <c r="A50">
        <v>50</v>
      </c>
      <c r="B50">
        <v>0.16193999999999997</v>
      </c>
      <c r="C50">
        <v>2.034741951846228</v>
      </c>
      <c r="D50">
        <v>2.3231508120787963</v>
      </c>
      <c r="E50">
        <v>2.0041997932031999</v>
      </c>
      <c r="F50">
        <v>2.0782096094262115</v>
      </c>
      <c r="G50">
        <v>2.0207704043658508</v>
      </c>
      <c r="H50">
        <v>2.3808469754503805</v>
      </c>
      <c r="I50">
        <v>14.909433377131448</v>
      </c>
      <c r="J50">
        <v>21.739060755077638</v>
      </c>
      <c r="K50">
        <v>16.478571428571421</v>
      </c>
      <c r="L50">
        <v>14.292485418555177</v>
      </c>
      <c r="M50">
        <v>13.327205977910113</v>
      </c>
      <c r="N50">
        <v>18.028036856760675</v>
      </c>
      <c r="O50">
        <v>0.32989086045900701</v>
      </c>
    </row>
    <row r="51" spans="1:15" x14ac:dyDescent="0.25">
      <c r="A51">
        <v>51</v>
      </c>
      <c r="B51">
        <v>0.16193999999999997</v>
      </c>
      <c r="C51">
        <v>2.0903281054474565</v>
      </c>
      <c r="D51">
        <v>2.374858121783495</v>
      </c>
      <c r="E51">
        <v>2.0472563126338024</v>
      </c>
      <c r="F51">
        <v>2.1256616048842742</v>
      </c>
      <c r="G51">
        <v>2.0717281340891387</v>
      </c>
      <c r="H51">
        <v>2.4341220589665826</v>
      </c>
      <c r="I51">
        <v>15.038672811960263</v>
      </c>
      <c r="J51">
        <v>22.101175637833656</v>
      </c>
      <c r="K51">
        <v>16.479953487460069</v>
      </c>
      <c r="L51">
        <v>14.416335061730786</v>
      </c>
      <c r="M51">
        <v>13.450529010092708</v>
      </c>
      <c r="N51">
        <v>18.290995417157696</v>
      </c>
      <c r="O51">
        <v>0.33865034634205698</v>
      </c>
    </row>
    <row r="52" spans="1:15" x14ac:dyDescent="0.25">
      <c r="A52">
        <v>52</v>
      </c>
      <c r="B52">
        <v>0.16193999999999997</v>
      </c>
      <c r="C52">
        <v>2.1480365976354383</v>
      </c>
      <c r="D52">
        <v>2.4283590531405799</v>
      </c>
      <c r="E52">
        <v>2.0913239027673005</v>
      </c>
      <c r="F52">
        <v>2.173894987756285</v>
      </c>
      <c r="G52">
        <v>2.1238269248384922</v>
      </c>
      <c r="H52">
        <v>2.4890011721067853</v>
      </c>
      <c r="I52">
        <v>15.173521030494896</v>
      </c>
      <c r="J52">
        <v>22.459965138399685</v>
      </c>
      <c r="K52">
        <v>16.482267202789622</v>
      </c>
      <c r="L52">
        <v>14.544801083012976</v>
      </c>
      <c r="M52">
        <v>13.564912307558858</v>
      </c>
      <c r="N52">
        <v>18.551120414935468</v>
      </c>
      <c r="O52">
        <v>0.34749091299882978</v>
      </c>
    </row>
    <row r="53" spans="1:15" x14ac:dyDescent="0.25">
      <c r="A53">
        <v>53</v>
      </c>
      <c r="B53">
        <v>0.16193999999999997</v>
      </c>
      <c r="C53">
        <v>2.2082876116919703</v>
      </c>
      <c r="D53">
        <v>2.4832204012011019</v>
      </c>
      <c r="E53">
        <v>2.1363483573112725</v>
      </c>
      <c r="F53">
        <v>2.2230298433549489</v>
      </c>
      <c r="G53">
        <v>2.1769093276219968</v>
      </c>
      <c r="H53">
        <v>2.5450419222999505</v>
      </c>
      <c r="I53">
        <v>15.309993235934112</v>
      </c>
      <c r="J53">
        <v>22.812769930837728</v>
      </c>
      <c r="K53">
        <v>16.4846592125066</v>
      </c>
      <c r="L53">
        <v>14.675915624263659</v>
      </c>
      <c r="M53">
        <v>13.673028014967096</v>
      </c>
      <c r="N53">
        <v>18.809175045912493</v>
      </c>
      <c r="O53">
        <v>0.3564125604293254</v>
      </c>
    </row>
    <row r="54" spans="1:15" x14ac:dyDescent="0.25">
      <c r="A54">
        <v>54</v>
      </c>
      <c r="B54">
        <v>0.16193999999999997</v>
      </c>
      <c r="C54">
        <v>2.2701979723077925</v>
      </c>
      <c r="D54">
        <v>2.5390929646612617</v>
      </c>
      <c r="E54">
        <v>2.182075512230699</v>
      </c>
      <c r="F54">
        <v>2.2728781905135871</v>
      </c>
      <c r="G54">
        <v>2.2309217116421323</v>
      </c>
      <c r="H54">
        <v>2.6021662540140134</v>
      </c>
      <c r="I54">
        <v>15.444600321224636</v>
      </c>
      <c r="J54">
        <v>23.161626480528255</v>
      </c>
      <c r="K54">
        <v>16.487375287698455</v>
      </c>
      <c r="L54">
        <v>14.807579261627277</v>
      </c>
      <c r="M54">
        <v>13.776630268627361</v>
      </c>
      <c r="N54">
        <v>19.067130441973251</v>
      </c>
      <c r="O54">
        <v>0.36541528863354378</v>
      </c>
    </row>
    <row r="55" spans="1:15" x14ac:dyDescent="0.25">
      <c r="A55">
        <v>55</v>
      </c>
      <c r="B55">
        <v>0.16193999999999997</v>
      </c>
      <c r="C55">
        <v>2.3332593453342283</v>
      </c>
      <c r="D55">
        <v>2.5956233712023065</v>
      </c>
      <c r="E55">
        <v>2.2285623547579068</v>
      </c>
      <c r="F55">
        <v>2.3232933370664886</v>
      </c>
      <c r="G55">
        <v>2.2857375442282595</v>
      </c>
      <c r="H55">
        <v>2.6602584584088089</v>
      </c>
      <c r="I55">
        <v>15.574416791365449</v>
      </c>
      <c r="J55">
        <v>23.507719713624383</v>
      </c>
      <c r="K55">
        <v>16.490600782672932</v>
      </c>
      <c r="L55">
        <v>14.937522341159593</v>
      </c>
      <c r="M55">
        <v>13.872940674146415</v>
      </c>
      <c r="N55">
        <v>19.329036854173886</v>
      </c>
      <c r="O55">
        <v>0.37449909761148503</v>
      </c>
    </row>
    <row r="56" spans="1:15" x14ac:dyDescent="0.25">
      <c r="A56">
        <v>56</v>
      </c>
      <c r="B56">
        <v>0.16193999999999997</v>
      </c>
      <c r="C56">
        <v>2.3974084786676033</v>
      </c>
      <c r="D56">
        <v>2.6529182223545291</v>
      </c>
      <c r="E56">
        <v>2.2758830056020183</v>
      </c>
      <c r="F56">
        <v>2.3741877743679654</v>
      </c>
      <c r="G56">
        <v>2.3413166500353824</v>
      </c>
      <c r="H56">
        <v>2.7194103313598483</v>
      </c>
      <c r="I56">
        <v>15.697607330670646</v>
      </c>
      <c r="J56">
        <v>23.850239651837551</v>
      </c>
      <c r="K56">
        <v>16.492966140822571</v>
      </c>
      <c r="L56">
        <v>15.063367051348767</v>
      </c>
      <c r="M56">
        <v>13.960109938264788</v>
      </c>
      <c r="N56">
        <v>19.601707221054419</v>
      </c>
      <c r="O56">
        <v>0.38366398736314911</v>
      </c>
    </row>
    <row r="57" spans="1:15" x14ac:dyDescent="0.25">
      <c r="A57">
        <v>57</v>
      </c>
      <c r="B57">
        <v>0.16193999999999997</v>
      </c>
      <c r="C57">
        <v>2.4627747723937827</v>
      </c>
      <c r="D57">
        <v>2.7110878228036488</v>
      </c>
      <c r="E57">
        <v>2.3242288861726639</v>
      </c>
      <c r="F57">
        <v>2.4258409090614528</v>
      </c>
      <c r="G57">
        <v>2.3977661186316643</v>
      </c>
      <c r="H57">
        <v>2.7795926033000389</v>
      </c>
      <c r="I57">
        <v>15.811419345506348</v>
      </c>
      <c r="J57">
        <v>24.186062094646747</v>
      </c>
      <c r="K57">
        <v>16.494740713205577</v>
      </c>
      <c r="L57">
        <v>15.18338873244196</v>
      </c>
      <c r="M57">
        <v>14.041965410283019</v>
      </c>
      <c r="N57">
        <v>19.884711245291363</v>
      </c>
      <c r="O57">
        <v>0.39290995788853594</v>
      </c>
    </row>
    <row r="58" spans="1:15" x14ac:dyDescent="0.25">
      <c r="A58">
        <v>58</v>
      </c>
      <c r="B58">
        <v>0.16193999999999997</v>
      </c>
      <c r="C58">
        <v>2.5288999781702977</v>
      </c>
      <c r="D58">
        <v>2.7704086996080819</v>
      </c>
      <c r="E58">
        <v>2.3737306759849761</v>
      </c>
      <c r="F58">
        <v>2.4785049019276779</v>
      </c>
      <c r="G58">
        <v>2.4551527447455839</v>
      </c>
      <c r="H58">
        <v>2.8408946657279963</v>
      </c>
      <c r="I58">
        <v>15.91276701694103</v>
      </c>
      <c r="J58">
        <v>24.514496868559618</v>
      </c>
      <c r="K58">
        <v>16.495196880859467</v>
      </c>
      <c r="L58">
        <v>15.296404748480311</v>
      </c>
      <c r="M58">
        <v>14.124109055171523</v>
      </c>
      <c r="N58">
        <v>20.171559244155873</v>
      </c>
      <c r="O58">
        <v>0.40223700918764566</v>
      </c>
    </row>
    <row r="59" spans="1:15" x14ac:dyDescent="0.25">
      <c r="A59">
        <v>59</v>
      </c>
      <c r="B59">
        <v>0.16193999999999997</v>
      </c>
      <c r="C59">
        <v>2.5944900539647615</v>
      </c>
      <c r="D59">
        <v>2.8309106298177364</v>
      </c>
      <c r="E59">
        <v>2.4242181609831239</v>
      </c>
      <c r="F59">
        <v>2.5322504627510019</v>
      </c>
      <c r="G59">
        <v>2.5134047131892983</v>
      </c>
      <c r="H59">
        <v>2.9032236808246137</v>
      </c>
      <c r="I59">
        <v>16.001160403582446</v>
      </c>
      <c r="J59">
        <v>24.841292064621548</v>
      </c>
      <c r="K59">
        <v>16.495196880859467</v>
      </c>
      <c r="L59">
        <v>15.400676426861457</v>
      </c>
      <c r="M59">
        <v>14.207972896037322</v>
      </c>
      <c r="N59">
        <v>20.460009956350014</v>
      </c>
      <c r="O59">
        <v>0.41164514126047813</v>
      </c>
    </row>
    <row r="60" spans="1:15" x14ac:dyDescent="0.25">
      <c r="A60">
        <v>60</v>
      </c>
      <c r="B60">
        <v>0.16193999999999997</v>
      </c>
      <c r="C60">
        <v>2.6587649532100803</v>
      </c>
      <c r="D60">
        <v>2.8922848612992396</v>
      </c>
      <c r="E60">
        <v>2.4755324572749324</v>
      </c>
      <c r="F60">
        <v>2.5868449064938623</v>
      </c>
      <c r="G60">
        <v>2.5722198304711745</v>
      </c>
      <c r="H60">
        <v>2.9663395793102203</v>
      </c>
      <c r="I60">
        <v>16.079121768477812</v>
      </c>
      <c r="J60">
        <v>25.175802784612539</v>
      </c>
      <c r="K60">
        <v>16.495196880859467</v>
      </c>
      <c r="L60">
        <v>15.495553004546872</v>
      </c>
      <c r="M60">
        <v>14.28941138647575</v>
      </c>
      <c r="N60">
        <v>20.750576099937195</v>
      </c>
      <c r="O60">
        <v>0.42113435410703337</v>
      </c>
    </row>
    <row r="61" spans="1:15" x14ac:dyDescent="0.25">
      <c r="A61">
        <v>61</v>
      </c>
      <c r="B61">
        <v>0.16193999999999997</v>
      </c>
      <c r="C61">
        <v>2.7212222580555947</v>
      </c>
      <c r="D61">
        <v>2.9541000288679027</v>
      </c>
      <c r="E61">
        <v>2.5275530369645964</v>
      </c>
      <c r="F61">
        <v>2.6419291051573919</v>
      </c>
      <c r="G61">
        <v>2.6312903774694694</v>
      </c>
      <c r="H61">
        <v>3.0299036038895952</v>
      </c>
      <c r="I61">
        <v>16.149833299825783</v>
      </c>
      <c r="J61">
        <v>25.522657237735789</v>
      </c>
      <c r="K61">
        <v>16.495196880859467</v>
      </c>
      <c r="L61">
        <v>15.582043133407554</v>
      </c>
      <c r="M61">
        <v>14.366137873864407</v>
      </c>
      <c r="N61">
        <v>21.042937062964626</v>
      </c>
      <c r="O61">
        <v>0.43070464772731148</v>
      </c>
    </row>
    <row r="62" spans="1:15" x14ac:dyDescent="0.25">
      <c r="A62">
        <v>62</v>
      </c>
      <c r="B62">
        <v>0.16193999999999997</v>
      </c>
      <c r="C62">
        <v>2.7814389135687714</v>
      </c>
      <c r="D62">
        <v>3.0159152364452804</v>
      </c>
      <c r="E62">
        <v>2.5802048588601005</v>
      </c>
      <c r="F62">
        <v>2.6972515715683354</v>
      </c>
      <c r="G62">
        <v>2.6903886937686448</v>
      </c>
      <c r="H62">
        <v>3.093659511447179</v>
      </c>
      <c r="I62">
        <v>16.215220229941181</v>
      </c>
      <c r="J62">
        <v>25.877498187085862</v>
      </c>
      <c r="K62">
        <v>16.495196880859467</v>
      </c>
      <c r="L62">
        <v>15.661854096916842</v>
      </c>
      <c r="M62">
        <v>14.439994513407132</v>
      </c>
      <c r="N62">
        <v>21.332862096464865</v>
      </c>
      <c r="O62">
        <v>0.44035602212131247</v>
      </c>
    </row>
    <row r="63" spans="1:15" x14ac:dyDescent="0.25">
      <c r="A63">
        <v>63</v>
      </c>
      <c r="B63">
        <v>0.16193999999999997</v>
      </c>
      <c r="C63">
        <v>2.8386578429064988</v>
      </c>
      <c r="D63">
        <v>3.077258887635804</v>
      </c>
      <c r="E63">
        <v>2.6332532625196321</v>
      </c>
      <c r="F63">
        <v>2.7524843878462457</v>
      </c>
      <c r="G63">
        <v>2.7491331021911409</v>
      </c>
      <c r="H63">
        <v>3.1574079833699584</v>
      </c>
      <c r="I63">
        <v>16.276880169313884</v>
      </c>
      <c r="J63">
        <v>26.233931794384894</v>
      </c>
      <c r="K63">
        <v>16.495196880859467</v>
      </c>
      <c r="L63">
        <v>15.736691439520746</v>
      </c>
      <c r="M63">
        <v>14.514466649621188</v>
      </c>
      <c r="N63">
        <v>21.621365228140064</v>
      </c>
      <c r="O63">
        <v>0.45008847728903612</v>
      </c>
    </row>
    <row r="64" spans="1:15" x14ac:dyDescent="0.25">
      <c r="A64">
        <v>64</v>
      </c>
      <c r="B64">
        <v>0.16193999999999997</v>
      </c>
      <c r="C64">
        <v>2.8915493594932586</v>
      </c>
      <c r="D64">
        <v>3.1376833439097687</v>
      </c>
      <c r="E64">
        <v>2.6863600847766715</v>
      </c>
      <c r="F64">
        <v>2.8071387678820954</v>
      </c>
      <c r="G64">
        <v>2.8068582417306112</v>
      </c>
      <c r="H64">
        <v>3.2208796965568864</v>
      </c>
      <c r="I64">
        <v>16.337292496229534</v>
      </c>
      <c r="J64">
        <v>26.589810025965285</v>
      </c>
      <c r="K64">
        <v>16.495196880859467</v>
      </c>
      <c r="L64">
        <v>15.808021375411419</v>
      </c>
      <c r="M64">
        <v>14.590444793511358</v>
      </c>
      <c r="N64">
        <v>21.91594065477452</v>
      </c>
      <c r="O64">
        <v>0.45990201323048269</v>
      </c>
    </row>
    <row r="65" spans="1:15" x14ac:dyDescent="0.25">
      <c r="A65">
        <v>65</v>
      </c>
      <c r="B65">
        <v>0.16193999999999997</v>
      </c>
      <c r="C65">
        <v>2.9395564169588728</v>
      </c>
      <c r="D65">
        <v>3.1965730246231376</v>
      </c>
      <c r="E65">
        <v>2.7390253966005993</v>
      </c>
      <c r="F65">
        <v>2.8605928809840413</v>
      </c>
      <c r="G65">
        <v>2.8627323402508305</v>
      </c>
      <c r="H65">
        <v>3.2835373785535591</v>
      </c>
      <c r="I65">
        <v>16.40013799288122</v>
      </c>
      <c r="J65">
        <v>26.947515313773344</v>
      </c>
      <c r="K65">
        <v>16.495196880859467</v>
      </c>
      <c r="L65">
        <v>15.878407240002213</v>
      </c>
      <c r="M65">
        <v>14.664258642405791</v>
      </c>
      <c r="N65">
        <v>22.221748069286647</v>
      </c>
      <c r="O65">
        <v>0.46979662994565202</v>
      </c>
    </row>
    <row r="66" spans="1:15" x14ac:dyDescent="0.25">
      <c r="A66">
        <v>66</v>
      </c>
      <c r="B66">
        <v>0.16193999999999997</v>
      </c>
      <c r="C66">
        <v>2.9807710439824224</v>
      </c>
      <c r="D66">
        <v>3.2533377409913262</v>
      </c>
      <c r="E66">
        <v>2.7906137239517728</v>
      </c>
      <c r="F66">
        <v>2.9120485772544091</v>
      </c>
      <c r="G66">
        <v>2.9156658048631456</v>
      </c>
      <c r="H66">
        <v>3.34451756747707</v>
      </c>
      <c r="I66">
        <v>16.467884780065798</v>
      </c>
      <c r="J66">
        <v>27.308414955532715</v>
      </c>
      <c r="K66">
        <v>16.495196880859467</v>
      </c>
      <c r="L66">
        <v>15.951360158895099</v>
      </c>
      <c r="M66">
        <v>14.733810970811648</v>
      </c>
      <c r="N66">
        <v>22.535961009104259</v>
      </c>
      <c r="O66">
        <v>0.47977232743454418</v>
      </c>
    </row>
    <row r="67" spans="1:15" x14ac:dyDescent="0.25">
      <c r="A67">
        <v>67</v>
      </c>
      <c r="B67">
        <v>0.16193999999999997</v>
      </c>
      <c r="C67">
        <v>3.0173122863453425</v>
      </c>
      <c r="D67">
        <v>3.307622534530037</v>
      </c>
      <c r="E67">
        <v>2.8407053210350517</v>
      </c>
      <c r="F67">
        <v>2.9612568445052569</v>
      </c>
      <c r="G67">
        <v>2.9655304231017299</v>
      </c>
      <c r="H67">
        <v>3.4033470847136331</v>
      </c>
      <c r="I67">
        <v>16.540666701253873</v>
      </c>
      <c r="J67">
        <v>27.671104744665907</v>
      </c>
      <c r="K67">
        <v>16.495196880859467</v>
      </c>
      <c r="L67">
        <v>16.029744974799591</v>
      </c>
      <c r="M67">
        <v>14.801210235757814</v>
      </c>
      <c r="N67">
        <v>22.852746903913609</v>
      </c>
      <c r="O67">
        <v>0.4898291056971591</v>
      </c>
    </row>
    <row r="68" spans="1:15" x14ac:dyDescent="0.25">
      <c r="A68">
        <v>68</v>
      </c>
      <c r="B68">
        <v>0.16193999999999997</v>
      </c>
      <c r="C68">
        <v>3.0497413911045101</v>
      </c>
      <c r="D68">
        <v>3.3591173735496933</v>
      </c>
      <c r="E68">
        <v>2.8891028949161974</v>
      </c>
      <c r="F68">
        <v>3.0083037047108676</v>
      </c>
      <c r="G68">
        <v>3.0124506891848655</v>
      </c>
      <c r="H68">
        <v>3.4597250994736148</v>
      </c>
      <c r="I68">
        <v>16.616357269641448</v>
      </c>
      <c r="J68">
        <v>28.030308396161079</v>
      </c>
      <c r="K68">
        <v>16.495196880859467</v>
      </c>
      <c r="L68">
        <v>16.11350139564497</v>
      </c>
      <c r="M68">
        <v>14.870707864795547</v>
      </c>
      <c r="N68">
        <v>23.15907896530377</v>
      </c>
      <c r="O68">
        <v>0.49996696473349689</v>
      </c>
    </row>
    <row r="69" spans="1:15" x14ac:dyDescent="0.25">
      <c r="A69">
        <v>69</v>
      </c>
      <c r="B69">
        <v>0.16193999999999997</v>
      </c>
      <c r="C69">
        <v>3.0774450682200682</v>
      </c>
      <c r="D69">
        <v>3.4077846229244484</v>
      </c>
      <c r="E69">
        <v>2.9355782781085353</v>
      </c>
      <c r="F69">
        <v>3.053350542460231</v>
      </c>
      <c r="G69">
        <v>3.0567977078414139</v>
      </c>
      <c r="H69">
        <v>3.5135379373928775</v>
      </c>
      <c r="I69">
        <v>16.693317681371887</v>
      </c>
      <c r="J69">
        <v>28.381269044504297</v>
      </c>
      <c r="K69">
        <v>16.495196880859467</v>
      </c>
      <c r="L69">
        <v>16.200571188241717</v>
      </c>
      <c r="M69">
        <v>14.942852933431013</v>
      </c>
      <c r="N69">
        <v>23.453295110860733</v>
      </c>
      <c r="O69">
        <v>0.5101859045435575</v>
      </c>
    </row>
    <row r="70" spans="1:15" x14ac:dyDescent="0.25">
      <c r="A70">
        <v>70</v>
      </c>
      <c r="B70">
        <v>0.16193999999999997</v>
      </c>
      <c r="C70">
        <v>3.1012976551963054</v>
      </c>
      <c r="D70">
        <v>3.4534670836340733</v>
      </c>
      <c r="E70">
        <v>2.980212159833707</v>
      </c>
      <c r="F70">
        <v>3.0964941546094669</v>
      </c>
      <c r="G70">
        <v>3.0989995123461629</v>
      </c>
      <c r="H70">
        <v>3.5650581088727913</v>
      </c>
      <c r="I70">
        <v>16.771305491597804</v>
      </c>
      <c r="J70">
        <v>28.722074188677592</v>
      </c>
      <c r="K70">
        <v>16.495196880859467</v>
      </c>
      <c r="L70">
        <v>16.28901255036839</v>
      </c>
      <c r="M70">
        <v>15.015575901962425</v>
      </c>
      <c r="N70">
        <v>23.738353018424988</v>
      </c>
      <c r="O70">
        <v>0.52048592512734093</v>
      </c>
    </row>
    <row r="71" spans="1:15" x14ac:dyDescent="0.25">
      <c r="A71">
        <v>71</v>
      </c>
      <c r="B71">
        <v>0.16193999999999997</v>
      </c>
      <c r="C71">
        <v>3.1224342860348182</v>
      </c>
      <c r="D71">
        <v>3.4959114751150948</v>
      </c>
      <c r="E71">
        <v>3.0231373225779019</v>
      </c>
      <c r="F71">
        <v>3.1377061861683613</v>
      </c>
      <c r="G71">
        <v>3.1392563007831664</v>
      </c>
      <c r="H71">
        <v>3.6140358986838472</v>
      </c>
      <c r="I71">
        <v>16.85008255192669</v>
      </c>
      <c r="J71">
        <v>29.052713699450045</v>
      </c>
      <c r="K71">
        <v>16.495196880859467</v>
      </c>
      <c r="L71">
        <v>16.377479964899724</v>
      </c>
      <c r="M71">
        <v>15.088151796366867</v>
      </c>
      <c r="N71">
        <v>24.014502308756875</v>
      </c>
      <c r="O71">
        <v>0.53086702648484707</v>
      </c>
    </row>
    <row r="72" spans="1:15" x14ac:dyDescent="0.25">
      <c r="A72">
        <v>72</v>
      </c>
      <c r="B72">
        <v>0.16193999999999997</v>
      </c>
      <c r="C72">
        <v>3.1421396783393618</v>
      </c>
      <c r="D72">
        <v>3.5349091208309278</v>
      </c>
      <c r="E72">
        <v>3.0643149475874663</v>
      </c>
      <c r="F72">
        <v>3.1766352402966929</v>
      </c>
      <c r="G72">
        <v>3.1773794086510994</v>
      </c>
      <c r="H72">
        <v>3.6606260344565391</v>
      </c>
      <c r="I72">
        <v>16.928065267960037</v>
      </c>
      <c r="J72">
        <v>29.371805651441647</v>
      </c>
      <c r="K72">
        <v>16.495196880859467</v>
      </c>
      <c r="L72">
        <v>16.464345030520569</v>
      </c>
      <c r="M72">
        <v>15.163440919438976</v>
      </c>
      <c r="N72">
        <v>24.278826303404998</v>
      </c>
      <c r="O72">
        <v>0.54132920861607614</v>
      </c>
    </row>
    <row r="73" spans="1:15" x14ac:dyDescent="0.25">
      <c r="A73">
        <v>73</v>
      </c>
      <c r="B73">
        <v>0.16193999999999997</v>
      </c>
      <c r="C73">
        <v>3.1611469816039572</v>
      </c>
      <c r="D73">
        <v>3.5704073260552618</v>
      </c>
      <c r="E73">
        <v>3.1032904879530125</v>
      </c>
      <c r="F73">
        <v>3.2130123617605668</v>
      </c>
      <c r="G73">
        <v>3.2128755863260818</v>
      </c>
      <c r="H73">
        <v>3.7049891614336241</v>
      </c>
      <c r="I73">
        <v>17.00333720706303</v>
      </c>
      <c r="J73">
        <v>29.678906515352232</v>
      </c>
      <c r="K73">
        <v>16.495196880859467</v>
      </c>
      <c r="L73">
        <v>16.54676380157386</v>
      </c>
      <c r="M73">
        <v>15.244698274550668</v>
      </c>
      <c r="N73">
        <v>24.528328478087246</v>
      </c>
      <c r="O73">
        <v>0.55187247152102781</v>
      </c>
    </row>
    <row r="74" spans="1:15" x14ac:dyDescent="0.25">
      <c r="A74">
        <v>74</v>
      </c>
      <c r="B74">
        <v>0.16193999999999997</v>
      </c>
      <c r="C74">
        <v>3.1794572680944646</v>
      </c>
      <c r="D74">
        <v>3.6025809481273807</v>
      </c>
      <c r="E74">
        <v>3.1395869151482536</v>
      </c>
      <c r="F74">
        <v>3.2467882385820035</v>
      </c>
      <c r="G74">
        <v>3.2453541130098613</v>
      </c>
      <c r="H74">
        <v>3.7467472099882668</v>
      </c>
      <c r="I74">
        <v>17.074496685547444</v>
      </c>
      <c r="J74">
        <v>29.97307973648163</v>
      </c>
      <c r="K74">
        <v>16.495196880859467</v>
      </c>
      <c r="L74">
        <v>16.6228158097353</v>
      </c>
      <c r="M74">
        <v>15.330835071849572</v>
      </c>
      <c r="N74">
        <v>24.762453069402984</v>
      </c>
      <c r="O74">
        <v>0.56249681519970252</v>
      </c>
    </row>
    <row r="75" spans="1:15" x14ac:dyDescent="0.25">
      <c r="A75">
        <v>75</v>
      </c>
      <c r="B75">
        <v>0.16193999999999997</v>
      </c>
      <c r="C75">
        <v>3.1959991004327502</v>
      </c>
      <c r="D75">
        <v>3.6318242674206318</v>
      </c>
      <c r="E75">
        <v>3.1730247319774594</v>
      </c>
      <c r="F75">
        <v>3.278080841671946</v>
      </c>
      <c r="G75">
        <v>3.2747545785103762</v>
      </c>
      <c r="H75">
        <v>3.7858590889167592</v>
      </c>
      <c r="I75">
        <v>17.141654568340968</v>
      </c>
      <c r="J75">
        <v>30.252009009318485</v>
      </c>
      <c r="K75">
        <v>16.495196880859467</v>
      </c>
      <c r="L75">
        <v>16.693140048571909</v>
      </c>
      <c r="M75">
        <v>15.416150108243921</v>
      </c>
      <c r="N75">
        <v>24.981226290770305</v>
      </c>
      <c r="O75">
        <v>0.57320223965209993</v>
      </c>
    </row>
    <row r="76" spans="1:15" x14ac:dyDescent="0.25">
      <c r="A76">
        <v>76</v>
      </c>
      <c r="B76">
        <v>0.16193999999999997</v>
      </c>
      <c r="C76">
        <v>3.210575079745476</v>
      </c>
      <c r="D76">
        <v>3.6582947247249353</v>
      </c>
      <c r="E76">
        <v>3.203537050459115</v>
      </c>
      <c r="F76">
        <v>3.3067551134000013</v>
      </c>
      <c r="G76">
        <v>3.3013968932070386</v>
      </c>
      <c r="H76">
        <v>3.8219475097502862</v>
      </c>
      <c r="I76">
        <v>17.206025621902601</v>
      </c>
      <c r="J76">
        <v>30.511216208805951</v>
      </c>
      <c r="K76">
        <v>16.495196880859467</v>
      </c>
      <c r="L76">
        <v>16.760307602231791</v>
      </c>
      <c r="M76">
        <v>15.495360444501284</v>
      </c>
      <c r="N76">
        <v>25.183842782614228</v>
      </c>
      <c r="O76">
        <v>0.58398874487822017</v>
      </c>
    </row>
    <row r="77" spans="1:15" x14ac:dyDescent="0.25">
      <c r="A77">
        <v>77</v>
      </c>
      <c r="B77">
        <v>0.16193999999999997</v>
      </c>
      <c r="C77">
        <v>3.2230454324609803</v>
      </c>
      <c r="D77">
        <v>3.6821154567202572</v>
      </c>
      <c r="E77">
        <v>3.2312517788955808</v>
      </c>
      <c r="F77">
        <v>3.3326738939359419</v>
      </c>
      <c r="G77">
        <v>3.3254625953961394</v>
      </c>
      <c r="H77">
        <v>3.8550183554882747</v>
      </c>
      <c r="I77">
        <v>17.268215107200035</v>
      </c>
      <c r="J77">
        <v>30.745104252718171</v>
      </c>
      <c r="K77">
        <v>16.495206269838096</v>
      </c>
      <c r="L77">
        <v>16.825455361431427</v>
      </c>
      <c r="M77">
        <v>15.566121120439661</v>
      </c>
      <c r="N77">
        <v>25.36660110897553</v>
      </c>
      <c r="O77">
        <v>0.59485633087806333</v>
      </c>
    </row>
    <row r="78" spans="1:15" x14ac:dyDescent="0.25">
      <c r="A78">
        <v>78</v>
      </c>
      <c r="B78">
        <v>0.16193999999999997</v>
      </c>
      <c r="C78">
        <v>3.2336431065762481</v>
      </c>
      <c r="D78">
        <v>3.7032348522725069</v>
      </c>
      <c r="E78">
        <v>3.2562044643454704</v>
      </c>
      <c r="F78">
        <v>3.3555962060382489</v>
      </c>
      <c r="G78">
        <v>3.3471555745763486</v>
      </c>
      <c r="H78">
        <v>3.8850527693484151</v>
      </c>
      <c r="I78">
        <v>17.328723627741155</v>
      </c>
      <c r="J78">
        <v>30.948748264699049</v>
      </c>
      <c r="K78">
        <v>16.496796948999467</v>
      </c>
      <c r="L78">
        <v>16.887790769107859</v>
      </c>
      <c r="M78">
        <v>15.630615833320681</v>
      </c>
      <c r="N78">
        <v>25.527311210168708</v>
      </c>
      <c r="O78">
        <v>0.6058049976516291</v>
      </c>
    </row>
    <row r="79" spans="1:15" x14ac:dyDescent="0.25">
      <c r="A79">
        <v>79</v>
      </c>
      <c r="B79">
        <v>0.16193999999999997</v>
      </c>
      <c r="C79">
        <v>3.2430708095375698</v>
      </c>
      <c r="D79">
        <v>3.7218321261726168</v>
      </c>
      <c r="E79">
        <v>3.2783928214867233</v>
      </c>
      <c r="F79">
        <v>3.3752391491735554</v>
      </c>
      <c r="G79">
        <v>3.3663504942183242</v>
      </c>
      <c r="H79">
        <v>3.9117679024507943</v>
      </c>
      <c r="I79">
        <v>17.386238871938165</v>
      </c>
      <c r="J79">
        <v>31.121096864633746</v>
      </c>
      <c r="K79">
        <v>16.499431980860859</v>
      </c>
      <c r="L79">
        <v>16.945924325117574</v>
      </c>
      <c r="M79">
        <v>15.689851102896389</v>
      </c>
      <c r="N79">
        <v>25.663849577927152</v>
      </c>
      <c r="O79">
        <v>0.6168347451989179</v>
      </c>
    </row>
    <row r="80" spans="1:15" x14ac:dyDescent="0.25">
      <c r="A80">
        <v>80</v>
      </c>
      <c r="B80">
        <v>0.16193999999999997</v>
      </c>
      <c r="C80">
        <v>3.2519070303462971</v>
      </c>
      <c r="D80">
        <v>3.7380911481414056</v>
      </c>
      <c r="E80">
        <v>3.297872870573304</v>
      </c>
      <c r="F80">
        <v>3.3920549894001431</v>
      </c>
      <c r="G80">
        <v>3.3828351386503348</v>
      </c>
      <c r="H80">
        <v>3.9348410116327424</v>
      </c>
      <c r="I80">
        <v>17.438107847251565</v>
      </c>
      <c r="J80">
        <v>31.264666577998661</v>
      </c>
      <c r="K80">
        <v>16.503368438053297</v>
      </c>
      <c r="L80">
        <v>16.999740514184442</v>
      </c>
      <c r="M80">
        <v>15.74133263244064</v>
      </c>
      <c r="N80">
        <v>25.781781761590423</v>
      </c>
      <c r="O80">
        <v>0.6279455735199293</v>
      </c>
    </row>
    <row r="81" spans="1:15" x14ac:dyDescent="0.25">
      <c r="A81">
        <v>81</v>
      </c>
      <c r="B81">
        <v>0.16193999999999997</v>
      </c>
      <c r="C81">
        <v>3.2603977326392637</v>
      </c>
      <c r="D81">
        <v>3.7522896550908627</v>
      </c>
      <c r="E81">
        <v>3.3147817825971537</v>
      </c>
      <c r="F81">
        <v>3.406362862224154</v>
      </c>
      <c r="G81">
        <v>3.3967033985957613</v>
      </c>
      <c r="H81">
        <v>3.9544285031513455</v>
      </c>
      <c r="I81">
        <v>17.482398073318503</v>
      </c>
      <c r="J81">
        <v>31.381930002578148</v>
      </c>
      <c r="K81">
        <v>16.508072755235645</v>
      </c>
      <c r="L81">
        <v>17.049312659851857</v>
      </c>
      <c r="M81">
        <v>15.782261092199338</v>
      </c>
      <c r="N81">
        <v>25.88181253741989</v>
      </c>
      <c r="O81">
        <v>0.63913748261466363</v>
      </c>
    </row>
    <row r="82" spans="1:15" x14ac:dyDescent="0.25">
      <c r="A82">
        <v>82</v>
      </c>
      <c r="B82">
        <v>0.16193999999999997</v>
      </c>
      <c r="C82">
        <v>3.2694759691600237</v>
      </c>
      <c r="D82">
        <v>3.765046858067111</v>
      </c>
      <c r="E82">
        <v>3.3294612375484225</v>
      </c>
      <c r="F82">
        <v>3.4187529558600938</v>
      </c>
      <c r="G82">
        <v>3.4081285128312881</v>
      </c>
      <c r="H82">
        <v>3.9710375022752151</v>
      </c>
      <c r="I82">
        <v>17.517960645329453</v>
      </c>
      <c r="J82">
        <v>31.475895451536523</v>
      </c>
      <c r="K82">
        <v>16.513179773681749</v>
      </c>
      <c r="L82">
        <v>17.092479426482456</v>
      </c>
      <c r="M82">
        <v>15.810969857456932</v>
      </c>
      <c r="N82">
        <v>25.964121047520955</v>
      </c>
      <c r="O82">
        <v>0.65041047248312067</v>
      </c>
    </row>
    <row r="83" spans="1:15" x14ac:dyDescent="0.25">
      <c r="A83">
        <v>83</v>
      </c>
      <c r="B83">
        <v>0.16193999999999997</v>
      </c>
      <c r="C83">
        <v>3.2798233338782379</v>
      </c>
      <c r="D83">
        <v>3.7770377582022778</v>
      </c>
      <c r="E83">
        <v>3.342251169864535</v>
      </c>
      <c r="F83">
        <v>3.4294929673904546</v>
      </c>
      <c r="G83">
        <v>3.4176279062694541</v>
      </c>
      <c r="H83">
        <v>3.9855058746756651</v>
      </c>
      <c r="I83">
        <v>17.546085366700723</v>
      </c>
      <c r="J83">
        <v>31.550866927165085</v>
      </c>
      <c r="K83">
        <v>16.518377835254157</v>
      </c>
      <c r="L83">
        <v>17.125287238948648</v>
      </c>
      <c r="M83">
        <v>15.830888896074688</v>
      </c>
      <c r="N83">
        <v>26.028210174627191</v>
      </c>
      <c r="O83">
        <v>0.66176454312530064</v>
      </c>
    </row>
    <row r="84" spans="1:15" x14ac:dyDescent="0.25">
      <c r="A84">
        <v>84</v>
      </c>
      <c r="B84">
        <v>0.16193999999999997</v>
      </c>
      <c r="C84">
        <v>3.2915295601122403</v>
      </c>
      <c r="D84">
        <v>3.7885219028059933</v>
      </c>
      <c r="E84">
        <v>3.3533689302540206</v>
      </c>
      <c r="F84">
        <v>3.4388022895735615</v>
      </c>
      <c r="G84">
        <v>3.4258763547198878</v>
      </c>
      <c r="H84">
        <v>3.9984200012646767</v>
      </c>
      <c r="I84">
        <v>17.569707871736842</v>
      </c>
      <c r="J84">
        <v>31.611274194505789</v>
      </c>
      <c r="K84">
        <v>16.523203427763043</v>
      </c>
      <c r="L84">
        <v>17.146559939390656</v>
      </c>
      <c r="M84">
        <v>15.847572967722789</v>
      </c>
      <c r="N84">
        <v>26.075950271839496</v>
      </c>
      <c r="O84">
        <v>0.67319969454120343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8" width="13.7109375" customWidth="1"/>
    <col min="9" max="10" width="12.7109375" customWidth="1"/>
    <col min="11" max="11" width="11.85546875" customWidth="1"/>
    <col min="12" max="13" width="12.7109375" customWidth="1"/>
    <col min="14" max="14" width="14.42578125" customWidth="1"/>
    <col min="15" max="15" width="14.7109375" customWidth="1"/>
  </cols>
  <sheetData>
    <row r="1" spans="1:15" x14ac:dyDescent="0.25">
      <c r="A1" s="51" t="s">
        <v>187</v>
      </c>
      <c r="B1" s="51" t="s">
        <v>484</v>
      </c>
      <c r="C1" s="51" t="s">
        <v>188</v>
      </c>
      <c r="D1" s="51" t="s">
        <v>594</v>
      </c>
      <c r="E1" s="51" t="s">
        <v>193</v>
      </c>
      <c r="F1" s="51" t="s">
        <v>190</v>
      </c>
      <c r="G1" s="51" t="s">
        <v>595</v>
      </c>
      <c r="H1" s="51" t="s">
        <v>192</v>
      </c>
      <c r="I1" s="51" t="s">
        <v>596</v>
      </c>
      <c r="J1" s="51" t="s">
        <v>597</v>
      </c>
      <c r="K1" s="51" t="s">
        <v>598</v>
      </c>
      <c r="L1" s="51" t="s">
        <v>599</v>
      </c>
      <c r="M1" s="51" t="s">
        <v>600</v>
      </c>
      <c r="N1" s="51" t="s">
        <v>601</v>
      </c>
      <c r="O1" s="51" t="s">
        <v>194</v>
      </c>
    </row>
    <row r="2" spans="1:15" x14ac:dyDescent="0.25">
      <c r="A2">
        <v>2</v>
      </c>
      <c r="B2">
        <v>9.360000000000035E-3</v>
      </c>
      <c r="C2">
        <v>3.8368997582583747E-2</v>
      </c>
      <c r="D2">
        <v>3.9556052799372576E-2</v>
      </c>
      <c r="E2">
        <v>4.3485687685640567E-2</v>
      </c>
      <c r="F2">
        <v>2.982771291176764E-2</v>
      </c>
      <c r="G2">
        <v>4.2579131665628434E-2</v>
      </c>
      <c r="H2">
        <v>3.7073524180100154E-2</v>
      </c>
      <c r="I2">
        <v>0.52083365645060464</v>
      </c>
      <c r="J2">
        <v>0.43786538611807702</v>
      </c>
      <c r="K2">
        <v>1.3660589848714904</v>
      </c>
      <c r="L2">
        <v>0.60303120571324231</v>
      </c>
      <c r="M2">
        <v>0.26533264814273333</v>
      </c>
      <c r="N2">
        <v>-0.13363441151594188</v>
      </c>
      <c r="O2">
        <v>2.7565546840616672E-3</v>
      </c>
    </row>
    <row r="3" spans="1:15" x14ac:dyDescent="0.25">
      <c r="A3">
        <v>3</v>
      </c>
      <c r="B3">
        <v>1.8809999999999993E-2</v>
      </c>
      <c r="C3">
        <v>7.6989914327705244E-2</v>
      </c>
      <c r="D3">
        <v>7.9019679745522847E-2</v>
      </c>
      <c r="E3">
        <v>8.5429392231317458E-2</v>
      </c>
      <c r="F3">
        <v>5.9595638644236892E-2</v>
      </c>
      <c r="G3">
        <v>8.5635637198649001E-2</v>
      </c>
      <c r="H3">
        <v>7.4151649062405151E-2</v>
      </c>
      <c r="I3">
        <v>1.0337393744812908</v>
      </c>
      <c r="J3">
        <v>0.87416596266055724</v>
      </c>
      <c r="K3">
        <v>2.6924564292530966</v>
      </c>
      <c r="L3">
        <v>1.1966184459017932</v>
      </c>
      <c r="M3">
        <v>0.52818634168810308</v>
      </c>
      <c r="N3">
        <v>-0.2593265185448374</v>
      </c>
      <c r="O3">
        <v>5.576312955387781E-3</v>
      </c>
    </row>
    <row r="4" spans="1:15" x14ac:dyDescent="0.25">
      <c r="A4">
        <v>4</v>
      </c>
      <c r="B4">
        <v>2.8410000000000046E-2</v>
      </c>
      <c r="C4">
        <v>0.11589226245266626</v>
      </c>
      <c r="D4">
        <v>0.11830893225489067</v>
      </c>
      <c r="E4">
        <v>0.1251458624860336</v>
      </c>
      <c r="F4">
        <v>8.8937751614581617E-2</v>
      </c>
      <c r="G4">
        <v>0.12919761517111658</v>
      </c>
      <c r="H4">
        <v>0.11117875250044237</v>
      </c>
      <c r="I4">
        <v>1.5337430778016692</v>
      </c>
      <c r="J4">
        <v>1.3078443445959331</v>
      </c>
      <c r="K4">
        <v>3.9490919553487411</v>
      </c>
      <c r="L4">
        <v>1.7734065155145977</v>
      </c>
      <c r="M4">
        <v>0.78744235878595492</v>
      </c>
      <c r="N4">
        <v>-0.36952229181323182</v>
      </c>
      <c r="O4">
        <v>8.4592748139783232E-3</v>
      </c>
    </row>
    <row r="5" spans="1:15" x14ac:dyDescent="0.25">
      <c r="A5">
        <v>5</v>
      </c>
      <c r="B5">
        <v>3.6660000000000026E-2</v>
      </c>
      <c r="C5">
        <v>0.15458753173417206</v>
      </c>
      <c r="D5">
        <v>0.15729490570891538</v>
      </c>
      <c r="E5">
        <v>0.16355510451206962</v>
      </c>
      <c r="F5">
        <v>0.11823743442524492</v>
      </c>
      <c r="G5">
        <v>0.17287301430079374</v>
      </c>
      <c r="H5">
        <v>0.14790624128368487</v>
      </c>
      <c r="I5">
        <v>2.0200487509316551</v>
      </c>
      <c r="J5">
        <v>1.7372748233695714</v>
      </c>
      <c r="K5">
        <v>5.1127710957288155</v>
      </c>
      <c r="L5">
        <v>2.3280891902979595</v>
      </c>
      <c r="M5">
        <v>1.0425273892714211</v>
      </c>
      <c r="N5">
        <v>-0.45966887532871792</v>
      </c>
      <c r="O5">
        <v>1.1405440259833304E-2</v>
      </c>
    </row>
    <row r="6" spans="1:15" x14ac:dyDescent="0.25">
      <c r="A6">
        <v>6</v>
      </c>
      <c r="B6">
        <v>4.4869999999999965E-2</v>
      </c>
      <c r="C6">
        <v>0.19267214870766219</v>
      </c>
      <c r="D6">
        <v>0.19588633092369043</v>
      </c>
      <c r="E6">
        <v>0.20142095532963777</v>
      </c>
      <c r="F6">
        <v>0.14749672865955271</v>
      </c>
      <c r="G6">
        <v>0.21602134575210133</v>
      </c>
      <c r="H6">
        <v>0.18408287560302858</v>
      </c>
      <c r="I6">
        <v>2.4922467052140806</v>
      </c>
      <c r="J6">
        <v>2.1604998397838879</v>
      </c>
      <c r="K6">
        <v>6.1657836211079537</v>
      </c>
      <c r="L6">
        <v>2.8574004236175203</v>
      </c>
      <c r="M6">
        <v>1.2925902283027462</v>
      </c>
      <c r="N6">
        <v>-0.52888914296823797</v>
      </c>
      <c r="O6">
        <v>1.4414809292952722E-2</v>
      </c>
    </row>
    <row r="7" spans="1:15" x14ac:dyDescent="0.25">
      <c r="A7">
        <v>7</v>
      </c>
      <c r="B7">
        <v>5.3059999999999996E-2</v>
      </c>
      <c r="C7">
        <v>0.23005754865792483</v>
      </c>
      <c r="D7">
        <v>0.23405418034527128</v>
      </c>
      <c r="E7">
        <v>0.23828198941922352</v>
      </c>
      <c r="F7">
        <v>0.176929593804935</v>
      </c>
      <c r="G7">
        <v>0.25793067070866704</v>
      </c>
      <c r="H7">
        <v>0.21976369233861362</v>
      </c>
      <c r="I7">
        <v>2.9459835935144714</v>
      </c>
      <c r="J7">
        <v>2.5758389784130911</v>
      </c>
      <c r="K7">
        <v>7.0969363102848471</v>
      </c>
      <c r="L7">
        <v>3.3589693781916128</v>
      </c>
      <c r="M7">
        <v>1.5361013248167465</v>
      </c>
      <c r="N7">
        <v>-0.57700636638257741</v>
      </c>
      <c r="O7">
        <v>1.7487381913336587E-2</v>
      </c>
    </row>
    <row r="8" spans="1:15" x14ac:dyDescent="0.25">
      <c r="A8">
        <v>8</v>
      </c>
      <c r="B8">
        <v>6.1270000000000047E-2</v>
      </c>
      <c r="C8">
        <v>0.2665475510526335</v>
      </c>
      <c r="D8">
        <v>0.27189371779253413</v>
      </c>
      <c r="E8">
        <v>0.27298848997666242</v>
      </c>
      <c r="F8">
        <v>0.20612208343423644</v>
      </c>
      <c r="G8">
        <v>0.29804906530775421</v>
      </c>
      <c r="H8">
        <v>0.25522885465505396</v>
      </c>
      <c r="I8">
        <v>3.3745832336870127</v>
      </c>
      <c r="J8">
        <v>2.9826444823552918</v>
      </c>
      <c r="K8">
        <v>7.9011091475980324</v>
      </c>
      <c r="L8">
        <v>3.8309080121509793</v>
      </c>
      <c r="M8">
        <v>1.7717512847334904</v>
      </c>
      <c r="N8">
        <v>-0.60598003694384928</v>
      </c>
      <c r="O8">
        <v>2.0623158120984877E-2</v>
      </c>
    </row>
    <row r="9" spans="1:15" x14ac:dyDescent="0.25">
      <c r="A9">
        <v>9</v>
      </c>
      <c r="B9">
        <v>6.9529999999999981E-2</v>
      </c>
      <c r="C9">
        <v>0.30199168853077002</v>
      </c>
      <c r="D9">
        <v>0.30960537819811895</v>
      </c>
      <c r="E9">
        <v>0.30531403712782007</v>
      </c>
      <c r="F9">
        <v>0.23508275079230873</v>
      </c>
      <c r="G9">
        <v>0.33604778839146576</v>
      </c>
      <c r="H9">
        <v>0.29087668637319508</v>
      </c>
      <c r="I9">
        <v>3.7712051451081021</v>
      </c>
      <c r="J9">
        <v>3.3809094156256143</v>
      </c>
      <c r="K9">
        <v>8.5777856251252231</v>
      </c>
      <c r="L9">
        <v>4.2717660196331462</v>
      </c>
      <c r="M9">
        <v>1.9994591864319036</v>
      </c>
      <c r="N9">
        <v>-0.61891609611989029</v>
      </c>
      <c r="O9">
        <v>2.3822137915897618E-2</v>
      </c>
    </row>
    <row r="10" spans="1:15" x14ac:dyDescent="0.25">
      <c r="A10">
        <v>10</v>
      </c>
      <c r="B10">
        <v>7.6160000000000005E-2</v>
      </c>
      <c r="C10">
        <v>0.33621054483259599</v>
      </c>
      <c r="D10">
        <v>0.3473769500657049</v>
      </c>
      <c r="E10">
        <v>0.33531179116003279</v>
      </c>
      <c r="F10">
        <v>0.26430075889504606</v>
      </c>
      <c r="G10">
        <v>0.37207070808202591</v>
      </c>
      <c r="H10">
        <v>0.32705073360528158</v>
      </c>
      <c r="I10">
        <v>4.1323201164803161</v>
      </c>
      <c r="J10">
        <v>3.7708387087038386</v>
      </c>
      <c r="K10">
        <v>9.1294846852635736</v>
      </c>
      <c r="L10">
        <v>4.6805195324748405</v>
      </c>
      <c r="M10">
        <v>2.2199015710920462</v>
      </c>
      <c r="N10">
        <v>-0.61943565480967122</v>
      </c>
      <c r="O10">
        <v>2.7084321298074789E-2</v>
      </c>
    </row>
    <row r="11" spans="1:15" x14ac:dyDescent="0.25">
      <c r="A11">
        <v>11</v>
      </c>
      <c r="B11">
        <v>8.268999999999993E-2</v>
      </c>
      <c r="C11">
        <v>0.36938261528731092</v>
      </c>
      <c r="D11">
        <v>0.38500808124794583</v>
      </c>
      <c r="E11">
        <v>0.36419445873985073</v>
      </c>
      <c r="F11">
        <v>0.2944694719078973</v>
      </c>
      <c r="G11">
        <v>0.40631658884489319</v>
      </c>
      <c r="H11">
        <v>0.36374378064357138</v>
      </c>
      <c r="I11">
        <v>4.4595624095071962</v>
      </c>
      <c r="J11">
        <v>4.1524819304125744</v>
      </c>
      <c r="K11">
        <v>9.5604804237327397</v>
      </c>
      <c r="L11">
        <v>5.0564764908884952</v>
      </c>
      <c r="M11">
        <v>2.4337719968125087</v>
      </c>
      <c r="N11">
        <v>-0.61943565480967122</v>
      </c>
      <c r="O11">
        <v>3.0409708267516402E-2</v>
      </c>
    </row>
    <row r="12" spans="1:15" x14ac:dyDescent="0.25">
      <c r="A12">
        <v>12</v>
      </c>
      <c r="B12">
        <v>8.9110000000000023E-2</v>
      </c>
      <c r="C12">
        <v>0.40189990368938106</v>
      </c>
      <c r="D12">
        <v>0.42229097448487352</v>
      </c>
      <c r="E12">
        <v>0.39300564703034341</v>
      </c>
      <c r="F12">
        <v>0.32667941743915446</v>
      </c>
      <c r="G12">
        <v>0.43916269653127671</v>
      </c>
      <c r="H12">
        <v>0.40090190278757187</v>
      </c>
      <c r="I12">
        <v>4.7577865447607541</v>
      </c>
      <c r="J12">
        <v>4.5249481071721087</v>
      </c>
      <c r="K12">
        <v>9.877894438264164</v>
      </c>
      <c r="L12">
        <v>5.3994834445858411</v>
      </c>
      <c r="M12">
        <v>2.6409254916118234</v>
      </c>
      <c r="N12">
        <v>-0.5514053518462616</v>
      </c>
      <c r="O12">
        <v>3.3798298824222445E-2</v>
      </c>
    </row>
    <row r="13" spans="1:15" x14ac:dyDescent="0.25">
      <c r="A13">
        <v>13</v>
      </c>
      <c r="B13">
        <v>9.542000000000006E-2</v>
      </c>
      <c r="C13">
        <v>0.43401892055815389</v>
      </c>
      <c r="D13">
        <v>0.45899851213167708</v>
      </c>
      <c r="E13">
        <v>0.42261104547835043</v>
      </c>
      <c r="F13">
        <v>0.36134505776250353</v>
      </c>
      <c r="G13">
        <v>0.47138383386454874</v>
      </c>
      <c r="H13">
        <v>0.43863876755673237</v>
      </c>
      <c r="I13">
        <v>5.0286708986551556</v>
      </c>
      <c r="J13">
        <v>4.886390314861047</v>
      </c>
      <c r="K13">
        <v>10.091774798673299</v>
      </c>
      <c r="L13">
        <v>5.7095827775723613</v>
      </c>
      <c r="M13">
        <v>2.8406344908305252</v>
      </c>
      <c r="N13">
        <v>-0.42766727084628159</v>
      </c>
      <c r="O13">
        <v>3.7250092968192934E-2</v>
      </c>
    </row>
    <row r="14" spans="1:15" x14ac:dyDescent="0.25">
      <c r="A14">
        <v>14</v>
      </c>
      <c r="B14">
        <v>0.10165000000000002</v>
      </c>
      <c r="C14">
        <v>0.46576063795637207</v>
      </c>
      <c r="D14">
        <v>0.49502882579105567</v>
      </c>
      <c r="E14">
        <v>0.45371966547618975</v>
      </c>
      <c r="F14">
        <v>0.39757793493685661</v>
      </c>
      <c r="G14">
        <v>0.50298127152580985</v>
      </c>
      <c r="H14">
        <v>0.47720812628021303</v>
      </c>
      <c r="I14">
        <v>5.2757965899500903</v>
      </c>
      <c r="J14">
        <v>5.2361272913730321</v>
      </c>
      <c r="K14">
        <v>10.215408126774998</v>
      </c>
      <c r="L14">
        <v>5.9870795954182991</v>
      </c>
      <c r="M14">
        <v>3.0325397204882707</v>
      </c>
      <c r="N14">
        <v>-0.25648810089244273</v>
      </c>
      <c r="O14">
        <v>4.0765090699427874E-2</v>
      </c>
    </row>
    <row r="15" spans="1:15" x14ac:dyDescent="0.25">
      <c r="A15">
        <v>15</v>
      </c>
      <c r="B15">
        <v>0.10603999999999991</v>
      </c>
      <c r="C15">
        <v>0.49712759509446319</v>
      </c>
      <c r="D15">
        <v>0.53054048900244166</v>
      </c>
      <c r="E15">
        <v>0.48680094658823919</v>
      </c>
      <c r="F15">
        <v>0.43470895595501508</v>
      </c>
      <c r="G15">
        <v>0.53419707165850983</v>
      </c>
      <c r="H15">
        <v>0.51677633819715729</v>
      </c>
      <c r="I15">
        <v>5.5010193472091089</v>
      </c>
      <c r="J15">
        <v>5.5761029967017794</v>
      </c>
      <c r="K15">
        <v>10.266528828303336</v>
      </c>
      <c r="L15">
        <v>6.2319992039437055</v>
      </c>
      <c r="M15">
        <v>3.2177322040778011</v>
      </c>
      <c r="N15">
        <v>-4.2681100928886682E-2</v>
      </c>
      <c r="O15">
        <v>4.4343292017927215E-2</v>
      </c>
    </row>
    <row r="16" spans="1:15" x14ac:dyDescent="0.25">
      <c r="A16">
        <v>16</v>
      </c>
      <c r="B16">
        <v>0.11073</v>
      </c>
      <c r="C16">
        <v>0.52815299747658018</v>
      </c>
      <c r="D16">
        <v>0.56565497908338891</v>
      </c>
      <c r="E16">
        <v>0.52185450085700302</v>
      </c>
      <c r="F16">
        <v>0.47279966652223354</v>
      </c>
      <c r="G16">
        <v>0.56523742396025767</v>
      </c>
      <c r="H16">
        <v>0.55708549237377825</v>
      </c>
      <c r="I16">
        <v>5.7070251339747564</v>
      </c>
      <c r="J16">
        <v>5.9083864105206265</v>
      </c>
      <c r="K16">
        <v>10.270715677362508</v>
      </c>
      <c r="L16">
        <v>6.4442388499082535</v>
      </c>
      <c r="M16">
        <v>3.3975332045193007</v>
      </c>
      <c r="N16">
        <v>0.20873962230728468</v>
      </c>
      <c r="O16">
        <v>4.7984696923691034E-2</v>
      </c>
    </row>
    <row r="17" spans="1:15" x14ac:dyDescent="0.25">
      <c r="A17">
        <v>17</v>
      </c>
      <c r="B17">
        <v>0.11565000000000003</v>
      </c>
      <c r="C17">
        <v>0.55884809409753267</v>
      </c>
      <c r="D17">
        <v>0.60049374498941999</v>
      </c>
      <c r="E17">
        <v>0.55854878861363244</v>
      </c>
      <c r="F17">
        <v>0.51172313145334636</v>
      </c>
      <c r="G17">
        <v>0.59655015448038418</v>
      </c>
      <c r="H17">
        <v>0.59770106977101445</v>
      </c>
      <c r="I17">
        <v>5.8978799945308618</v>
      </c>
      <c r="J17">
        <v>6.2359696370145059</v>
      </c>
      <c r="K17">
        <v>10.270715677362508</v>
      </c>
      <c r="L17">
        <v>6.6241386058605727</v>
      </c>
      <c r="M17">
        <v>3.574079076725253</v>
      </c>
      <c r="N17">
        <v>0.49859863490969003</v>
      </c>
      <c r="O17">
        <v>5.1689305416719261E-2</v>
      </c>
    </row>
    <row r="18" spans="1:15" x14ac:dyDescent="0.25">
      <c r="A18">
        <v>18</v>
      </c>
      <c r="B18">
        <v>0.12070000000000003</v>
      </c>
      <c r="C18">
        <v>0.58922508606787694</v>
      </c>
      <c r="D18">
        <v>0.63513519819025832</v>
      </c>
      <c r="E18">
        <v>0.59602141058528457</v>
      </c>
      <c r="F18">
        <v>0.55059430630910966</v>
      </c>
      <c r="G18">
        <v>0.62840653508811462</v>
      </c>
      <c r="H18">
        <v>0.63796835047574896</v>
      </c>
      <c r="I18">
        <v>6.0769317326280889</v>
      </c>
      <c r="J18">
        <v>6.5599977454979648</v>
      </c>
      <c r="K18">
        <v>10.270715677362508</v>
      </c>
      <c r="L18">
        <v>6.7734588565386806</v>
      </c>
      <c r="M18">
        <v>3.7479168998871164</v>
      </c>
      <c r="N18">
        <v>0.82629388649458735</v>
      </c>
      <c r="O18">
        <v>5.5457117497011946E-2</v>
      </c>
    </row>
    <row r="19" spans="1:15" x14ac:dyDescent="0.25">
      <c r="A19">
        <v>19</v>
      </c>
      <c r="B19">
        <v>0.12579000000000007</v>
      </c>
      <c r="C19">
        <v>0.619112063606998</v>
      </c>
      <c r="D19">
        <v>0.66968652088639291</v>
      </c>
      <c r="E19">
        <v>0.63263707470534625</v>
      </c>
      <c r="F19">
        <v>0.58852710017024368</v>
      </c>
      <c r="G19">
        <v>0.66112804118604962</v>
      </c>
      <c r="H19">
        <v>0.67734944076254988</v>
      </c>
      <c r="I19">
        <v>6.2428966436803384</v>
      </c>
      <c r="J19">
        <v>6.8793594592960341</v>
      </c>
      <c r="K19">
        <v>10.270715677362508</v>
      </c>
      <c r="L19">
        <v>6.89606160000604</v>
      </c>
      <c r="M19">
        <v>3.9187704358958162</v>
      </c>
      <c r="N19">
        <v>1.1883012385066456</v>
      </c>
      <c r="O19">
        <v>5.9288133164569067E-2</v>
      </c>
    </row>
    <row r="20" spans="1:15" x14ac:dyDescent="0.25">
      <c r="A20">
        <v>20</v>
      </c>
      <c r="B20">
        <v>0.12874999999999992</v>
      </c>
      <c r="C20">
        <v>0.64853851367123005</v>
      </c>
      <c r="D20">
        <v>0.70416654635852527</v>
      </c>
      <c r="E20">
        <v>0.66681600914017802</v>
      </c>
      <c r="F20">
        <v>0.62504450436173231</v>
      </c>
      <c r="G20">
        <v>0.69423140628195457</v>
      </c>
      <c r="H20">
        <v>0.7153137215498524</v>
      </c>
      <c r="I20">
        <v>6.3969578206652251</v>
      </c>
      <c r="J20">
        <v>7.1923541655244696</v>
      </c>
      <c r="K20">
        <v>10.270715677362508</v>
      </c>
      <c r="L20">
        <v>6.9967718517820767</v>
      </c>
      <c r="M20">
        <v>4.0861374792197847</v>
      </c>
      <c r="N20">
        <v>1.5747901581989532</v>
      </c>
      <c r="O20">
        <v>6.3182352419390603E-2</v>
      </c>
    </row>
    <row r="21" spans="1:15" x14ac:dyDescent="0.25">
      <c r="A21">
        <v>21</v>
      </c>
      <c r="B21">
        <v>0.13210999999999995</v>
      </c>
      <c r="C21">
        <v>0.67777407777466925</v>
      </c>
      <c r="D21">
        <v>0.73860058538342177</v>
      </c>
      <c r="E21">
        <v>0.69691343220681712</v>
      </c>
      <c r="F21">
        <v>0.66036086381048253</v>
      </c>
      <c r="G21">
        <v>0.72688448867191624</v>
      </c>
      <c r="H21">
        <v>0.75134987410458332</v>
      </c>
      <c r="I21">
        <v>6.5419856371560234</v>
      </c>
      <c r="J21">
        <v>7.4992729801338083</v>
      </c>
      <c r="K21">
        <v>10.270715677362508</v>
      </c>
      <c r="L21">
        <v>7.0797319311811693</v>
      </c>
      <c r="M21">
        <v>4.2505430622663525</v>
      </c>
      <c r="N21">
        <v>1.9745959058024618</v>
      </c>
      <c r="O21">
        <v>6.7139775261476589E-2</v>
      </c>
    </row>
    <row r="22" spans="1:15" x14ac:dyDescent="0.25">
      <c r="A22">
        <v>22</v>
      </c>
      <c r="B22">
        <v>0.13578000000000001</v>
      </c>
      <c r="C22">
        <v>0.70696118191123869</v>
      </c>
      <c r="D22">
        <v>0.77275767768256776</v>
      </c>
      <c r="E22">
        <v>0.72237839609880261</v>
      </c>
      <c r="F22">
        <v>0.69409678737872449</v>
      </c>
      <c r="G22">
        <v>0.7582087179746857</v>
      </c>
      <c r="H22">
        <v>0.78513001844067665</v>
      </c>
      <c r="I22">
        <v>6.6842738864531412</v>
      </c>
      <c r="J22">
        <v>7.8029527638108132</v>
      </c>
      <c r="K22">
        <v>10.270715677362508</v>
      </c>
      <c r="L22">
        <v>7.1489995412092702</v>
      </c>
      <c r="M22">
        <v>4.4139028876617736</v>
      </c>
      <c r="N22">
        <v>2.3782999711383277</v>
      </c>
      <c r="O22">
        <v>7.1160401690827019E-2</v>
      </c>
    </row>
    <row r="23" spans="1:15" x14ac:dyDescent="0.25">
      <c r="A23">
        <v>23</v>
      </c>
      <c r="B23">
        <v>0.13969000000000009</v>
      </c>
      <c r="C23">
        <v>0.73589899826791605</v>
      </c>
      <c r="D23">
        <v>0.8059712596828319</v>
      </c>
      <c r="E23">
        <v>0.74404135581338005</v>
      </c>
      <c r="F23">
        <v>0.724758638832397</v>
      </c>
      <c r="G23">
        <v>0.78796228749695951</v>
      </c>
      <c r="H23">
        <v>0.81650495155718994</v>
      </c>
      <c r="I23">
        <v>6.8282900657020953</v>
      </c>
      <c r="J23">
        <v>8.1050656090117492</v>
      </c>
      <c r="K23">
        <v>10.270715677362508</v>
      </c>
      <c r="L23">
        <v>7.2078110106031605</v>
      </c>
      <c r="M23">
        <v>4.5769713818972173</v>
      </c>
      <c r="N23">
        <v>2.7845284200415383</v>
      </c>
      <c r="O23">
        <v>7.5244231707441891E-2</v>
      </c>
    </row>
    <row r="24" spans="1:15" x14ac:dyDescent="0.25">
      <c r="A24">
        <v>24</v>
      </c>
      <c r="B24">
        <v>0.14373999999999998</v>
      </c>
      <c r="C24">
        <v>0.76398239181656602</v>
      </c>
      <c r="D24">
        <v>0.83748790871578271</v>
      </c>
      <c r="E24">
        <v>0.76358482793026727</v>
      </c>
      <c r="F24">
        <v>0.75114038776733327</v>
      </c>
      <c r="G24">
        <v>0.81598031200176058</v>
      </c>
      <c r="H24">
        <v>0.84553251702784082</v>
      </c>
      <c r="I24">
        <v>6.973770957252416</v>
      </c>
      <c r="J24">
        <v>8.4056685793260879</v>
      </c>
      <c r="K24">
        <v>10.270715677362508</v>
      </c>
      <c r="L24">
        <v>7.2593855568761176</v>
      </c>
      <c r="M24">
        <v>4.7395478268579989</v>
      </c>
      <c r="N24">
        <v>3.1932507418793561</v>
      </c>
      <c r="O24">
        <v>7.939126531132118E-2</v>
      </c>
    </row>
    <row r="25" spans="1:15" x14ac:dyDescent="0.25">
      <c r="A25">
        <v>25</v>
      </c>
      <c r="B25">
        <v>0.14491000000000009</v>
      </c>
      <c r="C25">
        <v>0.79063035058192144</v>
      </c>
      <c r="D25">
        <v>0.8666739620011219</v>
      </c>
      <c r="E25">
        <v>0.78224500257116603</v>
      </c>
      <c r="F25">
        <v>0.77413521688025488</v>
      </c>
      <c r="G25">
        <v>0.8420407756334698</v>
      </c>
      <c r="H25">
        <v>0.87233033388818859</v>
      </c>
      <c r="I25">
        <v>7.1183763933560122</v>
      </c>
      <c r="J25">
        <v>8.7026387383597363</v>
      </c>
      <c r="K25">
        <v>10.270715677362508</v>
      </c>
      <c r="L25">
        <v>7.3061085534282526</v>
      </c>
      <c r="M25">
        <v>4.8998495899456138</v>
      </c>
      <c r="N25">
        <v>3.6027676531469091</v>
      </c>
      <c r="O25">
        <v>8.3601502502464925E-2</v>
      </c>
    </row>
    <row r="26" spans="1:15" x14ac:dyDescent="0.25">
      <c r="A26">
        <v>26</v>
      </c>
      <c r="B26">
        <v>0.14674000000000009</v>
      </c>
      <c r="C26">
        <v>0.81576325106264203</v>
      </c>
      <c r="D26">
        <v>0.89327796612673604</v>
      </c>
      <c r="E26">
        <v>0.8002250869708476</v>
      </c>
      <c r="F26">
        <v>0.79602176343410558</v>
      </c>
      <c r="G26">
        <v>0.86582642866267445</v>
      </c>
      <c r="H26">
        <v>0.89703548848125625</v>
      </c>
      <c r="I26">
        <v>7.2619247900330208</v>
      </c>
      <c r="J26">
        <v>8.9922411674634546</v>
      </c>
      <c r="K26">
        <v>10.270715677362508</v>
      </c>
      <c r="L26">
        <v>7.348845077706164</v>
      </c>
      <c r="M26">
        <v>5.0561750142593622</v>
      </c>
      <c r="N26">
        <v>4.0106218897935451</v>
      </c>
      <c r="O26">
        <v>8.7874943280873113E-2</v>
      </c>
    </row>
    <row r="27" spans="1:15" x14ac:dyDescent="0.25">
      <c r="A27">
        <v>27</v>
      </c>
      <c r="B27">
        <v>0.1492</v>
      </c>
      <c r="C27">
        <v>0.839508693356946</v>
      </c>
      <c r="D27">
        <v>0.91714820624905569</v>
      </c>
      <c r="E27">
        <v>0.8169076232079524</v>
      </c>
      <c r="F27">
        <v>0.81882509634827949</v>
      </c>
      <c r="G27">
        <v>0.88718424435892707</v>
      </c>
      <c r="H27">
        <v>0.91993915493105816</v>
      </c>
      <c r="I27">
        <v>7.4062684513088701</v>
      </c>
      <c r="J27">
        <v>9.273687355180412</v>
      </c>
      <c r="K27">
        <v>10.270715677362508</v>
      </c>
      <c r="L27">
        <v>7.3876623237100043</v>
      </c>
      <c r="M27">
        <v>5.2081465972421128</v>
      </c>
      <c r="N27">
        <v>4.4168840214944343</v>
      </c>
      <c r="O27">
        <v>9.2211587646545731E-2</v>
      </c>
    </row>
    <row r="28" spans="1:15" x14ac:dyDescent="0.25">
      <c r="A28">
        <v>28</v>
      </c>
      <c r="B28">
        <v>0.15226000000000006</v>
      </c>
      <c r="C28">
        <v>0.86221896510421425</v>
      </c>
      <c r="D28">
        <v>0.93827804055960806</v>
      </c>
      <c r="E28">
        <v>0.83175826683833276</v>
      </c>
      <c r="F28">
        <v>0.84285901619208614</v>
      </c>
      <c r="G28">
        <v>0.90633042138720055</v>
      </c>
      <c r="H28">
        <v>0.94139049304779465</v>
      </c>
      <c r="I28">
        <v>7.5533098701931696</v>
      </c>
      <c r="J28">
        <v>9.5489081163137488</v>
      </c>
      <c r="K28">
        <v>10.270715677362508</v>
      </c>
      <c r="L28">
        <v>7.422393928178975</v>
      </c>
      <c r="M28">
        <v>5.3564926155753803</v>
      </c>
      <c r="N28">
        <v>4.8238802735186992</v>
      </c>
      <c r="O28">
        <v>9.6611435599482792E-2</v>
      </c>
    </row>
    <row r="29" spans="1:15" x14ac:dyDescent="0.25">
      <c r="A29">
        <v>29</v>
      </c>
      <c r="B29">
        <v>0.15589000000000008</v>
      </c>
      <c r="C29">
        <v>0.88411636655500003</v>
      </c>
      <c r="D29">
        <v>0.95696127433436273</v>
      </c>
      <c r="E29">
        <v>0.84482973010930285</v>
      </c>
      <c r="F29">
        <v>0.86695915970963244</v>
      </c>
      <c r="G29">
        <v>0.92365153944460632</v>
      </c>
      <c r="H29">
        <v>0.96187162508806245</v>
      </c>
      <c r="I29">
        <v>7.7044950271889636</v>
      </c>
      <c r="J29">
        <v>9.8191661176215543</v>
      </c>
      <c r="K29">
        <v>10.270715677362508</v>
      </c>
      <c r="L29">
        <v>7.4543272614076752</v>
      </c>
      <c r="M29">
        <v>5.5019490439970786</v>
      </c>
      <c r="N29">
        <v>5.2323200784619397</v>
      </c>
      <c r="O29">
        <v>0.10107448713968427</v>
      </c>
    </row>
    <row r="30" spans="1:15" x14ac:dyDescent="0.25">
      <c r="A30">
        <v>30</v>
      </c>
      <c r="B30">
        <v>0.15651999999999999</v>
      </c>
      <c r="C30">
        <v>0.90545265266401631</v>
      </c>
      <c r="D30">
        <v>0.97372867694636933</v>
      </c>
      <c r="E30">
        <v>0.85666603984246281</v>
      </c>
      <c r="F30">
        <v>0.88874074373400003</v>
      </c>
      <c r="G30">
        <v>0.9393866887296467</v>
      </c>
      <c r="H30">
        <v>0.98173142485169207</v>
      </c>
      <c r="I30">
        <v>7.8593280539375234</v>
      </c>
      <c r="J30">
        <v>10.084762780786093</v>
      </c>
      <c r="K30">
        <v>10.270715677362508</v>
      </c>
      <c r="L30">
        <v>7.4853648425476322</v>
      </c>
      <c r="M30">
        <v>5.6440484937649336</v>
      </c>
      <c r="N30">
        <v>5.6395180014822284</v>
      </c>
      <c r="O30">
        <v>0.1056007422671502</v>
      </c>
    </row>
    <row r="31" spans="1:15" x14ac:dyDescent="0.25">
      <c r="A31">
        <v>31</v>
      </c>
      <c r="B31">
        <v>0.15748000000000006</v>
      </c>
      <c r="C31">
        <v>0.9266641320163107</v>
      </c>
      <c r="D31">
        <v>0.98931003796461492</v>
      </c>
      <c r="E31">
        <v>0.86826204628053127</v>
      </c>
      <c r="F31">
        <v>0.90856658864876949</v>
      </c>
      <c r="G31">
        <v>0.95415873769981729</v>
      </c>
      <c r="H31">
        <v>1.0013167297654175</v>
      </c>
      <c r="I31">
        <v>8.0126131458338783</v>
      </c>
      <c r="J31">
        <v>10.342936170976483</v>
      </c>
      <c r="K31">
        <v>10.270715677362508</v>
      </c>
      <c r="L31">
        <v>7.5164903754555477</v>
      </c>
      <c r="M31">
        <v>5.7820740450170041</v>
      </c>
      <c r="N31">
        <v>6.0407764554900174</v>
      </c>
      <c r="O31">
        <v>0.11019020098188058</v>
      </c>
    </row>
    <row r="32" spans="1:15" x14ac:dyDescent="0.25">
      <c r="A32">
        <v>32</v>
      </c>
      <c r="B32">
        <v>0.15873999999999988</v>
      </c>
      <c r="C32">
        <v>0.94839120234102081</v>
      </c>
      <c r="D32">
        <v>1.0041205507038373</v>
      </c>
      <c r="E32">
        <v>0.87934741507227954</v>
      </c>
      <c r="F32">
        <v>0.92606570759752205</v>
      </c>
      <c r="G32">
        <v>0.96811754428389385</v>
      </c>
      <c r="H32">
        <v>1.0209764085507123</v>
      </c>
      <c r="I32">
        <v>8.1593506200722032</v>
      </c>
      <c r="J32">
        <v>10.592344594613667</v>
      </c>
      <c r="K32">
        <v>10.270715677362508</v>
      </c>
      <c r="L32">
        <v>7.5478172701823105</v>
      </c>
      <c r="M32">
        <v>5.9152677982631285</v>
      </c>
      <c r="N32">
        <v>6.4322427319676088</v>
      </c>
      <c r="O32">
        <v>0.11484286328387538</v>
      </c>
    </row>
    <row r="33" spans="1:15" x14ac:dyDescent="0.25">
      <c r="A33">
        <v>33</v>
      </c>
      <c r="B33">
        <v>0.16025</v>
      </c>
      <c r="C33">
        <v>0.97095932218839343</v>
      </c>
      <c r="D33">
        <v>1.0188218958830042</v>
      </c>
      <c r="E33">
        <v>0.89158222771458839</v>
      </c>
      <c r="F33">
        <v>0.94494821918584448</v>
      </c>
      <c r="G33">
        <v>0.98247630809241593</v>
      </c>
      <c r="H33">
        <v>1.0410284599511477</v>
      </c>
      <c r="I33">
        <v>8.2972150461252596</v>
      </c>
      <c r="J33">
        <v>10.834122557355808</v>
      </c>
      <c r="K33">
        <v>10.270715677362508</v>
      </c>
      <c r="L33">
        <v>7.5784951769297004</v>
      </c>
      <c r="M33">
        <v>6.0443424156325882</v>
      </c>
      <c r="N33">
        <v>6.8131934769750435</v>
      </c>
      <c r="O33">
        <v>0.11955872917313463</v>
      </c>
    </row>
    <row r="34" spans="1:15" x14ac:dyDescent="0.25">
      <c r="A34">
        <v>34</v>
      </c>
      <c r="B34">
        <v>0.16193999999999997</v>
      </c>
      <c r="C34">
        <v>0.99453387861647369</v>
      </c>
      <c r="D34">
        <v>1.0341199252533035</v>
      </c>
      <c r="E34">
        <v>0.90632442866987573</v>
      </c>
      <c r="F34">
        <v>0.96655810333191927</v>
      </c>
      <c r="G34">
        <v>0.99784947553771031</v>
      </c>
      <c r="H34">
        <v>1.0615782748686191</v>
      </c>
      <c r="I34">
        <v>8.4278304570059337</v>
      </c>
      <c r="J34">
        <v>11.069600905288079</v>
      </c>
      <c r="K34">
        <v>10.270715677362508</v>
      </c>
      <c r="L34">
        <v>7.6081253184074003</v>
      </c>
      <c r="M34">
        <v>6.1696214469179367</v>
      </c>
      <c r="N34">
        <v>7.1833919685482055</v>
      </c>
      <c r="O34">
        <v>0.12433779864965831</v>
      </c>
    </row>
    <row r="35" spans="1:15" x14ac:dyDescent="0.25">
      <c r="A35">
        <v>35</v>
      </c>
      <c r="B35">
        <v>0.16193999999999997</v>
      </c>
      <c r="C35">
        <v>1.0193240435801327</v>
      </c>
      <c r="D35">
        <v>1.0508451188019989</v>
      </c>
      <c r="E35">
        <v>0.92516764668957774</v>
      </c>
      <c r="F35">
        <v>0.99103454373666966</v>
      </c>
      <c r="G35">
        <v>1.0145482583346161</v>
      </c>
      <c r="H35">
        <v>1.0828210784678396</v>
      </c>
      <c r="I35">
        <v>8.5533961546632167</v>
      </c>
      <c r="J35">
        <v>11.301062004057593</v>
      </c>
      <c r="K35">
        <v>10.270715677362508</v>
      </c>
      <c r="L35">
        <v>7.6368385364925455</v>
      </c>
      <c r="M35">
        <v>6.2915198018275884</v>
      </c>
      <c r="N35">
        <v>7.5401203831988486</v>
      </c>
      <c r="O35">
        <v>0.12918007171344642</v>
      </c>
    </row>
    <row r="36" spans="1:15" x14ac:dyDescent="0.25">
      <c r="A36">
        <v>36</v>
      </c>
      <c r="B36">
        <v>0.16193999999999997</v>
      </c>
      <c r="C36">
        <v>1.0452588017364672</v>
      </c>
      <c r="D36">
        <v>1.0697250824719824</v>
      </c>
      <c r="E36">
        <v>0.94878746422192695</v>
      </c>
      <c r="F36">
        <v>1.0170851639576559</v>
      </c>
      <c r="G36">
        <v>1.0329895273130614</v>
      </c>
      <c r="H36">
        <v>1.1051518599019148</v>
      </c>
      <c r="I36">
        <v>8.6739731109891434</v>
      </c>
      <c r="J36">
        <v>11.52873104633021</v>
      </c>
      <c r="K36">
        <v>10.270715677362508</v>
      </c>
      <c r="L36">
        <v>7.6652510832768224</v>
      </c>
      <c r="M36">
        <v>6.4102265063837152</v>
      </c>
      <c r="N36">
        <v>7.8792099373137807</v>
      </c>
      <c r="O36">
        <v>0.13408554836449901</v>
      </c>
    </row>
    <row r="37" spans="1:15" x14ac:dyDescent="0.25">
      <c r="A37">
        <v>37</v>
      </c>
      <c r="B37">
        <v>0.16193999999999997</v>
      </c>
      <c r="C37">
        <v>1.0720595177036767</v>
      </c>
      <c r="D37">
        <v>1.0908346951856565</v>
      </c>
      <c r="E37">
        <v>0.97602181832905832</v>
      </c>
      <c r="F37">
        <v>1.0442187650667938</v>
      </c>
      <c r="G37">
        <v>1.0536919150728592</v>
      </c>
      <c r="H37">
        <v>1.1290548144201231</v>
      </c>
      <c r="I37">
        <v>8.7846017127182598</v>
      </c>
      <c r="J37">
        <v>11.751767442418632</v>
      </c>
      <c r="K37">
        <v>10.270715677362508</v>
      </c>
      <c r="L37">
        <v>7.6934867798845596</v>
      </c>
      <c r="M37">
        <v>6.5260988746165447</v>
      </c>
      <c r="N37">
        <v>8.1998192277041948</v>
      </c>
      <c r="O37">
        <v>0.13905422860281597</v>
      </c>
    </row>
    <row r="38" spans="1:15" x14ac:dyDescent="0.25">
      <c r="A38">
        <v>38</v>
      </c>
      <c r="B38">
        <v>0.16193999999999997</v>
      </c>
      <c r="C38">
        <v>1.0992015467840506</v>
      </c>
      <c r="D38">
        <v>1.1137338767125438</v>
      </c>
      <c r="E38">
        <v>1.0046129926660097</v>
      </c>
      <c r="F38">
        <v>1.0723921480997405</v>
      </c>
      <c r="G38">
        <v>1.0769437681974023</v>
      </c>
      <c r="H38">
        <v>1.1548529271162042</v>
      </c>
      <c r="I38">
        <v>8.8785941028215287</v>
      </c>
      <c r="J38">
        <v>11.971555339849022</v>
      </c>
      <c r="K38">
        <v>10.270715677362508</v>
      </c>
      <c r="L38">
        <v>7.7220330733915654</v>
      </c>
      <c r="M38">
        <v>6.6406491947342046</v>
      </c>
      <c r="N38">
        <v>8.5043424974944326</v>
      </c>
      <c r="O38">
        <v>0.14408611242839739</v>
      </c>
    </row>
    <row r="39" spans="1:15" x14ac:dyDescent="0.25">
      <c r="A39">
        <v>39</v>
      </c>
      <c r="B39">
        <v>0.16193999999999997</v>
      </c>
      <c r="C39">
        <v>1.1263024035957205</v>
      </c>
      <c r="D39">
        <v>1.138023940324175</v>
      </c>
      <c r="E39">
        <v>1.032783912078914</v>
      </c>
      <c r="F39">
        <v>1.1015810466924585</v>
      </c>
      <c r="G39">
        <v>1.102680440313756</v>
      </c>
      <c r="H39">
        <v>1.1826374846680461</v>
      </c>
      <c r="I39">
        <v>8.9527362185740067</v>
      </c>
      <c r="J39">
        <v>12.190444812596031</v>
      </c>
      <c r="K39">
        <v>10.270715677362508</v>
      </c>
      <c r="L39">
        <v>7.751700911849869</v>
      </c>
      <c r="M39">
        <v>6.7550150051568281</v>
      </c>
      <c r="N39">
        <v>8.7946908155496946</v>
      </c>
      <c r="O39">
        <v>0.14918119984124331</v>
      </c>
    </row>
    <row r="40" spans="1:15" x14ac:dyDescent="0.25">
      <c r="A40">
        <v>40</v>
      </c>
      <c r="B40">
        <v>0.16193999999999997</v>
      </c>
      <c r="C40">
        <v>1.1533842362117637</v>
      </c>
      <c r="D40">
        <v>1.1636858716161429</v>
      </c>
      <c r="E40">
        <v>1.0606642722058439</v>
      </c>
      <c r="F40">
        <v>1.1320997274763962</v>
      </c>
      <c r="G40">
        <v>1.1307869256047733</v>
      </c>
      <c r="H40">
        <v>1.2123176827108897</v>
      </c>
      <c r="I40">
        <v>9.0062944991960237</v>
      </c>
      <c r="J40">
        <v>12.41356030431397</v>
      </c>
      <c r="K40">
        <v>10.270715677362508</v>
      </c>
      <c r="L40">
        <v>7.7831755365063922</v>
      </c>
      <c r="M40">
        <v>6.871111060225954</v>
      </c>
      <c r="N40">
        <v>9.0711261341802327</v>
      </c>
      <c r="O40">
        <v>0.15433949084135359</v>
      </c>
    </row>
    <row r="41" spans="1:15" x14ac:dyDescent="0.25">
      <c r="A41">
        <v>41</v>
      </c>
      <c r="B41">
        <v>0.16193999999999997</v>
      </c>
      <c r="C41">
        <v>1.1808565036778806</v>
      </c>
      <c r="D41">
        <v>1.1912729986423514</v>
      </c>
      <c r="E41">
        <v>1.0897897648965429</v>
      </c>
      <c r="F41">
        <v>1.1651313546219626</v>
      </c>
      <c r="G41">
        <v>1.1612016124662181</v>
      </c>
      <c r="H41">
        <v>1.2437983753136972</v>
      </c>
      <c r="I41">
        <v>9.0372109938598779</v>
      </c>
      <c r="J41">
        <v>12.644873662386127</v>
      </c>
      <c r="K41">
        <v>10.270715677362508</v>
      </c>
      <c r="L41">
        <v>7.8165172723392855</v>
      </c>
      <c r="M41">
        <v>6.9906213354046702</v>
      </c>
      <c r="N41">
        <v>9.3346178010972309</v>
      </c>
      <c r="O41">
        <v>0.15956098542872837</v>
      </c>
    </row>
    <row r="42" spans="1:15" x14ac:dyDescent="0.25">
      <c r="A42">
        <v>42</v>
      </c>
      <c r="B42">
        <v>0.16193999999999997</v>
      </c>
      <c r="C42">
        <v>1.2090494047716571</v>
      </c>
      <c r="D42">
        <v>1.2209691981974047</v>
      </c>
      <c r="E42">
        <v>1.1216482795716138</v>
      </c>
      <c r="F42">
        <v>1.201389515641109</v>
      </c>
      <c r="G42">
        <v>1.1938676329492939</v>
      </c>
      <c r="H42">
        <v>1.2772784063990865</v>
      </c>
      <c r="I42">
        <v>9.0372109938598779</v>
      </c>
      <c r="J42">
        <v>12.88570384713525</v>
      </c>
      <c r="K42">
        <v>10.16323019983585</v>
      </c>
      <c r="L42">
        <v>7.8514386920293493</v>
      </c>
      <c r="M42">
        <v>7.1139944138566502</v>
      </c>
      <c r="N42">
        <v>9.5868562216098301</v>
      </c>
      <c r="O42">
        <v>0.16484568360336754</v>
      </c>
    </row>
    <row r="43" spans="1:15" x14ac:dyDescent="0.25">
      <c r="A43">
        <v>43</v>
      </c>
      <c r="B43">
        <v>0.16193999999999997</v>
      </c>
      <c r="C43">
        <v>1.2381164021919913</v>
      </c>
      <c r="D43">
        <v>1.2529761413703719</v>
      </c>
      <c r="E43">
        <v>1.1564135456622475</v>
      </c>
      <c r="F43">
        <v>1.2407439891240841</v>
      </c>
      <c r="G43">
        <v>1.2288964869792212</v>
      </c>
      <c r="H43">
        <v>1.3129341696952834</v>
      </c>
      <c r="I43">
        <v>9.0372109938598779</v>
      </c>
      <c r="J43">
        <v>13.134132714577362</v>
      </c>
      <c r="K43">
        <v>9.9937731530334695</v>
      </c>
      <c r="L43">
        <v>7.8881920727278594</v>
      </c>
      <c r="M43">
        <v>7.2404847653993212</v>
      </c>
      <c r="N43">
        <v>9.83273970779371</v>
      </c>
      <c r="O43">
        <v>0.17019358536527115</v>
      </c>
    </row>
    <row r="44" spans="1:15" x14ac:dyDescent="0.25">
      <c r="A44">
        <v>44</v>
      </c>
      <c r="B44">
        <v>0.16193999999999997</v>
      </c>
      <c r="C44">
        <v>1.2681197502252921</v>
      </c>
      <c r="D44">
        <v>1.2870499623580032</v>
      </c>
      <c r="E44">
        <v>1.1936327494778605</v>
      </c>
      <c r="F44">
        <v>1.2816947858624483</v>
      </c>
      <c r="G44">
        <v>1.2661777743622504</v>
      </c>
      <c r="H44">
        <v>1.3508057141923488</v>
      </c>
      <c r="I44">
        <v>9.0372109938598779</v>
      </c>
      <c r="J44">
        <v>13.386540535011884</v>
      </c>
      <c r="K44">
        <v>9.7957178654384034</v>
      </c>
      <c r="L44">
        <v>7.9273970429773435</v>
      </c>
      <c r="M44">
        <v>7.3687132887107474</v>
      </c>
      <c r="N44">
        <v>10.075422371156515</v>
      </c>
      <c r="O44">
        <v>0.17560469071443921</v>
      </c>
    </row>
    <row r="45" spans="1:15" x14ac:dyDescent="0.25">
      <c r="A45">
        <v>45</v>
      </c>
      <c r="B45">
        <v>0.16193999999999997</v>
      </c>
      <c r="C45">
        <v>1.2989855227168123</v>
      </c>
      <c r="D45">
        <v>1.323352171537955</v>
      </c>
      <c r="E45">
        <v>1.2334412444191614</v>
      </c>
      <c r="F45">
        <v>1.3232543864674826</v>
      </c>
      <c r="G45">
        <v>1.3057595857603523</v>
      </c>
      <c r="H45">
        <v>1.3909444465473499</v>
      </c>
      <c r="I45">
        <v>9.0372109938598779</v>
      </c>
      <c r="J45">
        <v>13.64071003676972</v>
      </c>
      <c r="K45">
        <v>9.5932559625326181</v>
      </c>
      <c r="L45">
        <v>7.9686929667884625</v>
      </c>
      <c r="M45">
        <v>7.4980386099356098</v>
      </c>
      <c r="N45">
        <v>10.317417931664172</v>
      </c>
      <c r="O45">
        <v>0.18107899965087171</v>
      </c>
    </row>
    <row r="46" spans="1:15" x14ac:dyDescent="0.25">
      <c r="A46">
        <v>46</v>
      </c>
      <c r="B46">
        <v>0.16193999999999997</v>
      </c>
      <c r="C46">
        <v>1.3307226900370166</v>
      </c>
      <c r="D46">
        <v>1.3620772076036436</v>
      </c>
      <c r="E46">
        <v>1.2761973244380123</v>
      </c>
      <c r="F46">
        <v>1.3654825441660909</v>
      </c>
      <c r="G46">
        <v>1.3475695777391064</v>
      </c>
      <c r="H46">
        <v>1.4332991169260541</v>
      </c>
      <c r="I46">
        <v>9.0333001103736894</v>
      </c>
      <c r="J46">
        <v>13.894595499283923</v>
      </c>
      <c r="K46">
        <v>9.4031368806428954</v>
      </c>
      <c r="L46">
        <v>8.0106381030815754</v>
      </c>
      <c r="M46">
        <v>7.627507604052977</v>
      </c>
      <c r="N46">
        <v>10.556837748202625</v>
      </c>
      <c r="O46">
        <v>0.18661651217456865</v>
      </c>
    </row>
    <row r="47" spans="1:15" x14ac:dyDescent="0.25">
      <c r="A47">
        <v>47</v>
      </c>
      <c r="B47">
        <v>0.16193999999999997</v>
      </c>
      <c r="C47">
        <v>1.3632782963448633</v>
      </c>
      <c r="D47">
        <v>1.4035303394556258</v>
      </c>
      <c r="E47">
        <v>1.3217289786382003</v>
      </c>
      <c r="F47">
        <v>1.4095065092342141</v>
      </c>
      <c r="G47">
        <v>1.3915312630839287</v>
      </c>
      <c r="H47">
        <v>1.4778481437221211</v>
      </c>
      <c r="I47">
        <v>9.0160203014486999</v>
      </c>
      <c r="J47">
        <v>14.145761539216807</v>
      </c>
      <c r="K47">
        <v>9.2356906077567391</v>
      </c>
      <c r="L47">
        <v>8.0514059270202889</v>
      </c>
      <c r="M47">
        <v>7.7557034651566337</v>
      </c>
      <c r="N47">
        <v>10.792004556955309</v>
      </c>
      <c r="O47">
        <v>0.19221722828553001</v>
      </c>
    </row>
    <row r="48" spans="1:15" x14ac:dyDescent="0.25">
      <c r="A48">
        <v>48</v>
      </c>
      <c r="B48">
        <v>0.16193999999999997</v>
      </c>
      <c r="C48">
        <v>1.3966214969519721</v>
      </c>
      <c r="D48">
        <v>1.4477574517488174</v>
      </c>
      <c r="E48">
        <v>1.3692924287330859</v>
      </c>
      <c r="F48">
        <v>1.4555173725493356</v>
      </c>
      <c r="G48">
        <v>1.4375378769728229</v>
      </c>
      <c r="H48">
        <v>1.5245417514972677</v>
      </c>
      <c r="I48">
        <v>8.9864040631608244</v>
      </c>
      <c r="J48">
        <v>14.390511285436013</v>
      </c>
      <c r="K48">
        <v>9.0960956503529093</v>
      </c>
      <c r="L48">
        <v>8.090303105086285</v>
      </c>
      <c r="M48">
        <v>7.8806374381591997</v>
      </c>
      <c r="N48">
        <v>11.0211497922843</v>
      </c>
      <c r="O48">
        <v>0.19788114798375583</v>
      </c>
    </row>
    <row r="49" spans="1:15" x14ac:dyDescent="0.25">
      <c r="A49">
        <v>49</v>
      </c>
      <c r="B49">
        <v>0.16193999999999997</v>
      </c>
      <c r="C49">
        <v>1.4307983831075282</v>
      </c>
      <c r="D49">
        <v>1.494504618882377</v>
      </c>
      <c r="E49">
        <v>1.418284018429711</v>
      </c>
      <c r="F49">
        <v>1.502537797219905</v>
      </c>
      <c r="G49">
        <v>1.485257998314631</v>
      </c>
      <c r="H49">
        <v>1.5732153497958881</v>
      </c>
      <c r="I49">
        <v>8.9533586944258374</v>
      </c>
      <c r="J49">
        <v>14.626347452398941</v>
      </c>
      <c r="K49">
        <v>8.9847788868602674</v>
      </c>
      <c r="L49">
        <v>8.1278555198721474</v>
      </c>
      <c r="M49">
        <v>8.0008389014013979</v>
      </c>
      <c r="N49">
        <v>11.240679232932546</v>
      </c>
      <c r="O49">
        <v>0.20360827126924608</v>
      </c>
    </row>
    <row r="50" spans="1:15" x14ac:dyDescent="0.25">
      <c r="A50">
        <v>50</v>
      </c>
      <c r="B50">
        <v>0.16193999999999997</v>
      </c>
      <c r="C50">
        <v>1.4658340036625206</v>
      </c>
      <c r="D50">
        <v>1.5432889152861911</v>
      </c>
      <c r="E50">
        <v>1.4688745846621039</v>
      </c>
      <c r="F50">
        <v>1.5501917313195939</v>
      </c>
      <c r="G50">
        <v>1.5346239575885434</v>
      </c>
      <c r="H50">
        <v>1.6235988054899892</v>
      </c>
      <c r="I50">
        <v>8.9244106394458349</v>
      </c>
      <c r="J50">
        <v>14.854698249984445</v>
      </c>
      <c r="K50">
        <v>8.8993054854164306</v>
      </c>
      <c r="L50">
        <v>8.1641452357006798</v>
      </c>
      <c r="M50">
        <v>8.1175340291473113</v>
      </c>
      <c r="N50">
        <v>11.450027674548419</v>
      </c>
      <c r="O50">
        <v>0.20939859814200079</v>
      </c>
    </row>
    <row r="51" spans="1:15" x14ac:dyDescent="0.25">
      <c r="A51">
        <v>51</v>
      </c>
      <c r="B51">
        <v>0.16193999999999997</v>
      </c>
      <c r="C51">
        <v>1.5017334815850536</v>
      </c>
      <c r="D51">
        <v>1.5935810687018646</v>
      </c>
      <c r="E51">
        <v>1.521327212139165</v>
      </c>
      <c r="F51">
        <v>1.599174425682093</v>
      </c>
      <c r="G51">
        <v>1.5855147829413876</v>
      </c>
      <c r="H51">
        <v>1.6754481975635132</v>
      </c>
      <c r="I51">
        <v>8.9003172510657276</v>
      </c>
      <c r="J51">
        <v>15.078281372980392</v>
      </c>
      <c r="K51">
        <v>8.8345841572800339</v>
      </c>
      <c r="L51">
        <v>8.1985294726881115</v>
      </c>
      <c r="M51">
        <v>8.2324109029779127</v>
      </c>
      <c r="N51">
        <v>11.651035164563583</v>
      </c>
      <c r="O51">
        <v>0.21525212860201992</v>
      </c>
    </row>
    <row r="52" spans="1:15" x14ac:dyDescent="0.25">
      <c r="A52">
        <v>52</v>
      </c>
      <c r="B52">
        <v>0.16193999999999997</v>
      </c>
      <c r="C52">
        <v>1.5385356329402227</v>
      </c>
      <c r="D52">
        <v>1.645000299131139</v>
      </c>
      <c r="E52">
        <v>1.575755469085669</v>
      </c>
      <c r="F52">
        <v>1.6503374034382292</v>
      </c>
      <c r="G52">
        <v>1.6376495600393755</v>
      </c>
      <c r="H52">
        <v>1.7286404834885751</v>
      </c>
      <c r="I52">
        <v>8.8785116167497993</v>
      </c>
      <c r="J52">
        <v>15.299789264020394</v>
      </c>
      <c r="K52">
        <v>8.7825641666914898</v>
      </c>
      <c r="L52">
        <v>8.229918901433722</v>
      </c>
      <c r="M52">
        <v>8.3458108315111232</v>
      </c>
      <c r="N52">
        <v>11.848689237837165</v>
      </c>
      <c r="O52">
        <v>0.22116886264930347</v>
      </c>
    </row>
    <row r="53" spans="1:15" x14ac:dyDescent="0.25">
      <c r="A53">
        <v>53</v>
      </c>
      <c r="B53">
        <v>0.16193999999999997</v>
      </c>
      <c r="C53">
        <v>1.5762194769514859</v>
      </c>
      <c r="D53">
        <v>1.6973760771758586</v>
      </c>
      <c r="E53">
        <v>1.6321810828817549</v>
      </c>
      <c r="F53">
        <v>1.7036139390697174</v>
      </c>
      <c r="G53">
        <v>1.6905157519979601</v>
      </c>
      <c r="H53">
        <v>1.7832340757468359</v>
      </c>
      <c r="I53">
        <v>8.8534338341395014</v>
      </c>
      <c r="J53">
        <v>15.519281725024909</v>
      </c>
      <c r="K53">
        <v>8.737445062197466</v>
      </c>
      <c r="L53">
        <v>8.2579187516344454</v>
      </c>
      <c r="M53">
        <v>8.4568686687067753</v>
      </c>
      <c r="N53">
        <v>12.046560177134028</v>
      </c>
      <c r="O53">
        <v>0.22714880028385148</v>
      </c>
    </row>
    <row r="54" spans="1:15" x14ac:dyDescent="0.25">
      <c r="A54">
        <v>54</v>
      </c>
      <c r="B54">
        <v>0.16193999999999997</v>
      </c>
      <c r="C54">
        <v>1.614648868968835</v>
      </c>
      <c r="D54">
        <v>1.7505476763658199</v>
      </c>
      <c r="E54">
        <v>1.6905871463604569</v>
      </c>
      <c r="F54">
        <v>1.758348046498371</v>
      </c>
      <c r="G54">
        <v>1.7438292973864413</v>
      </c>
      <c r="H54">
        <v>1.8393745228794625</v>
      </c>
      <c r="I54">
        <v>8.8225740937878374</v>
      </c>
      <c r="J54">
        <v>15.736331085345176</v>
      </c>
      <c r="K54">
        <v>8.6948354759908391</v>
      </c>
      <c r="L54">
        <v>8.2817570387158916</v>
      </c>
      <c r="M54">
        <v>8.5651683590345815</v>
      </c>
      <c r="N54">
        <v>12.24534513035584</v>
      </c>
      <c r="O54">
        <v>0.23319194150566391</v>
      </c>
    </row>
    <row r="55" spans="1:15" x14ac:dyDescent="0.25">
      <c r="A55">
        <v>55</v>
      </c>
      <c r="B55">
        <v>0.16193999999999997</v>
      </c>
      <c r="C55">
        <v>1.6535633040692914</v>
      </c>
      <c r="D55">
        <v>1.8042913331094328</v>
      </c>
      <c r="E55">
        <v>1.7508115984709138</v>
      </c>
      <c r="F55">
        <v>1.8139372864762475</v>
      </c>
      <c r="G55">
        <v>1.7978490942710068</v>
      </c>
      <c r="H55">
        <v>1.897118649147765</v>
      </c>
      <c r="I55">
        <v>8.7865915487194055</v>
      </c>
      <c r="J55">
        <v>15.953052943441051</v>
      </c>
      <c r="K55">
        <v>8.6511526150257829</v>
      </c>
      <c r="L55">
        <v>8.30070076004524</v>
      </c>
      <c r="M55">
        <v>8.6724132016439501</v>
      </c>
      <c r="N55">
        <v>12.444189692294739</v>
      </c>
      <c r="O55">
        <v>0.23929828631474082</v>
      </c>
    </row>
    <row r="56" spans="1:15" x14ac:dyDescent="0.25">
      <c r="A56">
        <v>56</v>
      </c>
      <c r="B56">
        <v>0.16193999999999997</v>
      </c>
      <c r="C56">
        <v>1.6928771245132552</v>
      </c>
      <c r="D56">
        <v>1.8585199185400991</v>
      </c>
      <c r="E56">
        <v>1.8125636939660164</v>
      </c>
      <c r="F56">
        <v>1.8709831557184862</v>
      </c>
      <c r="G56">
        <v>1.8525854134202564</v>
      </c>
      <c r="H56">
        <v>1.9562114539774809</v>
      </c>
      <c r="I56">
        <v>8.7482710186770554</v>
      </c>
      <c r="J56">
        <v>16.172744077551272</v>
      </c>
      <c r="K56">
        <v>8.604287934322608</v>
      </c>
      <c r="L56">
        <v>8.3152318030804526</v>
      </c>
      <c r="M56">
        <v>8.7808937704165633</v>
      </c>
      <c r="N56">
        <v>12.642021325208832</v>
      </c>
      <c r="O56">
        <v>0.24546783471108211</v>
      </c>
    </row>
    <row r="57" spans="1:15" x14ac:dyDescent="0.25">
      <c r="A57">
        <v>57</v>
      </c>
      <c r="B57">
        <v>0.16193999999999997</v>
      </c>
      <c r="C57">
        <v>1.7329208064391703</v>
      </c>
      <c r="D57">
        <v>1.9131177024205657</v>
      </c>
      <c r="E57">
        <v>1.8749707481130076</v>
      </c>
      <c r="F57">
        <v>1.9301391427062005</v>
      </c>
      <c r="G57">
        <v>1.9078102857357673</v>
      </c>
      <c r="H57">
        <v>2.0162840408904965</v>
      </c>
      <c r="I57">
        <v>8.7089791709651614</v>
      </c>
      <c r="J57">
        <v>16.398324458513812</v>
      </c>
      <c r="K57">
        <v>8.5540092691225063</v>
      </c>
      <c r="L57">
        <v>8.3267823012408897</v>
      </c>
      <c r="M57">
        <v>8.891660774214083</v>
      </c>
      <c r="N57">
        <v>12.839523578440284</v>
      </c>
      <c r="O57">
        <v>0.25170058669468787</v>
      </c>
    </row>
    <row r="58" spans="1:15" x14ac:dyDescent="0.25">
      <c r="A58">
        <v>58</v>
      </c>
      <c r="B58">
        <v>0.16193999999999997</v>
      </c>
      <c r="C58">
        <v>1.7742682579553235</v>
      </c>
      <c r="D58">
        <v>1.9683130523743222</v>
      </c>
      <c r="E58">
        <v>1.9369967104606876</v>
      </c>
      <c r="F58">
        <v>1.9914189377516605</v>
      </c>
      <c r="G58">
        <v>1.9633360111781186</v>
      </c>
      <c r="H58">
        <v>2.0771151833031389</v>
      </c>
      <c r="I58">
        <v>8.6689130329642659</v>
      </c>
      <c r="J58">
        <v>16.628876222980203</v>
      </c>
      <c r="K58">
        <v>8.5005175872907142</v>
      </c>
      <c r="L58">
        <v>8.3362698314535759</v>
      </c>
      <c r="M58">
        <v>9.0035311450448532</v>
      </c>
      <c r="N58">
        <v>13.037020933100573</v>
      </c>
      <c r="O58">
        <v>0.25799654226555807</v>
      </c>
    </row>
    <row r="59" spans="1:15" x14ac:dyDescent="0.25">
      <c r="A59">
        <v>59</v>
      </c>
      <c r="B59">
        <v>0.16193999999999997</v>
      </c>
      <c r="C59">
        <v>1.8172303920470279</v>
      </c>
      <c r="D59">
        <v>2.0242151492349669</v>
      </c>
      <c r="E59">
        <v>1.99788706238531</v>
      </c>
      <c r="F59">
        <v>2.05282867447518</v>
      </c>
      <c r="G59">
        <v>2.0191366960412629</v>
      </c>
      <c r="H59">
        <v>2.1384910788746594</v>
      </c>
      <c r="I59">
        <v>8.6284640649632838</v>
      </c>
      <c r="J59">
        <v>16.86272033434598</v>
      </c>
      <c r="K59">
        <v>8.4444463782734065</v>
      </c>
      <c r="L59">
        <v>8.343790527590226</v>
      </c>
      <c r="M59">
        <v>9.1151628376294074</v>
      </c>
      <c r="N59">
        <v>13.23303885106956</v>
      </c>
      <c r="O59">
        <v>0.26435570142369269</v>
      </c>
    </row>
    <row r="60" spans="1:15" x14ac:dyDescent="0.25">
      <c r="A60">
        <v>60</v>
      </c>
      <c r="B60">
        <v>0.16193999999999997</v>
      </c>
      <c r="C60">
        <v>1.8617961424276042</v>
      </c>
      <c r="D60">
        <v>2.0808610485028765</v>
      </c>
      <c r="E60">
        <v>2.0570792056750205</v>
      </c>
      <c r="F60">
        <v>2.1120934994227394</v>
      </c>
      <c r="G60">
        <v>2.0753674567555604</v>
      </c>
      <c r="H60">
        <v>2.199916262518796</v>
      </c>
      <c r="I60">
        <v>8.5881237871823437</v>
      </c>
      <c r="J60">
        <v>17.09821704190901</v>
      </c>
      <c r="K60">
        <v>8.3864679584054027</v>
      </c>
      <c r="L60">
        <v>8.3484912524329165</v>
      </c>
      <c r="M60">
        <v>9.22631856359118</v>
      </c>
      <c r="N60">
        <v>13.426804897043672</v>
      </c>
      <c r="O60">
        <v>0.27077806416909178</v>
      </c>
    </row>
    <row r="61" spans="1:15" x14ac:dyDescent="0.25">
      <c r="A61">
        <v>61</v>
      </c>
      <c r="B61">
        <v>0.16193999999999997</v>
      </c>
      <c r="C61">
        <v>1.9076121486402877</v>
      </c>
      <c r="D61">
        <v>2.1379433328972879</v>
      </c>
      <c r="E61">
        <v>2.1143921473691871</v>
      </c>
      <c r="F61">
        <v>2.1678123054890888</v>
      </c>
      <c r="G61">
        <v>2.1314521499117665</v>
      </c>
      <c r="H61">
        <v>2.2608062391209911</v>
      </c>
      <c r="I61">
        <v>8.5495974086014357</v>
      </c>
      <c r="J61">
        <v>17.335387832662342</v>
      </c>
      <c r="K61">
        <v>8.3266143373944068</v>
      </c>
      <c r="L61">
        <v>8.3497188988023332</v>
      </c>
      <c r="M61">
        <v>9.3379466179748203</v>
      </c>
      <c r="N61">
        <v>13.619185300638168</v>
      </c>
      <c r="O61">
        <v>0.27726363050175523</v>
      </c>
    </row>
    <row r="62" spans="1:15" x14ac:dyDescent="0.25">
      <c r="A62">
        <v>62</v>
      </c>
      <c r="B62">
        <v>0.16193999999999997</v>
      </c>
      <c r="C62">
        <v>1.9545191085387221</v>
      </c>
      <c r="D62">
        <v>2.1949377917705823</v>
      </c>
      <c r="E62">
        <v>2.1688765319475212</v>
      </c>
      <c r="F62">
        <v>2.2197059876145553</v>
      </c>
      <c r="G62">
        <v>2.1866998637832706</v>
      </c>
      <c r="H62">
        <v>2.3206957334409033</v>
      </c>
      <c r="I62">
        <v>8.5153981977672224</v>
      </c>
      <c r="J62">
        <v>17.574473988486769</v>
      </c>
      <c r="K62">
        <v>8.2644401164284051</v>
      </c>
      <c r="L62">
        <v>8.3497188988023332</v>
      </c>
      <c r="M62">
        <v>9.4501121211500312</v>
      </c>
      <c r="N62">
        <v>13.812818018512681</v>
      </c>
      <c r="O62">
        <v>0.28381240042168321</v>
      </c>
    </row>
    <row r="63" spans="1:15" x14ac:dyDescent="0.25">
      <c r="A63">
        <v>63</v>
      </c>
      <c r="B63">
        <v>0.16193999999999997</v>
      </c>
      <c r="C63">
        <v>2.002455830682992</v>
      </c>
      <c r="D63">
        <v>2.2511515870760399</v>
      </c>
      <c r="E63">
        <v>2.2192528588288734</v>
      </c>
      <c r="F63">
        <v>2.2671580657451513</v>
      </c>
      <c r="G63">
        <v>2.2401911813816828</v>
      </c>
      <c r="H63">
        <v>2.3793474202057028</v>
      </c>
      <c r="I63">
        <v>8.4874841396101193</v>
      </c>
      <c r="J63">
        <v>17.816347532354936</v>
      </c>
      <c r="K63">
        <v>8.2005677612425032</v>
      </c>
      <c r="L63">
        <v>8.3503279760735172</v>
      </c>
      <c r="M63">
        <v>9.5630672393634875</v>
      </c>
      <c r="N63">
        <v>14.008750989434629</v>
      </c>
      <c r="O63">
        <v>0.29042437392887566</v>
      </c>
    </row>
    <row r="64" spans="1:15" x14ac:dyDescent="0.25">
      <c r="A64">
        <v>64</v>
      </c>
      <c r="B64">
        <v>0.16193999999999997</v>
      </c>
      <c r="C64">
        <v>2.0514214769822878</v>
      </c>
      <c r="D64">
        <v>2.3058332708515858</v>
      </c>
      <c r="E64">
        <v>2.2639039382612021</v>
      </c>
      <c r="F64">
        <v>2.3088003372740711</v>
      </c>
      <c r="G64">
        <v>2.2904834768983626</v>
      </c>
      <c r="H64">
        <v>2.4363572513852123</v>
      </c>
      <c r="I64">
        <v>8.4640927427384121</v>
      </c>
      <c r="J64">
        <v>18.06142043515344</v>
      </c>
      <c r="K64">
        <v>8.1374356964357304</v>
      </c>
      <c r="L64">
        <v>8.3528524037477698</v>
      </c>
      <c r="M64">
        <v>9.6773955003985606</v>
      </c>
      <c r="N64">
        <v>14.205324307191853</v>
      </c>
      <c r="O64">
        <v>0.29709955102333241</v>
      </c>
    </row>
    <row r="65" spans="1:15" x14ac:dyDescent="0.25">
      <c r="A65">
        <v>65</v>
      </c>
      <c r="B65">
        <v>0.16193999999999997</v>
      </c>
      <c r="C65">
        <v>2.1009722970590214</v>
      </c>
      <c r="D65">
        <v>2.3583901663362052</v>
      </c>
      <c r="E65">
        <v>2.3019558217370313</v>
      </c>
      <c r="F65">
        <v>2.3441774895142626</v>
      </c>
      <c r="G65">
        <v>2.3369290511006726</v>
      </c>
      <c r="H65">
        <v>2.4910796290958568</v>
      </c>
      <c r="I65">
        <v>8.4411169866056763</v>
      </c>
      <c r="J65">
        <v>18.311125863421907</v>
      </c>
      <c r="K65">
        <v>8.0798992282521329</v>
      </c>
      <c r="L65">
        <v>8.3573163714711729</v>
      </c>
      <c r="M65">
        <v>9.7941814834380381</v>
      </c>
      <c r="N65">
        <v>14.399889041957174</v>
      </c>
      <c r="O65">
        <v>0.30383793170505369</v>
      </c>
    </row>
    <row r="66" spans="1:15" x14ac:dyDescent="0.25">
      <c r="A66">
        <v>66</v>
      </c>
      <c r="B66">
        <v>0.16193999999999997</v>
      </c>
      <c r="C66">
        <v>2.1503633864045404</v>
      </c>
      <c r="D66">
        <v>2.40789280388028</v>
      </c>
      <c r="E66">
        <v>2.3317690384480532</v>
      </c>
      <c r="F66">
        <v>2.371663341376574</v>
      </c>
      <c r="G66">
        <v>2.3784157928494349</v>
      </c>
      <c r="H66">
        <v>2.5425730527877213</v>
      </c>
      <c r="I66">
        <v>8.4152373313717899</v>
      </c>
      <c r="J66">
        <v>18.564325549460737</v>
      </c>
      <c r="K66">
        <v>8.0328439936117526</v>
      </c>
      <c r="L66">
        <v>8.3636184474894097</v>
      </c>
      <c r="M66">
        <v>9.913136269798267</v>
      </c>
      <c r="N66">
        <v>14.593948239371546</v>
      </c>
      <c r="O66">
        <v>0.31063951597403938</v>
      </c>
    </row>
    <row r="67" spans="1:15" x14ac:dyDescent="0.25">
      <c r="A67">
        <v>67</v>
      </c>
      <c r="B67">
        <v>0.16193999999999997</v>
      </c>
      <c r="C67">
        <v>2.1987668471135455</v>
      </c>
      <c r="D67">
        <v>2.4547071083796363</v>
      </c>
      <c r="E67">
        <v>2.3551782192087263</v>
      </c>
      <c r="F67">
        <v>2.3954103826336346</v>
      </c>
      <c r="G67">
        <v>2.4161153114327751</v>
      </c>
      <c r="H67">
        <v>2.5902401226528391</v>
      </c>
      <c r="I67">
        <v>8.3866626290661035</v>
      </c>
      <c r="J67">
        <v>18.817375589359436</v>
      </c>
      <c r="K67">
        <v>7.9984081648001792</v>
      </c>
      <c r="L67">
        <v>8.3715415267525479</v>
      </c>
      <c r="M67">
        <v>10.032890004471295</v>
      </c>
      <c r="N67">
        <v>14.790077147885453</v>
      </c>
      <c r="O67">
        <v>0.31750430383028949</v>
      </c>
    </row>
    <row r="68" spans="1:15" x14ac:dyDescent="0.25">
      <c r="A68">
        <v>68</v>
      </c>
      <c r="B68">
        <v>0.16193999999999997</v>
      </c>
      <c r="C68">
        <v>2.2460139053676489</v>
      </c>
      <c r="D68">
        <v>2.4990193244007326</v>
      </c>
      <c r="E68">
        <v>2.3736987107241165</v>
      </c>
      <c r="F68">
        <v>2.4175291885583539</v>
      </c>
      <c r="G68">
        <v>2.4505731357291793</v>
      </c>
      <c r="H68">
        <v>2.6343067148225425</v>
      </c>
      <c r="I68">
        <v>8.3600338121037616</v>
      </c>
      <c r="J68">
        <v>19.065448044646406</v>
      </c>
      <c r="K68">
        <v>7.9748604507150471</v>
      </c>
      <c r="L68">
        <v>8.3808021960460444</v>
      </c>
      <c r="M68">
        <v>10.150581273111138</v>
      </c>
      <c r="N68">
        <v>14.988626111187589</v>
      </c>
      <c r="O68">
        <v>0.32443229527380402</v>
      </c>
    </row>
    <row r="69" spans="1:15" x14ac:dyDescent="0.25">
      <c r="A69">
        <v>69</v>
      </c>
      <c r="B69">
        <v>0.16193999999999997</v>
      </c>
      <c r="C69">
        <v>2.2921847927564798</v>
      </c>
      <c r="D69">
        <v>2.5406826837323195</v>
      </c>
      <c r="E69">
        <v>2.388964138126727</v>
      </c>
      <c r="F69">
        <v>2.438032625525774</v>
      </c>
      <c r="G69">
        <v>2.4818131870961482</v>
      </c>
      <c r="H69">
        <v>2.6757487612955169</v>
      </c>
      <c r="I69">
        <v>8.3395601726054167</v>
      </c>
      <c r="J69">
        <v>19.302631024179721</v>
      </c>
      <c r="K69">
        <v>7.9578794968637805</v>
      </c>
      <c r="L69">
        <v>8.3889607824263557</v>
      </c>
      <c r="M69">
        <v>10.263623151336784</v>
      </c>
      <c r="N69">
        <v>15.186671283024568</v>
      </c>
      <c r="O69">
        <v>0.33142349030458307</v>
      </c>
    </row>
    <row r="70" spans="1:15" x14ac:dyDescent="0.25">
      <c r="A70">
        <v>70</v>
      </c>
      <c r="B70">
        <v>0.16193999999999997</v>
      </c>
      <c r="C70">
        <v>2.3372876301379346</v>
      </c>
      <c r="D70">
        <v>2.5792735654626817</v>
      </c>
      <c r="E70">
        <v>2.4023623495209887</v>
      </c>
      <c r="F70">
        <v>2.4557205479064166</v>
      </c>
      <c r="G70">
        <v>2.5096846237365438</v>
      </c>
      <c r="H70">
        <v>2.7153371903409447</v>
      </c>
      <c r="I70">
        <v>8.3271084787448135</v>
      </c>
      <c r="J70">
        <v>19.526887980844027</v>
      </c>
      <c r="K70">
        <v>7.9436958107817528</v>
      </c>
      <c r="L70">
        <v>8.3948730287066589</v>
      </c>
      <c r="M70">
        <v>10.371195293192166</v>
      </c>
      <c r="N70">
        <v>15.380145174950986</v>
      </c>
      <c r="O70">
        <v>0.33847788892262648</v>
      </c>
    </row>
    <row r="71" spans="1:15" x14ac:dyDescent="0.25">
      <c r="A71">
        <v>71</v>
      </c>
      <c r="B71">
        <v>0.16193999999999997</v>
      </c>
      <c r="C71">
        <v>2.3810397098717559</v>
      </c>
      <c r="D71">
        <v>2.6144877172594856</v>
      </c>
      <c r="E71">
        <v>2.4147713480736006</v>
      </c>
      <c r="F71">
        <v>2.4700402663951588</v>
      </c>
      <c r="G71">
        <v>2.5343436376952235</v>
      </c>
      <c r="H71">
        <v>2.7531539088711598</v>
      </c>
      <c r="I71">
        <v>8.3218543293279712</v>
      </c>
      <c r="J71">
        <v>19.739176350118413</v>
      </c>
      <c r="K71">
        <v>7.9306540239516945</v>
      </c>
      <c r="L71">
        <v>8.3993024269130512</v>
      </c>
      <c r="M71">
        <v>10.473574176163142</v>
      </c>
      <c r="N71">
        <v>15.566194726207936</v>
      </c>
      <c r="O71">
        <v>0.34559549112793442</v>
      </c>
    </row>
    <row r="72" spans="1:15" x14ac:dyDescent="0.25">
      <c r="A72">
        <v>72</v>
      </c>
      <c r="B72">
        <v>0.16193999999999997</v>
      </c>
      <c r="C72">
        <v>2.4227899253270859</v>
      </c>
      <c r="D72">
        <v>2.6464653610762996</v>
      </c>
      <c r="E72">
        <v>2.4265510732005451</v>
      </c>
      <c r="F72">
        <v>2.4815461615801007</v>
      </c>
      <c r="G72">
        <v>2.5565599881761152</v>
      </c>
      <c r="H72">
        <v>2.7885854250851523</v>
      </c>
      <c r="I72">
        <v>8.3213582330311677</v>
      </c>
      <c r="J72">
        <v>19.942445070046833</v>
      </c>
      <c r="K72">
        <v>7.9191562041979511</v>
      </c>
      <c r="L72">
        <v>8.4033175208505835</v>
      </c>
      <c r="M72">
        <v>10.571805447434707</v>
      </c>
      <c r="N72">
        <v>15.744161379179346</v>
      </c>
      <c r="O72">
        <v>0.35277629692050672</v>
      </c>
    </row>
    <row r="73" spans="1:15" x14ac:dyDescent="0.25">
      <c r="A73">
        <v>73</v>
      </c>
      <c r="B73">
        <v>0.16193999999999997</v>
      </c>
      <c r="C73">
        <v>2.4619817273564695</v>
      </c>
      <c r="D73">
        <v>2.6759898411659742</v>
      </c>
      <c r="E73">
        <v>2.43770493059806</v>
      </c>
      <c r="F73">
        <v>2.4909464836814039</v>
      </c>
      <c r="G73">
        <v>2.577245046726619</v>
      </c>
      <c r="H73">
        <v>2.8211923514606485</v>
      </c>
      <c r="I73">
        <v>8.3213582330311677</v>
      </c>
      <c r="J73">
        <v>20.13739135677471</v>
      </c>
      <c r="K73">
        <v>7.9089390315525838</v>
      </c>
      <c r="L73">
        <v>8.4062668085159942</v>
      </c>
      <c r="M73">
        <v>10.66638011218544</v>
      </c>
      <c r="N73">
        <v>15.912482032840419</v>
      </c>
      <c r="O73">
        <v>0.36002030630034348</v>
      </c>
    </row>
    <row r="74" spans="1:15" x14ac:dyDescent="0.25">
      <c r="A74">
        <v>74</v>
      </c>
      <c r="B74">
        <v>0.16193999999999997</v>
      </c>
      <c r="C74">
        <v>2.49836273751386</v>
      </c>
      <c r="D74">
        <v>2.7036691714241834</v>
      </c>
      <c r="E74">
        <v>2.4482260571319174</v>
      </c>
      <c r="F74">
        <v>2.4985368960208301</v>
      </c>
      <c r="G74">
        <v>2.5971388409740737</v>
      </c>
      <c r="H74">
        <v>2.85114942013313</v>
      </c>
      <c r="I74">
        <v>8.3213582330311677</v>
      </c>
      <c r="J74">
        <v>20.320841865441885</v>
      </c>
      <c r="K74">
        <v>7.8984524256577808</v>
      </c>
      <c r="L74">
        <v>8.4083581219415304</v>
      </c>
      <c r="M74">
        <v>10.756000244040205</v>
      </c>
      <c r="N74">
        <v>16.065195684207147</v>
      </c>
      <c r="O74">
        <v>0.36732751926744472</v>
      </c>
    </row>
    <row r="75" spans="1:15" x14ac:dyDescent="0.25">
      <c r="A75">
        <v>75</v>
      </c>
      <c r="B75">
        <v>0.16193999999999997</v>
      </c>
      <c r="C75">
        <v>2.5321115306732356</v>
      </c>
      <c r="D75">
        <v>2.729508579925636</v>
      </c>
      <c r="E75">
        <v>2.4580288275759696</v>
      </c>
      <c r="F75">
        <v>2.5042538272985428</v>
      </c>
      <c r="G75">
        <v>2.6162983950505923</v>
      </c>
      <c r="H75">
        <v>2.8786513860753211</v>
      </c>
      <c r="I75">
        <v>8.3213582330311677</v>
      </c>
      <c r="J75">
        <v>20.486424527898823</v>
      </c>
      <c r="K75">
        <v>7.8850935895198004</v>
      </c>
      <c r="L75">
        <v>8.4100688136582544</v>
      </c>
      <c r="M75">
        <v>10.838001125597902</v>
      </c>
      <c r="N75">
        <v>16.199431630616335</v>
      </c>
      <c r="O75">
        <v>0.37469793582181032</v>
      </c>
    </row>
    <row r="76" spans="1:15" x14ac:dyDescent="0.25">
      <c r="A76">
        <v>76</v>
      </c>
      <c r="B76">
        <v>0.16193999999999997</v>
      </c>
      <c r="C76">
        <v>2.5635298951566536</v>
      </c>
      <c r="D76">
        <v>2.7533077775464005</v>
      </c>
      <c r="E76">
        <v>2.4670690900805838</v>
      </c>
      <c r="F76">
        <v>2.5086285476460142</v>
      </c>
      <c r="G76">
        <v>2.6343734537084811</v>
      </c>
      <c r="H76">
        <v>2.9038154791250101</v>
      </c>
      <c r="I76">
        <v>8.3213582330311677</v>
      </c>
      <c r="J76">
        <v>20.629867249570381</v>
      </c>
      <c r="K76">
        <v>7.8672892871843558</v>
      </c>
      <c r="L76">
        <v>8.4115700748116193</v>
      </c>
      <c r="M76">
        <v>10.910530735342281</v>
      </c>
      <c r="N76">
        <v>16.316056312062738</v>
      </c>
      <c r="O76">
        <v>0.38213155596344039</v>
      </c>
    </row>
    <row r="77" spans="1:15" x14ac:dyDescent="0.25">
      <c r="A77">
        <v>77</v>
      </c>
      <c r="B77">
        <v>0.16193999999999997</v>
      </c>
      <c r="C77">
        <v>2.5927287648300816</v>
      </c>
      <c r="D77">
        <v>2.7749555111811657</v>
      </c>
      <c r="E77">
        <v>2.4750149188157158</v>
      </c>
      <c r="F77">
        <v>2.5127522164519922</v>
      </c>
      <c r="G77">
        <v>2.6512007187504167</v>
      </c>
      <c r="H77">
        <v>2.926726028740525</v>
      </c>
      <c r="I77">
        <v>8.3213582330311677</v>
      </c>
      <c r="J77">
        <v>20.751158508048448</v>
      </c>
      <c r="K77">
        <v>7.8454718019897731</v>
      </c>
      <c r="L77">
        <v>8.4129064181058872</v>
      </c>
      <c r="M77">
        <v>10.972891495592105</v>
      </c>
      <c r="N77">
        <v>16.417900918102699</v>
      </c>
      <c r="O77">
        <v>0.38962837969233488</v>
      </c>
    </row>
    <row r="78" spans="1:15" x14ac:dyDescent="0.25">
      <c r="A78">
        <v>78</v>
      </c>
      <c r="B78">
        <v>0.16193999999999997</v>
      </c>
      <c r="C78">
        <v>2.6194121709738272</v>
      </c>
      <c r="D78">
        <v>2.7945989827666571</v>
      </c>
      <c r="E78">
        <v>2.4815812139312059</v>
      </c>
      <c r="F78">
        <v>2.5171606989866988</v>
      </c>
      <c r="G78">
        <v>2.6672497999473359</v>
      </c>
      <c r="H78">
        <v>2.9474971423908856</v>
      </c>
      <c r="I78">
        <v>8.3213582330311677</v>
      </c>
      <c r="J78">
        <v>20.854022907967018</v>
      </c>
      <c r="K78">
        <v>7.8216551239181715</v>
      </c>
      <c r="L78">
        <v>8.4130139231872718</v>
      </c>
      <c r="M78">
        <v>11.026386986822713</v>
      </c>
      <c r="N78">
        <v>16.50745959088448</v>
      </c>
      <c r="O78">
        <v>0.39718840700849389</v>
      </c>
    </row>
    <row r="79" spans="1:15" x14ac:dyDescent="0.25">
      <c r="A79">
        <v>79</v>
      </c>
      <c r="B79">
        <v>0.16193999999999997</v>
      </c>
      <c r="C79">
        <v>2.643450439370282</v>
      </c>
      <c r="D79">
        <v>2.8124025322646991</v>
      </c>
      <c r="E79">
        <v>2.486654337909652</v>
      </c>
      <c r="F79">
        <v>2.521391605835011</v>
      </c>
      <c r="G79">
        <v>2.6827597269211245</v>
      </c>
      <c r="H79">
        <v>2.9663420783863361</v>
      </c>
      <c r="I79">
        <v>8.3213582330311677</v>
      </c>
      <c r="J79">
        <v>20.94366448434252</v>
      </c>
      <c r="K79">
        <v>7.7986427452654805</v>
      </c>
      <c r="L79">
        <v>8.4130139231872718</v>
      </c>
      <c r="M79">
        <v>11.07308190749974</v>
      </c>
      <c r="N79">
        <v>16.58355776155468</v>
      </c>
      <c r="O79">
        <v>0.40481163791191727</v>
      </c>
    </row>
    <row r="80" spans="1:15" x14ac:dyDescent="0.25">
      <c r="A80">
        <v>80</v>
      </c>
      <c r="B80">
        <v>0.16193999999999997</v>
      </c>
      <c r="C80">
        <v>2.6648372416545558</v>
      </c>
      <c r="D80">
        <v>2.8282360799993662</v>
      </c>
      <c r="E80">
        <v>2.4902919455932673</v>
      </c>
      <c r="F80">
        <v>2.524884773692103</v>
      </c>
      <c r="G80">
        <v>2.6969919732308334</v>
      </c>
      <c r="H80">
        <v>2.9833024857311936</v>
      </c>
      <c r="I80">
        <v>8.3213582330311677</v>
      </c>
      <c r="J80">
        <v>21.020845003341755</v>
      </c>
      <c r="K80">
        <v>7.7780178138325944</v>
      </c>
      <c r="L80">
        <v>8.4130139231872718</v>
      </c>
      <c r="M80">
        <v>11.114046072697745</v>
      </c>
      <c r="N80">
        <v>16.646230676062221</v>
      </c>
      <c r="O80">
        <v>0.41249807240260511</v>
      </c>
    </row>
    <row r="81" spans="1:15" x14ac:dyDescent="0.25">
      <c r="A81">
        <v>81</v>
      </c>
      <c r="B81">
        <v>0.16193999999999997</v>
      </c>
      <c r="C81">
        <v>2.683916291333444</v>
      </c>
      <c r="D81">
        <v>2.8417711543333009</v>
      </c>
      <c r="E81">
        <v>2.492651155335377</v>
      </c>
      <c r="F81">
        <v>2.5283707656808438</v>
      </c>
      <c r="G81">
        <v>2.7087681745788492</v>
      </c>
      <c r="H81">
        <v>2.9981529350221465</v>
      </c>
      <c r="I81">
        <v>8.3213582330311677</v>
      </c>
      <c r="J81">
        <v>21.08367322355404</v>
      </c>
      <c r="K81">
        <v>7.7599925827038261</v>
      </c>
      <c r="L81">
        <v>8.4130139231872718</v>
      </c>
      <c r="M81">
        <v>11.148529648245967</v>
      </c>
      <c r="N81">
        <v>16.694978024222543</v>
      </c>
      <c r="O81">
        <v>0.42024771048055731</v>
      </c>
    </row>
    <row r="82" spans="1:15" x14ac:dyDescent="0.25">
      <c r="A82">
        <v>82</v>
      </c>
      <c r="B82">
        <v>0.16193999999999997</v>
      </c>
      <c r="C82">
        <v>2.7011436422562296</v>
      </c>
      <c r="D82">
        <v>2.8529861473612073</v>
      </c>
      <c r="E82">
        <v>2.4937824105610042</v>
      </c>
      <c r="F82">
        <v>2.5330241142780241</v>
      </c>
      <c r="G82">
        <v>2.7174354455140217</v>
      </c>
      <c r="H82">
        <v>3.0109429785336177</v>
      </c>
      <c r="I82">
        <v>8.3213582330311677</v>
      </c>
      <c r="J82">
        <v>21.132293429227591</v>
      </c>
      <c r="K82">
        <v>7.7425792305076762</v>
      </c>
      <c r="L82">
        <v>8.4130139231872718</v>
      </c>
      <c r="M82">
        <v>11.175931967710472</v>
      </c>
      <c r="N82">
        <v>16.731904779379324</v>
      </c>
      <c r="O82">
        <v>0.42806055214577404</v>
      </c>
    </row>
    <row r="83" spans="1:15" x14ac:dyDescent="0.25">
      <c r="A83">
        <v>83</v>
      </c>
      <c r="B83">
        <v>0.16193999999999997</v>
      </c>
      <c r="C83">
        <v>2.7167278007695956</v>
      </c>
      <c r="D83">
        <v>2.8620572616001825</v>
      </c>
      <c r="E83">
        <v>2.4940150638565881</v>
      </c>
      <c r="F83">
        <v>2.5392834993365572</v>
      </c>
      <c r="G83">
        <v>2.7237091842036567</v>
      </c>
      <c r="H83">
        <v>3.0221612156625501</v>
      </c>
      <c r="I83">
        <v>8.3213582330311677</v>
      </c>
      <c r="J83">
        <v>21.169302071043695</v>
      </c>
      <c r="K83">
        <v>7.7240322015434337</v>
      </c>
      <c r="L83">
        <v>8.4130139231872718</v>
      </c>
      <c r="M83">
        <v>11.197708559172018</v>
      </c>
      <c r="N83">
        <v>16.7599680352508</v>
      </c>
      <c r="O83">
        <v>0.43593659739825519</v>
      </c>
    </row>
    <row r="84" spans="1:15" x14ac:dyDescent="0.25">
      <c r="A84">
        <v>84</v>
      </c>
      <c r="B84">
        <v>0.16193999999999997</v>
      </c>
      <c r="C84">
        <v>2.7308408025352739</v>
      </c>
      <c r="D84">
        <v>2.8695982299035916</v>
      </c>
      <c r="E84">
        <v>2.4940150638565881</v>
      </c>
      <c r="F84">
        <v>2.5466465676017096</v>
      </c>
      <c r="G84">
        <v>2.7290611792445607</v>
      </c>
      <c r="H84">
        <v>3.0323750271202301</v>
      </c>
      <c r="I84">
        <v>8.3213582330311677</v>
      </c>
      <c r="J84">
        <v>21.201099900711704</v>
      </c>
      <c r="K84">
        <v>7.7038653645787845</v>
      </c>
      <c r="L84">
        <v>8.4130139231872718</v>
      </c>
      <c r="M84">
        <v>11.216190712814619</v>
      </c>
      <c r="N84">
        <v>16.781788117718612</v>
      </c>
      <c r="O84">
        <v>0.44387584623800075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8" width="12.7109375" customWidth="1"/>
    <col min="9" max="14" width="11.85546875" customWidth="1"/>
    <col min="15" max="15" width="14.7109375" customWidth="1"/>
  </cols>
  <sheetData>
    <row r="1" spans="1:15" x14ac:dyDescent="0.25">
      <c r="A1" s="52" t="s">
        <v>187</v>
      </c>
      <c r="B1" s="52" t="s">
        <v>484</v>
      </c>
      <c r="C1" s="52" t="s">
        <v>188</v>
      </c>
      <c r="D1" s="52" t="s">
        <v>594</v>
      </c>
      <c r="E1" s="52" t="s">
        <v>193</v>
      </c>
      <c r="F1" s="52" t="s">
        <v>190</v>
      </c>
      <c r="G1" s="52" t="s">
        <v>595</v>
      </c>
      <c r="H1" s="52" t="s">
        <v>192</v>
      </c>
      <c r="I1" s="52" t="s">
        <v>596</v>
      </c>
      <c r="J1" s="52" t="s">
        <v>597</v>
      </c>
      <c r="K1" s="52" t="s">
        <v>598</v>
      </c>
      <c r="L1" s="52" t="s">
        <v>599</v>
      </c>
      <c r="M1" s="52" t="s">
        <v>600</v>
      </c>
      <c r="N1" s="52" t="s">
        <v>601</v>
      </c>
      <c r="O1" s="52" t="s">
        <v>194</v>
      </c>
    </row>
    <row r="2" spans="1:15" x14ac:dyDescent="0.25">
      <c r="A2">
        <v>2</v>
      </c>
      <c r="B2">
        <v>9.360000000000035E-3</v>
      </c>
      <c r="C2">
        <v>0.13136642490030759</v>
      </c>
      <c r="D2">
        <v>0.16157244071014451</v>
      </c>
      <c r="E2">
        <v>0.12729336398521562</v>
      </c>
      <c r="F2">
        <v>0.12586813275538533</v>
      </c>
      <c r="G2">
        <v>0.12793254332567297</v>
      </c>
      <c r="H2">
        <v>0.17875379362788654</v>
      </c>
      <c r="I2">
        <v>2.5667701650793338</v>
      </c>
      <c r="J2">
        <v>2.4184226962232711</v>
      </c>
      <c r="K2">
        <v>7.3026299197980507</v>
      </c>
      <c r="L2">
        <v>2.1520447224956114</v>
      </c>
      <c r="M2">
        <v>1.5952537046391206</v>
      </c>
      <c r="N2">
        <v>1.5788643291293545</v>
      </c>
      <c r="O2">
        <v>7.5592343856081797E-3</v>
      </c>
    </row>
    <row r="3" spans="1:15" x14ac:dyDescent="0.25">
      <c r="A3">
        <v>3</v>
      </c>
      <c r="B3">
        <v>1.8809999999999993E-2</v>
      </c>
      <c r="C3">
        <v>0.25980323047803827</v>
      </c>
      <c r="D3">
        <v>0.3210894328924434</v>
      </c>
      <c r="E3">
        <v>0.25352002345635016</v>
      </c>
      <c r="F3">
        <v>0.25017207852355405</v>
      </c>
      <c r="G3">
        <v>0.25456086470829731</v>
      </c>
      <c r="H3">
        <v>0.35653243462857853</v>
      </c>
      <c r="I3">
        <v>5.064593861395184</v>
      </c>
      <c r="J3">
        <v>4.7924352752300239</v>
      </c>
      <c r="K3">
        <v>13.662140809824518</v>
      </c>
      <c r="L3">
        <v>4.258964805248648</v>
      </c>
      <c r="M3">
        <v>3.1630534209278753</v>
      </c>
      <c r="N3">
        <v>3.1270925245898282</v>
      </c>
      <c r="O3">
        <v>1.5218226769608325E-2</v>
      </c>
    </row>
    <row r="4" spans="1:15" x14ac:dyDescent="0.25">
      <c r="A4">
        <v>4</v>
      </c>
      <c r="B4">
        <v>2.8410000000000046E-2</v>
      </c>
      <c r="C4">
        <v>0.38296791675276504</v>
      </c>
      <c r="D4">
        <v>0.47705857100506599</v>
      </c>
      <c r="E4">
        <v>0.37778862737476909</v>
      </c>
      <c r="F4">
        <v>0.3719774634746093</v>
      </c>
      <c r="G4">
        <v>0.37892338691921323</v>
      </c>
      <c r="H4">
        <v>0.530563840226563</v>
      </c>
      <c r="I4">
        <v>7.4434525223202721</v>
      </c>
      <c r="J4">
        <v>7.0889833278086769</v>
      </c>
      <c r="K4">
        <v>18.527408522120698</v>
      </c>
      <c r="L4">
        <v>6.2885764480787483</v>
      </c>
      <c r="M4">
        <v>4.6841551168533959</v>
      </c>
      <c r="N4">
        <v>4.627451710407362</v>
      </c>
      <c r="O4">
        <v>2.2976977152000436E-2</v>
      </c>
    </row>
    <row r="5" spans="1:15" x14ac:dyDescent="0.25">
      <c r="A5">
        <v>5</v>
      </c>
      <c r="B5">
        <v>3.6660000000000026E-2</v>
      </c>
      <c r="C5">
        <v>0.49965974551371256</v>
      </c>
      <c r="D5">
        <v>0.62845434049449456</v>
      </c>
      <c r="E5">
        <v>0.4987611842314284</v>
      </c>
      <c r="F5">
        <v>0.49071029827053531</v>
      </c>
      <c r="G5">
        <v>0.50023807863609571</v>
      </c>
      <c r="H5">
        <v>0.69764924259367855</v>
      </c>
      <c r="I5">
        <v>9.6677658735221002</v>
      </c>
      <c r="J5">
        <v>9.2846024226244843</v>
      </c>
      <c r="K5">
        <v>21.684826176490148</v>
      </c>
      <c r="L5">
        <v>8.2174768576818149</v>
      </c>
      <c r="M5">
        <v>6.1436111342902739</v>
      </c>
      <c r="N5">
        <v>6.0709295472083298</v>
      </c>
      <c r="O5">
        <v>3.08354855327845E-2</v>
      </c>
    </row>
    <row r="6" spans="1:15" x14ac:dyDescent="0.25">
      <c r="A6">
        <v>6</v>
      </c>
      <c r="B6">
        <v>4.4869999999999965E-2</v>
      </c>
      <c r="C6">
        <v>0.60938347482629807</v>
      </c>
      <c r="D6">
        <v>0.77460345514970708</v>
      </c>
      <c r="E6">
        <v>0.61523040161489773</v>
      </c>
      <c r="F6">
        <v>0.60609875658530843</v>
      </c>
      <c r="G6">
        <v>0.61773020633156361</v>
      </c>
      <c r="H6">
        <v>0.85538464687932081</v>
      </c>
      <c r="I6">
        <v>11.711936677881198</v>
      </c>
      <c r="J6">
        <v>11.365245178052501</v>
      </c>
      <c r="K6">
        <v>23.237280286052343</v>
      </c>
      <c r="L6">
        <v>10.028070056497986</v>
      </c>
      <c r="M6">
        <v>7.531208752054348</v>
      </c>
      <c r="N6">
        <v>7.4535194086200098</v>
      </c>
      <c r="O6">
        <v>3.8793751911960529E-2</v>
      </c>
    </row>
    <row r="7" spans="1:15" x14ac:dyDescent="0.25">
      <c r="A7">
        <v>7</v>
      </c>
      <c r="B7">
        <v>5.3059999999999996E-2</v>
      </c>
      <c r="C7">
        <v>0.71262422696357319</v>
      </c>
      <c r="D7">
        <v>0.91503370087509617</v>
      </c>
      <c r="E7">
        <v>0.72631621357802834</v>
      </c>
      <c r="F7">
        <v>0.71791041188353977</v>
      </c>
      <c r="G7">
        <v>0.73070660630658113</v>
      </c>
      <c r="H7">
        <v>1.0036221578307385</v>
      </c>
      <c r="I7">
        <v>13.557819420954342</v>
      </c>
      <c r="J7">
        <v>13.322515616469772</v>
      </c>
      <c r="K7">
        <v>23.614285714285707</v>
      </c>
      <c r="L7">
        <v>11.707687296647284</v>
      </c>
      <c r="M7">
        <v>8.8383647196308956</v>
      </c>
      <c r="N7">
        <v>8.7702444792685057</v>
      </c>
      <c r="O7">
        <v>4.6851776289528538E-2</v>
      </c>
    </row>
    <row r="8" spans="1:15" x14ac:dyDescent="0.25">
      <c r="A8">
        <v>8</v>
      </c>
      <c r="B8">
        <v>6.1270000000000047E-2</v>
      </c>
      <c r="C8">
        <v>0.80984199509968824</v>
      </c>
      <c r="D8">
        <v>1.0494358085488567</v>
      </c>
      <c r="E8">
        <v>0.83165590266973433</v>
      </c>
      <c r="F8">
        <v>0.82589572316097115</v>
      </c>
      <c r="G8">
        <v>0.83878235118186373</v>
      </c>
      <c r="H8">
        <v>1.1438788186329887</v>
      </c>
      <c r="I8">
        <v>15.193544509211696</v>
      </c>
      <c r="J8">
        <v>15.149767960733103</v>
      </c>
      <c r="K8">
        <v>23.614285714285707</v>
      </c>
      <c r="L8">
        <v>13.247650196008786</v>
      </c>
      <c r="M8">
        <v>10.060495891317599</v>
      </c>
      <c r="N8">
        <v>10.014293589590158</v>
      </c>
      <c r="O8">
        <v>5.5009558665488498E-2</v>
      </c>
    </row>
    <row r="9" spans="1:15" x14ac:dyDescent="0.25">
      <c r="A9">
        <v>9</v>
      </c>
      <c r="B9">
        <v>6.9529999999999981E-2</v>
      </c>
      <c r="C9">
        <v>0.90164314931160194</v>
      </c>
      <c r="D9">
        <v>1.1772881067896386</v>
      </c>
      <c r="E9">
        <v>0.93124431868636215</v>
      </c>
      <c r="F9">
        <v>0.9298533133732001</v>
      </c>
      <c r="G9">
        <v>0.942021102756603</v>
      </c>
      <c r="H9">
        <v>1.2767797668048735</v>
      </c>
      <c r="I9">
        <v>16.613021671593703</v>
      </c>
      <c r="J9">
        <v>16.839254530990292</v>
      </c>
      <c r="K9">
        <v>23.614285714285707</v>
      </c>
      <c r="L9">
        <v>14.643933083031175</v>
      </c>
      <c r="M9">
        <v>11.194051474332982</v>
      </c>
      <c r="N9">
        <v>11.178770333556241</v>
      </c>
      <c r="O9">
        <v>6.326709903984043E-2</v>
      </c>
    </row>
    <row r="10" spans="1:15" x14ac:dyDescent="0.25">
      <c r="A10">
        <v>10</v>
      </c>
      <c r="B10">
        <v>7.6160000000000005E-2</v>
      </c>
      <c r="C10">
        <v>0.98914767224106415</v>
      </c>
      <c r="D10">
        <v>1.2980558049114439</v>
      </c>
      <c r="E10">
        <v>1.0251383211685614</v>
      </c>
      <c r="F10">
        <v>1.0294893390025184</v>
      </c>
      <c r="G10">
        <v>1.0405507511713159</v>
      </c>
      <c r="H10">
        <v>1.4020831125877982</v>
      </c>
      <c r="I10">
        <v>17.815413301213425</v>
      </c>
      <c r="J10">
        <v>18.385279477705978</v>
      </c>
      <c r="K10">
        <v>23.614285714285707</v>
      </c>
      <c r="L10">
        <v>15.894181419425793</v>
      </c>
      <c r="M10">
        <v>12.236487285599765</v>
      </c>
      <c r="N10">
        <v>12.257370802983184</v>
      </c>
      <c r="O10">
        <v>7.1624397412584292E-2</v>
      </c>
    </row>
    <row r="11" spans="1:15" x14ac:dyDescent="0.25">
      <c r="A11">
        <v>11</v>
      </c>
      <c r="B11">
        <v>8.268999999999993E-2</v>
      </c>
      <c r="C11">
        <v>1.0732836221189144</v>
      </c>
      <c r="D11">
        <v>1.411359796654104</v>
      </c>
      <c r="E11">
        <v>1.1133184746252764</v>
      </c>
      <c r="F11">
        <v>1.1244234424566122</v>
      </c>
      <c r="G11">
        <v>1.1342906044226684</v>
      </c>
      <c r="H11">
        <v>1.5191712633519847</v>
      </c>
      <c r="I11">
        <v>18.803446009357497</v>
      </c>
      <c r="J11">
        <v>19.784868604173564</v>
      </c>
      <c r="K11">
        <v>23.614285714285707</v>
      </c>
      <c r="L11">
        <v>16.997843767344502</v>
      </c>
      <c r="M11">
        <v>13.186452795637267</v>
      </c>
      <c r="N11">
        <v>13.248504189994101</v>
      </c>
      <c r="O11">
        <v>8.0081453783720141E-2</v>
      </c>
    </row>
    <row r="12" spans="1:15" x14ac:dyDescent="0.25">
      <c r="A12">
        <v>12</v>
      </c>
      <c r="B12">
        <v>8.9110000000000023E-2</v>
      </c>
      <c r="C12">
        <v>1.1548739227385718</v>
      </c>
      <c r="D12">
        <v>1.5171555407927368</v>
      </c>
      <c r="E12">
        <v>1.1957330657956056</v>
      </c>
      <c r="F12">
        <v>1.2139053434115024</v>
      </c>
      <c r="G12">
        <v>1.2229132234439897</v>
      </c>
      <c r="H12">
        <v>1.628253599786039</v>
      </c>
      <c r="I12">
        <v>19.580923321207298</v>
      </c>
      <c r="J12">
        <v>21.037550373888767</v>
      </c>
      <c r="K12">
        <v>23.614285714285707</v>
      </c>
      <c r="L12">
        <v>17.956784804135978</v>
      </c>
      <c r="M12">
        <v>14.042247890641985</v>
      </c>
      <c r="N12">
        <v>14.151712917316814</v>
      </c>
      <c r="O12">
        <v>8.8638268153247962E-2</v>
      </c>
    </row>
    <row r="13" spans="1:15" x14ac:dyDescent="0.25">
      <c r="A13">
        <v>13</v>
      </c>
      <c r="B13">
        <v>9.542000000000006E-2</v>
      </c>
      <c r="C13">
        <v>1.2341956805561356</v>
      </c>
      <c r="D13">
        <v>1.6157731559235706</v>
      </c>
      <c r="E13">
        <v>1.272526089055078</v>
      </c>
      <c r="F13">
        <v>1.2975037243556611</v>
      </c>
      <c r="G13">
        <v>1.3058452187281857</v>
      </c>
      <c r="H13">
        <v>1.7310856608546958</v>
      </c>
      <c r="I13">
        <v>20.15524418290261</v>
      </c>
      <c r="J13">
        <v>22.144928408240073</v>
      </c>
      <c r="K13">
        <v>23.614285714285707</v>
      </c>
      <c r="L13">
        <v>18.774070843077023</v>
      </c>
      <c r="M13">
        <v>14.80339099485969</v>
      </c>
      <c r="N13">
        <v>14.968668234118534</v>
      </c>
      <c r="O13">
        <v>9.7294840521167741E-2</v>
      </c>
    </row>
    <row r="14" spans="1:15" x14ac:dyDescent="0.25">
      <c r="A14">
        <v>14</v>
      </c>
      <c r="B14">
        <v>0.10165000000000002</v>
      </c>
      <c r="C14">
        <v>1.311343557374248</v>
      </c>
      <c r="D14">
        <v>1.707698075675133</v>
      </c>
      <c r="E14">
        <v>1.3438942137396936</v>
      </c>
      <c r="F14">
        <v>1.3751899537136498</v>
      </c>
      <c r="G14">
        <v>1.3825721821590149</v>
      </c>
      <c r="H14">
        <v>1.8289546986244687</v>
      </c>
      <c r="I14">
        <v>20.54115678892726</v>
      </c>
      <c r="J14">
        <v>23.110380146191293</v>
      </c>
      <c r="K14">
        <v>23.614285714285707</v>
      </c>
      <c r="L14">
        <v>19.454115637649203</v>
      </c>
      <c r="M14">
        <v>15.470489197898617</v>
      </c>
      <c r="N14">
        <v>15.701426307117559</v>
      </c>
      <c r="O14">
        <v>0.10605117088747948</v>
      </c>
    </row>
    <row r="15" spans="1:15" x14ac:dyDescent="0.25">
      <c r="A15">
        <v>15</v>
      </c>
      <c r="B15">
        <v>0.10603999999999991</v>
      </c>
      <c r="C15">
        <v>1.3862988178660305</v>
      </c>
      <c r="D15">
        <v>1.79325568065609</v>
      </c>
      <c r="E15">
        <v>1.4102036006534409</v>
      </c>
      <c r="F15">
        <v>1.4473939910467382</v>
      </c>
      <c r="G15">
        <v>1.4530476921462141</v>
      </c>
      <c r="H15">
        <v>1.9228528161786322</v>
      </c>
      <c r="I15">
        <v>20.764590831081676</v>
      </c>
      <c r="J15">
        <v>23.938790384536123</v>
      </c>
      <c r="K15">
        <v>23.614285714285707</v>
      </c>
      <c r="L15">
        <v>19.997593296161391</v>
      </c>
      <c r="M15">
        <v>16.046932919009105</v>
      </c>
      <c r="N15">
        <v>16.352782629104219</v>
      </c>
      <c r="O15">
        <v>0.11490725925218317</v>
      </c>
    </row>
    <row r="16" spans="1:15" x14ac:dyDescent="0.25">
      <c r="A16">
        <v>16</v>
      </c>
      <c r="B16">
        <v>0.11073</v>
      </c>
      <c r="C16">
        <v>1.45876262164062</v>
      </c>
      <c r="D16">
        <v>1.872793796938707</v>
      </c>
      <c r="E16">
        <v>1.4718657083793578</v>
      </c>
      <c r="F16">
        <v>1.5145285374216011</v>
      </c>
      <c r="G16">
        <v>1.5177116178860945</v>
      </c>
      <c r="H16">
        <v>2.0125664657152083</v>
      </c>
      <c r="I16">
        <v>20.861214519798498</v>
      </c>
      <c r="J16">
        <v>24.637120342351341</v>
      </c>
      <c r="K16">
        <v>23.614285714285707</v>
      </c>
      <c r="L16">
        <v>20.406304590266409</v>
      </c>
      <c r="M16">
        <v>16.534674406770066</v>
      </c>
      <c r="N16">
        <v>16.92262222645962</v>
      </c>
      <c r="O16">
        <v>0.12386310561527886</v>
      </c>
    </row>
    <row r="17" spans="1:15" x14ac:dyDescent="0.25">
      <c r="A17">
        <v>17</v>
      </c>
      <c r="B17">
        <v>0.11565000000000003</v>
      </c>
      <c r="C17">
        <v>1.5280170014277346</v>
      </c>
      <c r="D17">
        <v>1.9464854368274398</v>
      </c>
      <c r="E17">
        <v>1.5294275762308653</v>
      </c>
      <c r="F17">
        <v>1.5763842765194769</v>
      </c>
      <c r="G17">
        <v>1.5774078579627351</v>
      </c>
      <c r="H17">
        <v>2.0970510682775489</v>
      </c>
      <c r="I17">
        <v>20.878238124350009</v>
      </c>
      <c r="J17">
        <v>25.21337296175119</v>
      </c>
      <c r="K17">
        <v>23.614285714285707</v>
      </c>
      <c r="L17">
        <v>20.688099137061442</v>
      </c>
      <c r="M17">
        <v>16.934738396273939</v>
      </c>
      <c r="N17">
        <v>17.414322920029644</v>
      </c>
      <c r="O17">
        <v>0.13291870997676647</v>
      </c>
    </row>
    <row r="18" spans="1:15" x14ac:dyDescent="0.25">
      <c r="A18">
        <v>18</v>
      </c>
      <c r="B18">
        <v>0.12070000000000003</v>
      </c>
      <c r="C18">
        <v>1.5927871812329308</v>
      </c>
      <c r="D18">
        <v>2.0143759345371022</v>
      </c>
      <c r="E18">
        <v>1.5835066326524858</v>
      </c>
      <c r="F18">
        <v>1.633105450889883</v>
      </c>
      <c r="G18">
        <v>1.6329957494088616</v>
      </c>
      <c r="H18">
        <v>2.1751029871596517</v>
      </c>
      <c r="I18">
        <v>20.878238124350009</v>
      </c>
      <c r="J18">
        <v>25.675023641100591</v>
      </c>
      <c r="K18">
        <v>23.614285714285707</v>
      </c>
      <c r="L18">
        <v>20.858122906309983</v>
      </c>
      <c r="M18">
        <v>17.249013944179353</v>
      </c>
      <c r="N18">
        <v>17.836083434645783</v>
      </c>
      <c r="O18">
        <v>0.14207407233664604</v>
      </c>
    </row>
    <row r="19" spans="1:15" x14ac:dyDescent="0.25">
      <c r="A19">
        <v>19</v>
      </c>
      <c r="B19">
        <v>0.12579000000000007</v>
      </c>
      <c r="C19">
        <v>1.6522559674667638</v>
      </c>
      <c r="D19">
        <v>2.0762566283272315</v>
      </c>
      <c r="E19">
        <v>1.6344781888969506</v>
      </c>
      <c r="F19">
        <v>1.6853468557700086</v>
      </c>
      <c r="G19">
        <v>1.6849086895456051</v>
      </c>
      <c r="H19">
        <v>2.2459913281284072</v>
      </c>
      <c r="I19">
        <v>20.878238124350009</v>
      </c>
      <c r="J19">
        <v>26.026951622508001</v>
      </c>
      <c r="K19">
        <v>23.614285714285707</v>
      </c>
      <c r="L19">
        <v>20.942110947742766</v>
      </c>
      <c r="M19">
        <v>17.48070235810237</v>
      </c>
      <c r="N19">
        <v>18.197906428916539</v>
      </c>
      <c r="O19">
        <v>0.15132919269491757</v>
      </c>
    </row>
    <row r="20" spans="1:15" x14ac:dyDescent="0.25">
      <c r="A20">
        <v>20</v>
      </c>
      <c r="B20">
        <v>0.12874999999999992</v>
      </c>
      <c r="C20">
        <v>1.7063591761063843</v>
      </c>
      <c r="D20">
        <v>2.1322542922909968</v>
      </c>
      <c r="E20">
        <v>1.6823838074916073</v>
      </c>
      <c r="F20">
        <v>1.7342429073852441</v>
      </c>
      <c r="G20">
        <v>1.7335279396260888</v>
      </c>
      <c r="H20">
        <v>2.3103889647776032</v>
      </c>
      <c r="I20">
        <v>20.878238124350009</v>
      </c>
      <c r="J20">
        <v>26.274507029420981</v>
      </c>
      <c r="K20">
        <v>23.614285714285707</v>
      </c>
      <c r="L20">
        <v>20.966369185135424</v>
      </c>
      <c r="M20">
        <v>17.63800893031468</v>
      </c>
      <c r="N20">
        <v>18.507433986944243</v>
      </c>
      <c r="O20">
        <v>0.16068407105158111</v>
      </c>
    </row>
    <row r="21" spans="1:15" x14ac:dyDescent="0.25">
      <c r="A21">
        <v>21</v>
      </c>
      <c r="B21">
        <v>0.13210999999999995</v>
      </c>
      <c r="C21">
        <v>1.7558755670600379</v>
      </c>
      <c r="D21">
        <v>2.1831170178725885</v>
      </c>
      <c r="E21">
        <v>1.7271331097843041</v>
      </c>
      <c r="F21">
        <v>1.7808898470735333</v>
      </c>
      <c r="G21">
        <v>1.7792701178652592</v>
      </c>
      <c r="H21">
        <v>2.3689606871967834</v>
      </c>
      <c r="I21">
        <v>20.878238124350009</v>
      </c>
      <c r="J21">
        <v>26.429299200815812</v>
      </c>
      <c r="K21">
        <v>23.614285714285707</v>
      </c>
      <c r="L21">
        <v>20.966369185135424</v>
      </c>
      <c r="M21">
        <v>17.736439977730655</v>
      </c>
      <c r="N21">
        <v>18.772302363457605</v>
      </c>
      <c r="O21">
        <v>0.17013870740663659</v>
      </c>
    </row>
    <row r="22" spans="1:15" x14ac:dyDescent="0.25">
      <c r="A22">
        <v>22</v>
      </c>
      <c r="B22">
        <v>0.13578000000000001</v>
      </c>
      <c r="C22">
        <v>1.8018528026328895</v>
      </c>
      <c r="D22">
        <v>2.2302183009440726</v>
      </c>
      <c r="E22">
        <v>1.7689601172920151</v>
      </c>
      <c r="F22">
        <v>1.8258293277668109</v>
      </c>
      <c r="G22">
        <v>1.8229054706588907</v>
      </c>
      <c r="H22">
        <v>2.42225693710003</v>
      </c>
      <c r="I22">
        <v>20.878238124350009</v>
      </c>
      <c r="J22">
        <v>26.513997106466157</v>
      </c>
      <c r="K22">
        <v>23.614285714285707</v>
      </c>
      <c r="L22">
        <v>20.966369185135424</v>
      </c>
      <c r="M22">
        <v>17.796304448929533</v>
      </c>
      <c r="N22">
        <v>19.00224236421608</v>
      </c>
      <c r="O22">
        <v>0.17969310176008402</v>
      </c>
    </row>
    <row r="23" spans="1:15" x14ac:dyDescent="0.25">
      <c r="A23">
        <v>23</v>
      </c>
      <c r="B23">
        <v>0.13969000000000009</v>
      </c>
      <c r="C23">
        <v>1.8446604848189143</v>
      </c>
      <c r="D23">
        <v>2.2745906311908493</v>
      </c>
      <c r="E23">
        <v>1.8085931066756828</v>
      </c>
      <c r="F23">
        <v>1.8691498143886121</v>
      </c>
      <c r="G23">
        <v>1.8650462232711453</v>
      </c>
      <c r="H23">
        <v>2.4694244438482191</v>
      </c>
      <c r="I23">
        <v>20.878238124350009</v>
      </c>
      <c r="J23">
        <v>26.551337064130017</v>
      </c>
      <c r="K23">
        <v>23.614285714285707</v>
      </c>
      <c r="L23">
        <v>20.966369185135424</v>
      </c>
      <c r="M23">
        <v>17.831397666883468</v>
      </c>
      <c r="N23">
        <v>19.205822315556198</v>
      </c>
      <c r="O23">
        <v>0.18934725411192346</v>
      </c>
    </row>
    <row r="24" spans="1:15" x14ac:dyDescent="0.25">
      <c r="A24">
        <v>24</v>
      </c>
      <c r="B24">
        <v>0.14373999999999998</v>
      </c>
      <c r="C24">
        <v>1.8839230751642686</v>
      </c>
      <c r="D24">
        <v>2.3167230333583531</v>
      </c>
      <c r="E24">
        <v>1.8466224107686739</v>
      </c>
      <c r="F24">
        <v>1.9108408019318872</v>
      </c>
      <c r="G24">
        <v>1.9056563384546099</v>
      </c>
      <c r="H24">
        <v>2.5104366961274422</v>
      </c>
      <c r="I24">
        <v>20.878238124350009</v>
      </c>
      <c r="J24">
        <v>26.561767489613946</v>
      </c>
      <c r="K24">
        <v>23.614285714285707</v>
      </c>
      <c r="L24">
        <v>20.966369185135424</v>
      </c>
      <c r="M24">
        <v>17.851456188177998</v>
      </c>
      <c r="N24">
        <v>19.392116620114393</v>
      </c>
      <c r="O24">
        <v>0.19910116446215478</v>
      </c>
    </row>
    <row r="25" spans="1:15" x14ac:dyDescent="0.25">
      <c r="A25">
        <v>25</v>
      </c>
      <c r="B25">
        <v>0.14491000000000009</v>
      </c>
      <c r="C25">
        <v>1.9192349559895956</v>
      </c>
      <c r="D25">
        <v>2.3568194402647076</v>
      </c>
      <c r="E25">
        <v>1.8834671761318702</v>
      </c>
      <c r="F25">
        <v>1.9511930160031661</v>
      </c>
      <c r="G25">
        <v>1.9444759688820017</v>
      </c>
      <c r="H25">
        <v>2.5467330704240658</v>
      </c>
      <c r="I25">
        <v>20.878238124350009</v>
      </c>
      <c r="J25">
        <v>26.561767489613946</v>
      </c>
      <c r="K25">
        <v>23.614285714285707</v>
      </c>
      <c r="L25">
        <v>20.966369185135424</v>
      </c>
      <c r="M25">
        <v>17.86036246351366</v>
      </c>
      <c r="N25">
        <v>19.566265773219598</v>
      </c>
      <c r="O25">
        <v>0.20895483281077815</v>
      </c>
    </row>
    <row r="26" spans="1:15" x14ac:dyDescent="0.25">
      <c r="A26">
        <v>26</v>
      </c>
      <c r="B26">
        <v>0.14674000000000009</v>
      </c>
      <c r="C26">
        <v>1.9505071597863817</v>
      </c>
      <c r="D26">
        <v>2.3953224034115626</v>
      </c>
      <c r="E26">
        <v>1.9190616212610452</v>
      </c>
      <c r="F26">
        <v>1.9903961603475036</v>
      </c>
      <c r="G26">
        <v>1.9812738045434977</v>
      </c>
      <c r="H26">
        <v>2.5805307744686736</v>
      </c>
      <c r="I26">
        <v>20.878238124350009</v>
      </c>
      <c r="J26">
        <v>26.561767489613946</v>
      </c>
      <c r="K26">
        <v>23.614285714285707</v>
      </c>
      <c r="L26">
        <v>20.966369185135424</v>
      </c>
      <c r="M26">
        <v>17.862506688131568</v>
      </c>
      <c r="N26">
        <v>19.730424456583005</v>
      </c>
      <c r="O26">
        <v>0.21890825915779344</v>
      </c>
    </row>
    <row r="27" spans="1:15" x14ac:dyDescent="0.25">
      <c r="A27">
        <v>27</v>
      </c>
      <c r="B27">
        <v>0.1492</v>
      </c>
      <c r="C27">
        <v>1.9780912400325794</v>
      </c>
      <c r="D27">
        <v>2.432786274577543</v>
      </c>
      <c r="E27">
        <v>1.9532785016887522</v>
      </c>
      <c r="F27">
        <v>2.0284463446571479</v>
      </c>
      <c r="G27">
        <v>2.0160769852819658</v>
      </c>
      <c r="H27">
        <v>2.6130469344818548</v>
      </c>
      <c r="I27">
        <v>20.878238124350009</v>
      </c>
      <c r="J27">
        <v>26.561767489613946</v>
      </c>
      <c r="K27">
        <v>23.614285714285707</v>
      </c>
      <c r="L27">
        <v>20.966369185135424</v>
      </c>
      <c r="M27">
        <v>17.862506688131568</v>
      </c>
      <c r="N27">
        <v>19.884916757248618</v>
      </c>
      <c r="O27">
        <v>0.22896144350320069</v>
      </c>
    </row>
    <row r="28" spans="1:15" x14ac:dyDescent="0.25">
      <c r="A28">
        <v>28</v>
      </c>
      <c r="B28">
        <v>0.15226000000000006</v>
      </c>
      <c r="C28">
        <v>2.0029681191276549</v>
      </c>
      <c r="D28">
        <v>2.4696342279210217</v>
      </c>
      <c r="E28">
        <v>1.9863595540665393</v>
      </c>
      <c r="F28">
        <v>2.0651524929640113</v>
      </c>
      <c r="G28">
        <v>2.0490691942908774</v>
      </c>
      <c r="H28">
        <v>2.6439120375774237</v>
      </c>
      <c r="I28">
        <v>20.878238124350009</v>
      </c>
      <c r="J28">
        <v>26.561767489613946</v>
      </c>
      <c r="K28">
        <v>23.614285714285707</v>
      </c>
      <c r="L28">
        <v>20.966369185135424</v>
      </c>
      <c r="M28">
        <v>17.862506688131568</v>
      </c>
      <c r="N28">
        <v>20.031744028006155</v>
      </c>
      <c r="O28">
        <v>0.2391143858469999</v>
      </c>
    </row>
    <row r="29" spans="1:15" x14ac:dyDescent="0.25">
      <c r="A29">
        <v>29</v>
      </c>
      <c r="B29">
        <v>0.15589000000000008</v>
      </c>
      <c r="C29">
        <v>2.0262554641617454</v>
      </c>
      <c r="D29">
        <v>2.5062404628256609</v>
      </c>
      <c r="E29">
        <v>2.0189245565049738</v>
      </c>
      <c r="F29">
        <v>2.1005168428779748</v>
      </c>
      <c r="G29">
        <v>2.0805615576547383</v>
      </c>
      <c r="H29">
        <v>2.6721160215087423</v>
      </c>
      <c r="I29">
        <v>20.878238124350009</v>
      </c>
      <c r="J29">
        <v>26.561767489613946</v>
      </c>
      <c r="K29">
        <v>23.614285714285707</v>
      </c>
      <c r="L29">
        <v>20.966369185135424</v>
      </c>
      <c r="M29">
        <v>17.863195048469173</v>
      </c>
      <c r="N29">
        <v>20.172513856167154</v>
      </c>
      <c r="O29">
        <v>0.2493670861891911</v>
      </c>
    </row>
    <row r="30" spans="1:15" x14ac:dyDescent="0.25">
      <c r="A30">
        <v>30</v>
      </c>
      <c r="B30">
        <v>0.15651999999999999</v>
      </c>
      <c r="C30">
        <v>2.0488410543261981</v>
      </c>
      <c r="D30">
        <v>2.5432018094167188</v>
      </c>
      <c r="E30">
        <v>2.0517761609014196</v>
      </c>
      <c r="F30">
        <v>2.134754836181497</v>
      </c>
      <c r="G30">
        <v>2.1107188600352518</v>
      </c>
      <c r="H30">
        <v>2.6976996964967039</v>
      </c>
      <c r="I30">
        <v>20.878238124350009</v>
      </c>
      <c r="J30">
        <v>26.561767489613946</v>
      </c>
      <c r="K30">
        <v>23.614285714285707</v>
      </c>
      <c r="L30">
        <v>20.966369185135424</v>
      </c>
      <c r="M30">
        <v>17.869503740096125</v>
      </c>
      <c r="N30">
        <v>20.30870651257634</v>
      </c>
      <c r="O30">
        <v>0.25971954452977425</v>
      </c>
    </row>
    <row r="31" spans="1:15" x14ac:dyDescent="0.25">
      <c r="A31">
        <v>31</v>
      </c>
      <c r="B31">
        <v>0.15748000000000006</v>
      </c>
      <c r="C31">
        <v>2.0716223027357654</v>
      </c>
      <c r="D31">
        <v>2.5810101651615041</v>
      </c>
      <c r="E31">
        <v>2.0854479763983278</v>
      </c>
      <c r="F31">
        <v>2.1682377932923234</v>
      </c>
      <c r="G31">
        <v>2.1398278886149442</v>
      </c>
      <c r="H31">
        <v>2.7228185179665969</v>
      </c>
      <c r="I31">
        <v>20.878238124350009</v>
      </c>
      <c r="J31">
        <v>26.561767489613946</v>
      </c>
      <c r="K31">
        <v>23.614285714285707</v>
      </c>
      <c r="L31">
        <v>20.966369185135424</v>
      </c>
      <c r="M31">
        <v>17.881899375124348</v>
      </c>
      <c r="N31">
        <v>20.441938895027612</v>
      </c>
      <c r="O31">
        <v>0.27017176086874933</v>
      </c>
    </row>
    <row r="32" spans="1:15" x14ac:dyDescent="0.25">
      <c r="A32">
        <v>32</v>
      </c>
      <c r="B32">
        <v>0.15873999999999988</v>
      </c>
      <c r="C32">
        <v>2.0952787292111643</v>
      </c>
      <c r="D32">
        <v>2.6203821550698381</v>
      </c>
      <c r="E32">
        <v>2.1210192614681733</v>
      </c>
      <c r="F32">
        <v>2.2012108697381598</v>
      </c>
      <c r="G32">
        <v>2.1681436066822286</v>
      </c>
      <c r="H32">
        <v>2.7474932009731128</v>
      </c>
      <c r="I32">
        <v>20.878238124350009</v>
      </c>
      <c r="J32">
        <v>26.561767489613946</v>
      </c>
      <c r="K32">
        <v>23.614285714285707</v>
      </c>
      <c r="L32">
        <v>20.966369185135424</v>
      </c>
      <c r="M32">
        <v>17.897804907804861</v>
      </c>
      <c r="N32">
        <v>20.57414086373393</v>
      </c>
      <c r="O32">
        <v>0.28072373520611643</v>
      </c>
    </row>
    <row r="33" spans="1:15" x14ac:dyDescent="0.25">
      <c r="A33">
        <v>33</v>
      </c>
      <c r="B33">
        <v>0.16025</v>
      </c>
      <c r="C33">
        <v>2.1199734025779455</v>
      </c>
      <c r="D33">
        <v>2.6612282079037044</v>
      </c>
      <c r="E33">
        <v>2.1581171445725813</v>
      </c>
      <c r="F33">
        <v>2.2338643833001361</v>
      </c>
      <c r="G33">
        <v>2.1962446426815747</v>
      </c>
      <c r="H33">
        <v>2.7730916783530408</v>
      </c>
      <c r="I33">
        <v>20.878238124350009</v>
      </c>
      <c r="J33">
        <v>26.561767489613946</v>
      </c>
      <c r="K33">
        <v>23.614285714285707</v>
      </c>
      <c r="L33">
        <v>20.966369185135424</v>
      </c>
      <c r="M33">
        <v>17.917908932553651</v>
      </c>
      <c r="N33">
        <v>20.708811032073228</v>
      </c>
      <c r="O33">
        <v>0.29137546754187549</v>
      </c>
    </row>
    <row r="34" spans="1:15" x14ac:dyDescent="0.25">
      <c r="A34">
        <v>34</v>
      </c>
      <c r="B34">
        <v>0.16193999999999997</v>
      </c>
      <c r="C34">
        <v>2.1457787168314009</v>
      </c>
      <c r="D34">
        <v>2.7033602711729676</v>
      </c>
      <c r="E34">
        <v>2.1967887300942595</v>
      </c>
      <c r="F34">
        <v>2.2663442234503202</v>
      </c>
      <c r="G34">
        <v>2.2247738754595856</v>
      </c>
      <c r="H34">
        <v>2.799596086529613</v>
      </c>
      <c r="I34">
        <v>20.878238124350009</v>
      </c>
      <c r="J34">
        <v>26.56881918055964</v>
      </c>
      <c r="K34">
        <v>23.614285714285707</v>
      </c>
      <c r="L34">
        <v>20.966369185135424</v>
      </c>
      <c r="M34">
        <v>17.940803738179088</v>
      </c>
      <c r="N34">
        <v>20.849241227276348</v>
      </c>
      <c r="O34">
        <v>0.30212695787602639</v>
      </c>
    </row>
    <row r="35" spans="1:15" x14ac:dyDescent="0.25">
      <c r="A35">
        <v>35</v>
      </c>
      <c r="B35">
        <v>0.16193999999999997</v>
      </c>
      <c r="C35">
        <v>2.1732036734668752</v>
      </c>
      <c r="D35">
        <v>2.7465460406302933</v>
      </c>
      <c r="E35">
        <v>2.2369246843278763</v>
      </c>
      <c r="F35">
        <v>2.2989578250066964</v>
      </c>
      <c r="G35">
        <v>2.2544115595603502</v>
      </c>
      <c r="H35">
        <v>2.8276371988474507</v>
      </c>
      <c r="I35">
        <v>20.878238124350009</v>
      </c>
      <c r="J35">
        <v>26.587762342766055</v>
      </c>
      <c r="K35">
        <v>23.614285714285707</v>
      </c>
      <c r="L35">
        <v>20.966369185135424</v>
      </c>
      <c r="M35">
        <v>17.968437634860322</v>
      </c>
      <c r="N35">
        <v>20.997910047012578</v>
      </c>
      <c r="O35">
        <v>0.31297820620856937</v>
      </c>
    </row>
    <row r="36" spans="1:15" x14ac:dyDescent="0.25">
      <c r="A36">
        <v>36</v>
      </c>
      <c r="B36">
        <v>0.16193999999999997</v>
      </c>
      <c r="C36">
        <v>2.2030381891682591</v>
      </c>
      <c r="D36">
        <v>2.7908276603809337</v>
      </c>
      <c r="E36">
        <v>2.2782345830345099</v>
      </c>
      <c r="F36">
        <v>2.3322080271842056</v>
      </c>
      <c r="G36">
        <v>2.2854994905992481</v>
      </c>
      <c r="H36">
        <v>2.8583198311560709</v>
      </c>
      <c r="I36">
        <v>20.878238124350009</v>
      </c>
      <c r="J36">
        <v>26.622182834572765</v>
      </c>
      <c r="K36">
        <v>23.614285714285707</v>
      </c>
      <c r="L36">
        <v>20.966369185135424</v>
      </c>
      <c r="M36">
        <v>18.001263010905195</v>
      </c>
      <c r="N36">
        <v>21.155881089304341</v>
      </c>
      <c r="O36">
        <v>0.32392921253950435</v>
      </c>
    </row>
    <row r="37" spans="1:15" x14ac:dyDescent="0.25">
      <c r="A37">
        <v>37</v>
      </c>
      <c r="B37">
        <v>0.16193999999999997</v>
      </c>
      <c r="C37">
        <v>2.2356429607389003</v>
      </c>
      <c r="D37">
        <v>2.8362780634518669</v>
      </c>
      <c r="E37">
        <v>2.3202960895206677</v>
      </c>
      <c r="F37">
        <v>2.3666956734817073</v>
      </c>
      <c r="G37">
        <v>2.3179417581305066</v>
      </c>
      <c r="H37">
        <v>2.8926670902079441</v>
      </c>
      <c r="I37">
        <v>20.878238124350009</v>
      </c>
      <c r="J37">
        <v>26.672747647080989</v>
      </c>
      <c r="K37">
        <v>23.614285714285707</v>
      </c>
      <c r="L37">
        <v>20.966369185135424</v>
      </c>
      <c r="M37">
        <v>18.038783170250646</v>
      </c>
      <c r="N37">
        <v>21.323601555527741</v>
      </c>
      <c r="O37">
        <v>0.33497997686883124</v>
      </c>
    </row>
    <row r="38" spans="1:15" x14ac:dyDescent="0.25">
      <c r="A38">
        <v>38</v>
      </c>
      <c r="B38">
        <v>0.16193999999999997</v>
      </c>
      <c r="C38">
        <v>2.2704705073459914</v>
      </c>
      <c r="D38">
        <v>2.8828761623859633</v>
      </c>
      <c r="E38">
        <v>2.3627404201991253</v>
      </c>
      <c r="F38">
        <v>2.4026516715543687</v>
      </c>
      <c r="G38">
        <v>2.3514977444409095</v>
      </c>
      <c r="H38">
        <v>2.9310418482007239</v>
      </c>
      <c r="I38">
        <v>20.878238124350009</v>
      </c>
      <c r="J38">
        <v>26.739394243201264</v>
      </c>
      <c r="K38">
        <v>23.614285714285707</v>
      </c>
      <c r="L38">
        <v>20.966369185135424</v>
      </c>
      <c r="M38">
        <v>18.081549607320277</v>
      </c>
      <c r="N38">
        <v>21.498667824825194</v>
      </c>
      <c r="O38">
        <v>0.34613049919655015</v>
      </c>
    </row>
    <row r="39" spans="1:15" x14ac:dyDescent="0.25">
      <c r="A39">
        <v>39</v>
      </c>
      <c r="B39">
        <v>0.16193999999999997</v>
      </c>
      <c r="C39">
        <v>2.306705572383339</v>
      </c>
      <c r="D39">
        <v>2.9304990943983302</v>
      </c>
      <c r="E39">
        <v>2.4054517629828029</v>
      </c>
      <c r="F39">
        <v>2.4398800407813974</v>
      </c>
      <c r="G39">
        <v>2.3860981572088238</v>
      </c>
      <c r="H39">
        <v>2.9735418855905227</v>
      </c>
      <c r="I39">
        <v>20.878238124350009</v>
      </c>
      <c r="J39">
        <v>26.822576531050665</v>
      </c>
      <c r="K39">
        <v>23.614285714285707</v>
      </c>
      <c r="L39">
        <v>20.966369185135424</v>
      </c>
      <c r="M39">
        <v>18.130239279115901</v>
      </c>
      <c r="N39">
        <v>21.675903591783293</v>
      </c>
      <c r="O39">
        <v>0.3573807795226609</v>
      </c>
    </row>
    <row r="40" spans="1:15" x14ac:dyDescent="0.25">
      <c r="A40">
        <v>40</v>
      </c>
      <c r="B40">
        <v>0.16193999999999997</v>
      </c>
      <c r="C40">
        <v>2.3445736655378275</v>
      </c>
      <c r="D40">
        <v>2.9789259870422673</v>
      </c>
      <c r="E40">
        <v>2.4485206403635593</v>
      </c>
      <c r="F40">
        <v>2.4781727666361331</v>
      </c>
      <c r="G40">
        <v>2.4221718218116028</v>
      </c>
      <c r="H40">
        <v>3.0192573691025331</v>
      </c>
      <c r="I40">
        <v>20.878238124350009</v>
      </c>
      <c r="J40">
        <v>26.92418808324021</v>
      </c>
      <c r="K40">
        <v>23.614285714285707</v>
      </c>
      <c r="L40">
        <v>20.966369185135424</v>
      </c>
      <c r="M40">
        <v>18.18498332771745</v>
      </c>
      <c r="N40">
        <v>21.855712200192499</v>
      </c>
      <c r="O40">
        <v>0.36873081784716372</v>
      </c>
    </row>
    <row r="41" spans="1:15" x14ac:dyDescent="0.25">
      <c r="A41">
        <v>41</v>
      </c>
      <c r="B41">
        <v>0.16193999999999997</v>
      </c>
      <c r="C41">
        <v>2.3853764620818372</v>
      </c>
      <c r="D41">
        <v>3.0280952837286037</v>
      </c>
      <c r="E41">
        <v>2.4920297027238605</v>
      </c>
      <c r="F41">
        <v>2.5175311954481949</v>
      </c>
      <c r="G41">
        <v>2.4599283629694972</v>
      </c>
      <c r="H41">
        <v>3.0685382833008075</v>
      </c>
      <c r="I41">
        <v>20.878238124350009</v>
      </c>
      <c r="J41">
        <v>27.046919679053907</v>
      </c>
      <c r="K41">
        <v>23.614285714285707</v>
      </c>
      <c r="L41">
        <v>20.966369185135424</v>
      </c>
      <c r="M41">
        <v>18.245835100825239</v>
      </c>
      <c r="N41">
        <v>22.044488393124563</v>
      </c>
      <c r="O41">
        <v>0.38018061417005838</v>
      </c>
    </row>
    <row r="42" spans="1:15" x14ac:dyDescent="0.25">
      <c r="A42">
        <v>42</v>
      </c>
      <c r="B42">
        <v>0.16193999999999997</v>
      </c>
      <c r="C42">
        <v>2.4302264673788869</v>
      </c>
      <c r="D42">
        <v>3.0780533148430034</v>
      </c>
      <c r="E42">
        <v>2.5361263636513134</v>
      </c>
      <c r="F42">
        <v>2.5582128766996539</v>
      </c>
      <c r="G42">
        <v>2.4991987339583925</v>
      </c>
      <c r="H42">
        <v>3.1210687389481722</v>
      </c>
      <c r="I42">
        <v>20.878238124350009</v>
      </c>
      <c r="J42">
        <v>27.192383426462928</v>
      </c>
      <c r="K42">
        <v>23.614285714285707</v>
      </c>
      <c r="L42">
        <v>20.972091302056626</v>
      </c>
      <c r="M42">
        <v>18.309641778551555</v>
      </c>
      <c r="N42">
        <v>22.251368884353763</v>
      </c>
      <c r="O42">
        <v>0.39173016849134512</v>
      </c>
    </row>
    <row r="43" spans="1:15" x14ac:dyDescent="0.25">
      <c r="A43">
        <v>43</v>
      </c>
      <c r="B43">
        <v>0.16193999999999997</v>
      </c>
      <c r="C43">
        <v>2.4791439836244451</v>
      </c>
      <c r="D43">
        <v>3.129130986645146</v>
      </c>
      <c r="E43">
        <v>2.5807393644480388</v>
      </c>
      <c r="F43">
        <v>2.600362969708268</v>
      </c>
      <c r="G43">
        <v>2.5398163865907026</v>
      </c>
      <c r="H43">
        <v>3.1769183563723828</v>
      </c>
      <c r="I43">
        <v>20.878238124350009</v>
      </c>
      <c r="J43">
        <v>27.362922066186439</v>
      </c>
      <c r="K43">
        <v>23.614285714285707</v>
      </c>
      <c r="L43">
        <v>20.992527202899968</v>
      </c>
      <c r="M43">
        <v>18.378581712689773</v>
      </c>
      <c r="N43">
        <v>22.484317848890374</v>
      </c>
      <c r="O43">
        <v>0.40337948081102376</v>
      </c>
    </row>
    <row r="44" spans="1:15" x14ac:dyDescent="0.25">
      <c r="A44">
        <v>44</v>
      </c>
      <c r="B44">
        <v>0.16193999999999997</v>
      </c>
      <c r="C44">
        <v>2.5308403529256918</v>
      </c>
      <c r="D44">
        <v>3.1813646474587243</v>
      </c>
      <c r="E44">
        <v>2.625858847387565</v>
      </c>
      <c r="F44">
        <v>2.6442525007569024</v>
      </c>
      <c r="G44">
        <v>2.5818810638561271</v>
      </c>
      <c r="H44">
        <v>3.2363398481151506</v>
      </c>
      <c r="I44">
        <v>20.878238124350009</v>
      </c>
      <c r="J44">
        <v>27.561005580695845</v>
      </c>
      <c r="K44">
        <v>23.614285714285707</v>
      </c>
      <c r="L44">
        <v>21.033060685834506</v>
      </c>
      <c r="M44">
        <v>18.454776240530855</v>
      </c>
      <c r="N44">
        <v>22.746202836860832</v>
      </c>
      <c r="O44">
        <v>0.41512855112909436</v>
      </c>
    </row>
    <row r="45" spans="1:15" x14ac:dyDescent="0.25">
      <c r="A45">
        <v>45</v>
      </c>
      <c r="B45">
        <v>0.16193999999999997</v>
      </c>
      <c r="C45">
        <v>2.5841014482758906</v>
      </c>
      <c r="D45">
        <v>3.234771867301578</v>
      </c>
      <c r="E45">
        <v>2.6714103038976682</v>
      </c>
      <c r="F45">
        <v>2.6900492877103575</v>
      </c>
      <c r="G45">
        <v>2.6258123968008178</v>
      </c>
      <c r="H45">
        <v>3.2995306929963131</v>
      </c>
      <c r="I45">
        <v>20.878238124350009</v>
      </c>
      <c r="J45">
        <v>27.788731049600187</v>
      </c>
      <c r="K45">
        <v>23.614285714285707</v>
      </c>
      <c r="L45">
        <v>21.096895505012576</v>
      </c>
      <c r="M45">
        <v>18.54090438855189</v>
      </c>
      <c r="N45">
        <v>23.037516608593403</v>
      </c>
      <c r="O45">
        <v>0.42697737944555697</v>
      </c>
    </row>
    <row r="46" spans="1:15" x14ac:dyDescent="0.25">
      <c r="A46">
        <v>46</v>
      </c>
      <c r="B46">
        <v>0.16193999999999997</v>
      </c>
      <c r="C46">
        <v>2.6387314458395785</v>
      </c>
      <c r="D46">
        <v>3.2892108708209178</v>
      </c>
      <c r="E46">
        <v>2.7173210882916523</v>
      </c>
      <c r="F46">
        <v>2.7376322812387603</v>
      </c>
      <c r="G46">
        <v>2.6723999022679297</v>
      </c>
      <c r="H46">
        <v>3.3657976415026227</v>
      </c>
      <c r="I46">
        <v>20.878238124350009</v>
      </c>
      <c r="J46">
        <v>28.049556996009475</v>
      </c>
      <c r="K46">
        <v>23.614285714285707</v>
      </c>
      <c r="L46">
        <v>21.184348897305807</v>
      </c>
      <c r="M46">
        <v>18.638147011030991</v>
      </c>
      <c r="N46">
        <v>23.359340842808212</v>
      </c>
      <c r="O46">
        <v>0.4389259657604116</v>
      </c>
    </row>
    <row r="47" spans="1:15" x14ac:dyDescent="0.25">
      <c r="A47">
        <v>47</v>
      </c>
      <c r="B47">
        <v>0.16193999999999997</v>
      </c>
      <c r="C47">
        <v>2.6950356321824649</v>
      </c>
      <c r="D47">
        <v>3.3448782380720976</v>
      </c>
      <c r="E47">
        <v>2.7635119599272078</v>
      </c>
      <c r="F47">
        <v>2.7873104291047506</v>
      </c>
      <c r="G47">
        <v>2.7217250634851444</v>
      </c>
      <c r="H47">
        <v>3.4352365232209103</v>
      </c>
      <c r="I47">
        <v>20.898577626427528</v>
      </c>
      <c r="J47">
        <v>28.346807904642326</v>
      </c>
      <c r="K47">
        <v>23.614285714285707</v>
      </c>
      <c r="L47">
        <v>21.295435023036188</v>
      </c>
      <c r="M47">
        <v>18.744857404810499</v>
      </c>
      <c r="N47">
        <v>23.709469171136401</v>
      </c>
      <c r="O47">
        <v>0.45097431007365807</v>
      </c>
    </row>
    <row r="48" spans="1:15" x14ac:dyDescent="0.25">
      <c r="A48">
        <v>48</v>
      </c>
      <c r="B48">
        <v>0.16193999999999997</v>
      </c>
      <c r="C48">
        <v>2.753384444866128</v>
      </c>
      <c r="D48">
        <v>3.4019569153919567</v>
      </c>
      <c r="E48">
        <v>2.8099638288619064</v>
      </c>
      <c r="F48">
        <v>2.838717851548497</v>
      </c>
      <c r="G48">
        <v>2.7737431978531748</v>
      </c>
      <c r="H48">
        <v>3.5075245259112706</v>
      </c>
      <c r="I48">
        <v>20.954228837083743</v>
      </c>
      <c r="J48">
        <v>28.684046813900025</v>
      </c>
      <c r="K48">
        <v>23.614285714285707</v>
      </c>
      <c r="L48">
        <v>21.430582714885734</v>
      </c>
      <c r="M48">
        <v>18.861744410112593</v>
      </c>
      <c r="N48">
        <v>24.08238540905532</v>
      </c>
      <c r="O48">
        <v>0.46312241238529661</v>
      </c>
    </row>
    <row r="49" spans="1:15" x14ac:dyDescent="0.25">
      <c r="A49">
        <v>49</v>
      </c>
      <c r="B49">
        <v>0.16193999999999997</v>
      </c>
      <c r="C49">
        <v>2.8138763228893131</v>
      </c>
      <c r="D49">
        <v>3.4604493170985315</v>
      </c>
      <c r="E49">
        <v>2.8568061057682472</v>
      </c>
      <c r="F49">
        <v>2.891636944763031</v>
      </c>
      <c r="G49">
        <v>2.8280375065791765</v>
      </c>
      <c r="H49">
        <v>3.58285959216879</v>
      </c>
      <c r="I49">
        <v>21.052929807901123</v>
      </c>
      <c r="J49">
        <v>29.06339578539647</v>
      </c>
      <c r="K49">
        <v>23.614285714285707</v>
      </c>
      <c r="L49">
        <v>21.590703578785046</v>
      </c>
      <c r="M49">
        <v>18.989621252573272</v>
      </c>
      <c r="N49">
        <v>24.470494517088458</v>
      </c>
      <c r="O49">
        <v>0.475370272695327</v>
      </c>
    </row>
    <row r="50" spans="1:15" x14ac:dyDescent="0.25">
      <c r="A50">
        <v>50</v>
      </c>
      <c r="B50">
        <v>0.16193999999999997</v>
      </c>
      <c r="C50">
        <v>2.8768418737844503</v>
      </c>
      <c r="D50">
        <v>3.5201547510417512</v>
      </c>
      <c r="E50">
        <v>2.9041197135092425</v>
      </c>
      <c r="F50">
        <v>2.9460703885961248</v>
      </c>
      <c r="G50">
        <v>2.8841801737825765</v>
      </c>
      <c r="H50">
        <v>3.6607210905359682</v>
      </c>
      <c r="I50">
        <v>21.19629989283364</v>
      </c>
      <c r="J50">
        <v>29.481257366739136</v>
      </c>
      <c r="K50">
        <v>23.614285714285707</v>
      </c>
      <c r="L50">
        <v>21.774294053693875</v>
      </c>
      <c r="M50">
        <v>19.125551049824949</v>
      </c>
      <c r="N50">
        <v>24.865940494665075</v>
      </c>
      <c r="O50">
        <v>0.4877178910037494</v>
      </c>
    </row>
    <row r="51" spans="1:15" x14ac:dyDescent="0.25">
      <c r="A51">
        <v>51</v>
      </c>
      <c r="B51">
        <v>0.16193999999999997</v>
      </c>
      <c r="C51">
        <v>2.9427020225509288</v>
      </c>
      <c r="D51">
        <v>3.580898691044065</v>
      </c>
      <c r="E51">
        <v>2.9519195634961024</v>
      </c>
      <c r="F51">
        <v>3.0020638399952464</v>
      </c>
      <c r="G51">
        <v>2.9418368825493211</v>
      </c>
      <c r="H51">
        <v>3.7406313922796071</v>
      </c>
      <c r="I51">
        <v>21.380006864662931</v>
      </c>
      <c r="J51">
        <v>29.93011337332014</v>
      </c>
      <c r="K51">
        <v>23.641352836478731</v>
      </c>
      <c r="L51">
        <v>21.978314920433146</v>
      </c>
      <c r="M51">
        <v>19.26611302695877</v>
      </c>
      <c r="N51">
        <v>25.263467833157172</v>
      </c>
      <c r="O51">
        <v>0.50016526731056377</v>
      </c>
    </row>
    <row r="52" spans="1:15" x14ac:dyDescent="0.25">
      <c r="A52">
        <v>52</v>
      </c>
      <c r="B52">
        <v>0.16193999999999997</v>
      </c>
      <c r="C52">
        <v>3.0115965021400726</v>
      </c>
      <c r="D52">
        <v>3.6427734541070032</v>
      </c>
      <c r="E52">
        <v>3.0000876478505418</v>
      </c>
      <c r="F52">
        <v>3.0594049818574733</v>
      </c>
      <c r="G52">
        <v>3.000723712738055</v>
      </c>
      <c r="H52">
        <v>3.8220379699053453</v>
      </c>
      <c r="I52">
        <v>21.594416774512332</v>
      </c>
      <c r="J52">
        <v>30.400464017776859</v>
      </c>
      <c r="K52">
        <v>23.687923763306586</v>
      </c>
      <c r="L52">
        <v>22.198366713833231</v>
      </c>
      <c r="M52">
        <v>19.40626613092914</v>
      </c>
      <c r="N52">
        <v>25.658693965722275</v>
      </c>
      <c r="O52">
        <v>0.51271240161577003</v>
      </c>
    </row>
    <row r="53" spans="1:15" x14ac:dyDescent="0.25">
      <c r="A53">
        <v>53</v>
      </c>
      <c r="B53">
        <v>0.16193999999999997</v>
      </c>
      <c r="C53">
        <v>3.0830139700315842</v>
      </c>
      <c r="D53">
        <v>3.7059730512610831</v>
      </c>
      <c r="E53">
        <v>3.0487270249430702</v>
      </c>
      <c r="F53">
        <v>3.1177178377282306</v>
      </c>
      <c r="G53">
        <v>3.0607569849098737</v>
      </c>
      <c r="H53">
        <v>3.9053053980356225</v>
      </c>
      <c r="I53">
        <v>21.833737136639179</v>
      </c>
      <c r="J53">
        <v>30.885532343303698</v>
      </c>
      <c r="K53">
        <v>23.748451923434711</v>
      </c>
      <c r="L53">
        <v>22.430131070167903</v>
      </c>
      <c r="M53">
        <v>19.539492817957839</v>
      </c>
      <c r="N53">
        <v>26.05031141274134</v>
      </c>
      <c r="O53">
        <v>0.52535929391936842</v>
      </c>
    </row>
    <row r="54" spans="1:15" x14ac:dyDescent="0.25">
      <c r="A54">
        <v>54</v>
      </c>
      <c r="B54">
        <v>0.16193999999999997</v>
      </c>
      <c r="C54">
        <v>3.1560123766243562</v>
      </c>
      <c r="D54">
        <v>3.7704780456569558</v>
      </c>
      <c r="E54">
        <v>3.0982796161322725</v>
      </c>
      <c r="F54">
        <v>3.1766138762036524</v>
      </c>
      <c r="G54">
        <v>3.1221011207124949</v>
      </c>
      <c r="H54">
        <v>3.9906839036179749</v>
      </c>
      <c r="I54">
        <v>22.093152363380455</v>
      </c>
      <c r="J54">
        <v>31.379798566461321</v>
      </c>
      <c r="K54">
        <v>23.81889083476517</v>
      </c>
      <c r="L54">
        <v>22.668161384475624</v>
      </c>
      <c r="M54">
        <v>19.663446447269546</v>
      </c>
      <c r="N54">
        <v>26.438496186177865</v>
      </c>
      <c r="O54">
        <v>0.5381059442213586</v>
      </c>
    </row>
    <row r="55" spans="1:15" x14ac:dyDescent="0.25">
      <c r="A55">
        <v>55</v>
      </c>
      <c r="B55">
        <v>0.16193999999999997</v>
      </c>
      <c r="C55">
        <v>3.2294193237226989</v>
      </c>
      <c r="D55">
        <v>3.8360798703812762</v>
      </c>
      <c r="E55">
        <v>3.1491058629372093</v>
      </c>
      <c r="F55">
        <v>3.2360324568818224</v>
      </c>
      <c r="G55">
        <v>3.1846733885331893</v>
      </c>
      <c r="H55">
        <v>4.078230735393749</v>
      </c>
      <c r="I55">
        <v>22.368759131138713</v>
      </c>
      <c r="J55">
        <v>31.875459669280026</v>
      </c>
      <c r="K55">
        <v>23.896378597499371</v>
      </c>
      <c r="L55">
        <v>22.906753153479329</v>
      </c>
      <c r="M55">
        <v>19.776056724255145</v>
      </c>
      <c r="N55">
        <v>26.82265604404159</v>
      </c>
      <c r="O55">
        <v>0.5509523525217408</v>
      </c>
    </row>
    <row r="56" spans="1:15" x14ac:dyDescent="0.25">
      <c r="A56">
        <v>56</v>
      </c>
      <c r="B56">
        <v>0.16193999999999997</v>
      </c>
      <c r="C56">
        <v>3.3030102091009605</v>
      </c>
      <c r="D56">
        <v>3.902663800903067</v>
      </c>
      <c r="E56">
        <v>3.2012410387530128</v>
      </c>
      <c r="F56">
        <v>3.2963474906261627</v>
      </c>
      <c r="G56">
        <v>3.2482714795435701</v>
      </c>
      <c r="H56">
        <v>4.1680950425450272</v>
      </c>
      <c r="I56">
        <v>22.65663227900648</v>
      </c>
      <c r="J56">
        <v>32.363583449058815</v>
      </c>
      <c r="K56">
        <v>23.978671506030143</v>
      </c>
      <c r="L56">
        <v>23.142420299456031</v>
      </c>
      <c r="M56">
        <v>19.878819410603523</v>
      </c>
      <c r="N56">
        <v>27.199773132149652</v>
      </c>
      <c r="O56">
        <v>0.563898518820515</v>
      </c>
    </row>
    <row r="57" spans="1:15" x14ac:dyDescent="0.25">
      <c r="A57">
        <v>57</v>
      </c>
      <c r="B57">
        <v>0.16193999999999997</v>
      </c>
      <c r="C57">
        <v>3.3770485478512366</v>
      </c>
      <c r="D57">
        <v>3.9704295882387663</v>
      </c>
      <c r="E57">
        <v>3.2544517684481513</v>
      </c>
      <c r="F57">
        <v>3.3579829709586311</v>
      </c>
      <c r="G57">
        <v>3.3127022991185302</v>
      </c>
      <c r="H57">
        <v>4.2603150502762288</v>
      </c>
      <c r="I57">
        <v>22.954222845063697</v>
      </c>
      <c r="J57">
        <v>32.839416605200952</v>
      </c>
      <c r="K57">
        <v>24.064067130731733</v>
      </c>
      <c r="L57">
        <v>23.374882495055278</v>
      </c>
      <c r="M57">
        <v>19.972353850199852</v>
      </c>
      <c r="N57">
        <v>27.566999173699529</v>
      </c>
      <c r="O57">
        <v>0.57694444311768123</v>
      </c>
    </row>
    <row r="58" spans="1:15" x14ac:dyDescent="0.25">
      <c r="A58">
        <v>58</v>
      </c>
      <c r="B58">
        <v>0.16193999999999997</v>
      </c>
      <c r="C58">
        <v>3.4521151897794482</v>
      </c>
      <c r="D58">
        <v>4.0397625159294206</v>
      </c>
      <c r="E58">
        <v>3.3084530397218437</v>
      </c>
      <c r="F58">
        <v>3.4209850646260267</v>
      </c>
      <c r="G58">
        <v>3.3779257454925493</v>
      </c>
      <c r="H58">
        <v>4.3538911874349351</v>
      </c>
      <c r="I58">
        <v>23.260684029924636</v>
      </c>
      <c r="J58">
        <v>33.303807466311405</v>
      </c>
      <c r="K58">
        <v>24.151926695539572</v>
      </c>
      <c r="L58">
        <v>23.603533688996286</v>
      </c>
      <c r="M58">
        <v>20.05173680484965</v>
      </c>
      <c r="N58">
        <v>27.926728138745151</v>
      </c>
      <c r="O58">
        <v>0.59009012541323924</v>
      </c>
    </row>
    <row r="59" spans="1:15" x14ac:dyDescent="0.25">
      <c r="A59">
        <v>59</v>
      </c>
      <c r="B59">
        <v>0.16193999999999997</v>
      </c>
      <c r="C59">
        <v>3.528049692755749</v>
      </c>
      <c r="D59">
        <v>4.1109042453454991</v>
      </c>
      <c r="E59">
        <v>3.3634586506425013</v>
      </c>
      <c r="F59">
        <v>3.4850265908850253</v>
      </c>
      <c r="G59">
        <v>3.4440205062175062</v>
      </c>
      <c r="H59">
        <v>4.4473648420882981</v>
      </c>
      <c r="I59">
        <v>23.57434465692565</v>
      </c>
      <c r="J59">
        <v>33.760287870915086</v>
      </c>
      <c r="K59">
        <v>24.241951831274459</v>
      </c>
      <c r="L59">
        <v>23.825876570635486</v>
      </c>
      <c r="M59">
        <v>20.112670455529141</v>
      </c>
      <c r="N59">
        <v>28.288408097563117</v>
      </c>
      <c r="O59">
        <v>0.60333556570718938</v>
      </c>
    </row>
    <row r="60" spans="1:15" x14ac:dyDescent="0.25">
      <c r="A60">
        <v>60</v>
      </c>
      <c r="B60">
        <v>0.16193999999999997</v>
      </c>
      <c r="C60">
        <v>3.6037806844118214</v>
      </c>
      <c r="D60">
        <v>4.1837836005537499</v>
      </c>
      <c r="E60">
        <v>3.4199676732496664</v>
      </c>
      <c r="F60">
        <v>3.5498086074554522</v>
      </c>
      <c r="G60">
        <v>3.5110018346687295</v>
      </c>
      <c r="H60">
        <v>4.5390562548460061</v>
      </c>
      <c r="I60">
        <v>23.893673435500645</v>
      </c>
      <c r="J60">
        <v>34.210705074493831</v>
      </c>
      <c r="K60">
        <v>24.333998183154549</v>
      </c>
      <c r="L60">
        <v>24.039475082844245</v>
      </c>
      <c r="M60">
        <v>20.157599476109858</v>
      </c>
      <c r="N60">
        <v>28.662687786678283</v>
      </c>
      <c r="O60">
        <v>0.61668076399953153</v>
      </c>
    </row>
    <row r="61" spans="1:15" x14ac:dyDescent="0.25">
      <c r="A61">
        <v>61</v>
      </c>
      <c r="B61">
        <v>0.16193999999999997</v>
      </c>
      <c r="C61">
        <v>3.6777490458688677</v>
      </c>
      <c r="D61">
        <v>4.2581163252452479</v>
      </c>
      <c r="E61">
        <v>3.4786452005436117</v>
      </c>
      <c r="F61">
        <v>3.6151557146797151</v>
      </c>
      <c r="G61">
        <v>3.578659465066965</v>
      </c>
      <c r="H61">
        <v>4.6282982772524148</v>
      </c>
      <c r="I61">
        <v>24.217311372897974</v>
      </c>
      <c r="J61">
        <v>34.65498704442679</v>
      </c>
      <c r="K61">
        <v>24.427577022328268</v>
      </c>
      <c r="L61">
        <v>24.244714093094103</v>
      </c>
      <c r="M61">
        <v>20.19362276932835</v>
      </c>
      <c r="N61">
        <v>29.051431648778255</v>
      </c>
      <c r="O61">
        <v>0.63012572029026526</v>
      </c>
    </row>
    <row r="62" spans="1:15" x14ac:dyDescent="0.25">
      <c r="A62">
        <v>62</v>
      </c>
      <c r="B62">
        <v>0.16193999999999997</v>
      </c>
      <c r="C62">
        <v>3.7487596027887067</v>
      </c>
      <c r="D62">
        <v>4.3336681850809047</v>
      </c>
      <c r="E62">
        <v>3.5399636622208206</v>
      </c>
      <c r="F62">
        <v>3.6810344014565417</v>
      </c>
      <c r="G62">
        <v>3.6466775121425647</v>
      </c>
      <c r="H62">
        <v>4.7155770906420571</v>
      </c>
      <c r="I62">
        <v>24.54358812938835</v>
      </c>
      <c r="J62">
        <v>35.09502958998214</v>
      </c>
      <c r="K62">
        <v>24.52218723850401</v>
      </c>
      <c r="L62">
        <v>24.443720333370667</v>
      </c>
      <c r="M62">
        <v>20.224966908459098</v>
      </c>
      <c r="N62">
        <v>29.446982092530245</v>
      </c>
      <c r="O62">
        <v>0.64367043457939133</v>
      </c>
    </row>
    <row r="63" spans="1:15" x14ac:dyDescent="0.25">
      <c r="A63">
        <v>63</v>
      </c>
      <c r="B63">
        <v>0.16193999999999997</v>
      </c>
      <c r="C63">
        <v>3.8159698443217271</v>
      </c>
      <c r="D63">
        <v>4.4102946555712705</v>
      </c>
      <c r="E63">
        <v>3.6041894174105189</v>
      </c>
      <c r="F63">
        <v>3.7472085200438023</v>
      </c>
      <c r="G63">
        <v>3.7145208038558395</v>
      </c>
      <c r="H63">
        <v>4.8009435876979882</v>
      </c>
      <c r="I63">
        <v>24.870166519696962</v>
      </c>
      <c r="J63">
        <v>35.536205624582287</v>
      </c>
      <c r="K63">
        <v>24.617562972480101</v>
      </c>
      <c r="L63">
        <v>24.636404044101383</v>
      </c>
      <c r="M63">
        <v>20.250550859974595</v>
      </c>
      <c r="N63">
        <v>29.84062214265526</v>
      </c>
      <c r="O63">
        <v>0.6573149068669093</v>
      </c>
    </row>
    <row r="64" spans="1:15" x14ac:dyDescent="0.25">
      <c r="A64">
        <v>64</v>
      </c>
      <c r="B64">
        <v>0.16193999999999997</v>
      </c>
      <c r="C64">
        <v>3.8788080493718358</v>
      </c>
      <c r="D64">
        <v>4.4877823679249831</v>
      </c>
      <c r="E64">
        <v>3.6714848985875683</v>
      </c>
      <c r="F64">
        <v>3.8132423839540612</v>
      </c>
      <c r="G64">
        <v>3.7816235736432779</v>
      </c>
      <c r="H64">
        <v>4.8829461939614829</v>
      </c>
      <c r="I64">
        <v>25.193583227967554</v>
      </c>
      <c r="J64">
        <v>35.985744422465189</v>
      </c>
      <c r="K64">
        <v>24.71392834771958</v>
      </c>
      <c r="L64">
        <v>24.821574404008253</v>
      </c>
      <c r="M64">
        <v>20.268158546490362</v>
      </c>
      <c r="N64">
        <v>30.229611668581505</v>
      </c>
      <c r="O64">
        <v>0.67105913715281917</v>
      </c>
    </row>
    <row r="65" spans="1:15" x14ac:dyDescent="0.25">
      <c r="A65">
        <v>65</v>
      </c>
      <c r="B65">
        <v>0.16193999999999997</v>
      </c>
      <c r="C65">
        <v>3.9364687252415305</v>
      </c>
      <c r="D65">
        <v>4.5655517435034803</v>
      </c>
      <c r="E65">
        <v>3.7410548556685139</v>
      </c>
      <c r="F65">
        <v>3.878679857361659</v>
      </c>
      <c r="G65">
        <v>3.8474503832623208</v>
      </c>
      <c r="H65">
        <v>4.9601847420350484</v>
      </c>
      <c r="I65">
        <v>25.51044401799437</v>
      </c>
      <c r="J65">
        <v>36.445251986504303</v>
      </c>
      <c r="K65">
        <v>24.811041811341795</v>
      </c>
      <c r="L65">
        <v>24.999872709058987</v>
      </c>
      <c r="M65">
        <v>20.280722932246352</v>
      </c>
      <c r="N65">
        <v>30.61986269746053</v>
      </c>
      <c r="O65">
        <v>0.68490312543712106</v>
      </c>
    </row>
    <row r="66" spans="1:15" x14ac:dyDescent="0.25">
      <c r="A66">
        <v>66</v>
      </c>
      <c r="B66">
        <v>0.16193999999999997</v>
      </c>
      <c r="C66">
        <v>3.9878337469668583</v>
      </c>
      <c r="D66">
        <v>4.6431080020619344</v>
      </c>
      <c r="E66">
        <v>3.8122324362854609</v>
      </c>
      <c r="F66">
        <v>3.9430933413296616</v>
      </c>
      <c r="G66">
        <v>3.9112677466204024</v>
      </c>
      <c r="H66">
        <v>5.0304302612192728</v>
      </c>
      <c r="I66">
        <v>25.818442484785262</v>
      </c>
      <c r="J66">
        <v>36.913698080357648</v>
      </c>
      <c r="K66">
        <v>24.907971316258713</v>
      </c>
      <c r="L66">
        <v>25.175894632642368</v>
      </c>
      <c r="M66">
        <v>20.294753327463209</v>
      </c>
      <c r="N66">
        <v>31.015933547801694</v>
      </c>
      <c r="O66">
        <v>0.69884687171981485</v>
      </c>
    </row>
    <row r="67" spans="1:15" x14ac:dyDescent="0.25">
      <c r="A67">
        <v>67</v>
      </c>
      <c r="B67">
        <v>0.16193999999999997</v>
      </c>
      <c r="C67">
        <v>4.0328188687339726</v>
      </c>
      <c r="D67">
        <v>4.7197815323620844</v>
      </c>
      <c r="E67">
        <v>3.8828532886196898</v>
      </c>
      <c r="F67">
        <v>4.0062013201921483</v>
      </c>
      <c r="G67">
        <v>3.9728886171500317</v>
      </c>
      <c r="H67">
        <v>5.0961022973718766</v>
      </c>
      <c r="I67">
        <v>26.116838230946836</v>
      </c>
      <c r="J67">
        <v>37.386657478402611</v>
      </c>
      <c r="K67">
        <v>25.003607208922176</v>
      </c>
      <c r="L67">
        <v>25.356131208971654</v>
      </c>
      <c r="M67">
        <v>20.316473492966107</v>
      </c>
      <c r="N67">
        <v>31.416506728310139</v>
      </c>
      <c r="O67">
        <v>0.71289037600090055</v>
      </c>
    </row>
    <row r="68" spans="1:15" x14ac:dyDescent="0.25">
      <c r="A68">
        <v>68</v>
      </c>
      <c r="B68">
        <v>0.16193999999999997</v>
      </c>
      <c r="C68">
        <v>4.0730649279284323</v>
      </c>
      <c r="D68">
        <v>4.7953702378894434</v>
      </c>
      <c r="E68">
        <v>3.9514284291880122</v>
      </c>
      <c r="F68">
        <v>4.0677631186908139</v>
      </c>
      <c r="G68">
        <v>4.0320036867216515</v>
      </c>
      <c r="H68">
        <v>5.1581392046704204</v>
      </c>
      <c r="I68">
        <v>26.404613246327354</v>
      </c>
      <c r="J68">
        <v>37.861893276591964</v>
      </c>
      <c r="K68">
        <v>25.096953942639423</v>
      </c>
      <c r="L68">
        <v>25.541362391380989</v>
      </c>
      <c r="M68">
        <v>20.347562189807924</v>
      </c>
      <c r="N68">
        <v>31.815664285350074</v>
      </c>
      <c r="O68">
        <v>0.72703363828037837</v>
      </c>
    </row>
    <row r="69" spans="1:15" x14ac:dyDescent="0.25">
      <c r="A69">
        <v>69</v>
      </c>
      <c r="B69">
        <v>0.16193999999999997</v>
      </c>
      <c r="C69">
        <v>4.1111844130930315</v>
      </c>
      <c r="D69">
        <v>4.8695423144188377</v>
      </c>
      <c r="E69">
        <v>4.0172099320646728</v>
      </c>
      <c r="F69">
        <v>4.1274314864329504</v>
      </c>
      <c r="G69">
        <v>4.088459202950574</v>
      </c>
      <c r="H69">
        <v>5.2160631760148979</v>
      </c>
      <c r="I69">
        <v>26.679828045416823</v>
      </c>
      <c r="J69">
        <v>38.333755215948713</v>
      </c>
      <c r="K69">
        <v>25.187431925767779</v>
      </c>
      <c r="L69">
        <v>25.72836342197651</v>
      </c>
      <c r="M69">
        <v>20.384462652018779</v>
      </c>
      <c r="N69">
        <v>32.20601839428646</v>
      </c>
      <c r="O69">
        <v>0.7412766585582482</v>
      </c>
    </row>
    <row r="70" spans="1:15" x14ac:dyDescent="0.25">
      <c r="A70">
        <v>70</v>
      </c>
      <c r="B70">
        <v>0.16193999999999997</v>
      </c>
      <c r="C70">
        <v>4.1490841805066108</v>
      </c>
      <c r="D70">
        <v>4.9416741400345314</v>
      </c>
      <c r="E70">
        <v>4.0797446539102005</v>
      </c>
      <c r="F70">
        <v>4.1850312868664545</v>
      </c>
      <c r="G70">
        <v>4.1423596621444041</v>
      </c>
      <c r="H70">
        <v>5.2692560723827349</v>
      </c>
      <c r="I70">
        <v>26.941582293226546</v>
      </c>
      <c r="J70">
        <v>38.794067898518428</v>
      </c>
      <c r="K70">
        <v>25.274432930701135</v>
      </c>
      <c r="L70">
        <v>25.913810183140015</v>
      </c>
      <c r="M70">
        <v>20.422964150567552</v>
      </c>
      <c r="N70">
        <v>32.583094345234798</v>
      </c>
      <c r="O70">
        <v>0.75561943683450972</v>
      </c>
    </row>
    <row r="71" spans="1:15" x14ac:dyDescent="0.25">
      <c r="A71">
        <v>71</v>
      </c>
      <c r="B71">
        <v>0.16193999999999997</v>
      </c>
      <c r="C71">
        <v>4.1865350770266483</v>
      </c>
      <c r="D71">
        <v>5.0108715106679194</v>
      </c>
      <c r="E71">
        <v>4.1387252865878059</v>
      </c>
      <c r="F71">
        <v>4.2402809289179491</v>
      </c>
      <c r="G71">
        <v>4.194071484718485</v>
      </c>
      <c r="H71">
        <v>5.3182476086984467</v>
      </c>
      <c r="I71">
        <v>27.19130663419762</v>
      </c>
      <c r="J71">
        <v>39.234054291760195</v>
      </c>
      <c r="K71">
        <v>25.35724627487037</v>
      </c>
      <c r="L71">
        <v>26.097650989403082</v>
      </c>
      <c r="M71">
        <v>20.460706240746457</v>
      </c>
      <c r="N71">
        <v>32.946192490897786</v>
      </c>
      <c r="O71">
        <v>0.77006197310916336</v>
      </c>
    </row>
    <row r="72" spans="1:15" x14ac:dyDescent="0.25">
      <c r="A72">
        <v>72</v>
      </c>
      <c r="B72">
        <v>0.16193999999999997</v>
      </c>
      <c r="C72">
        <v>4.2211628674944608</v>
      </c>
      <c r="D72">
        <v>5.0764415489154882</v>
      </c>
      <c r="E72">
        <v>4.1938255921624812</v>
      </c>
      <c r="F72">
        <v>4.2928553523497381</v>
      </c>
      <c r="G72">
        <v>4.2439179445216251</v>
      </c>
      <c r="H72">
        <v>5.364490599897926</v>
      </c>
      <c r="I72">
        <v>27.430361934401265</v>
      </c>
      <c r="J72">
        <v>39.648978713475138</v>
      </c>
      <c r="K72">
        <v>25.435075757484789</v>
      </c>
      <c r="L72">
        <v>26.280750993830633</v>
      </c>
      <c r="M72">
        <v>20.495352414597285</v>
      </c>
      <c r="N72">
        <v>33.296486726537729</v>
      </c>
      <c r="O72">
        <v>0.78460426738220901</v>
      </c>
    </row>
    <row r="73" spans="1:15" x14ac:dyDescent="0.25">
      <c r="A73">
        <v>73</v>
      </c>
      <c r="B73">
        <v>0.16193999999999997</v>
      </c>
      <c r="C73">
        <v>4.2502038735827936</v>
      </c>
      <c r="D73">
        <v>5.1379175380066568</v>
      </c>
      <c r="E73">
        <v>4.2447189247467758</v>
      </c>
      <c r="F73">
        <v>4.3422841314518754</v>
      </c>
      <c r="G73">
        <v>4.2917177401504896</v>
      </c>
      <c r="H73">
        <v>5.4092374675652826</v>
      </c>
      <c r="I73">
        <v>27.658426753252161</v>
      </c>
      <c r="J73">
        <v>40.039858275434156</v>
      </c>
      <c r="K73">
        <v>25.50741183755618</v>
      </c>
      <c r="L73">
        <v>26.458686144182746</v>
      </c>
      <c r="M73">
        <v>20.525750302388118</v>
      </c>
      <c r="N73">
        <v>33.635850179741375</v>
      </c>
      <c r="O73">
        <v>0.79924631965364656</v>
      </c>
    </row>
    <row r="74" spans="1:15" x14ac:dyDescent="0.25">
      <c r="A74">
        <v>74</v>
      </c>
      <c r="B74">
        <v>0.16193999999999997</v>
      </c>
      <c r="C74">
        <v>4.2725480752585083</v>
      </c>
      <c r="D74">
        <v>5.1953617841986679</v>
      </c>
      <c r="E74">
        <v>4.291277141856856</v>
      </c>
      <c r="F74">
        <v>4.3881909395768481</v>
      </c>
      <c r="G74">
        <v>4.3368334338442898</v>
      </c>
      <c r="H74">
        <v>5.4519657966954167</v>
      </c>
      <c r="I74">
        <v>27.873998675326472</v>
      </c>
      <c r="J74">
        <v>40.410744642008645</v>
      </c>
      <c r="K74">
        <v>25.57389195467773</v>
      </c>
      <c r="L74">
        <v>26.626691978518632</v>
      </c>
      <c r="M74">
        <v>20.55389024333719</v>
      </c>
      <c r="N74">
        <v>33.963964260846431</v>
      </c>
      <c r="O74">
        <v>0.81398812992347602</v>
      </c>
    </row>
    <row r="75" spans="1:15" x14ac:dyDescent="0.25">
      <c r="A75">
        <v>75</v>
      </c>
      <c r="B75">
        <v>0.16193999999999997</v>
      </c>
      <c r="C75">
        <v>4.2892506560613688</v>
      </c>
      <c r="D75">
        <v>5.2489013680235193</v>
      </c>
      <c r="E75">
        <v>4.3335681292039299</v>
      </c>
      <c r="F75">
        <v>4.4307161174247671</v>
      </c>
      <c r="G75">
        <v>4.3789341893994767</v>
      </c>
      <c r="H75">
        <v>5.4907040835704164</v>
      </c>
      <c r="I75">
        <v>28.076158756768603</v>
      </c>
      <c r="J75">
        <v>40.762810340436261</v>
      </c>
      <c r="K75">
        <v>25.634319945984892</v>
      </c>
      <c r="L75">
        <v>26.782939069296432</v>
      </c>
      <c r="M75">
        <v>20.584610352065987</v>
      </c>
      <c r="N75">
        <v>34.277461389217088</v>
      </c>
      <c r="O75">
        <v>0.82882969819169761</v>
      </c>
    </row>
    <row r="76" spans="1:15" x14ac:dyDescent="0.25">
      <c r="A76">
        <v>76</v>
      </c>
      <c r="B76">
        <v>0.16193999999999997</v>
      </c>
      <c r="C76">
        <v>4.3019535723548827</v>
      </c>
      <c r="D76">
        <v>5.2985858057424728</v>
      </c>
      <c r="E76">
        <v>4.3716564227812382</v>
      </c>
      <c r="F76">
        <v>4.4700596962559684</v>
      </c>
      <c r="G76">
        <v>4.4181350840417295</v>
      </c>
      <c r="H76">
        <v>5.5244934484909978</v>
      </c>
      <c r="I76">
        <v>28.265104141536519</v>
      </c>
      <c r="J76">
        <v>41.092780626915946</v>
      </c>
      <c r="K76">
        <v>25.688389071810725</v>
      </c>
      <c r="L76">
        <v>26.928393323873056</v>
      </c>
      <c r="M76">
        <v>20.622654253623001</v>
      </c>
      <c r="N76">
        <v>34.569939998725317</v>
      </c>
      <c r="O76">
        <v>0.84377102445831098</v>
      </c>
    </row>
    <row r="77" spans="1:15" x14ac:dyDescent="0.25">
      <c r="A77">
        <v>77</v>
      </c>
      <c r="B77">
        <v>0.16193999999999997</v>
      </c>
      <c r="C77">
        <v>4.3116854697435443</v>
      </c>
      <c r="D77">
        <v>5.3441794453908313</v>
      </c>
      <c r="E77">
        <v>4.405653409903592</v>
      </c>
      <c r="F77">
        <v>4.5064004249308667</v>
      </c>
      <c r="G77">
        <v>4.454868434025621</v>
      </c>
      <c r="H77">
        <v>5.5524799864939167</v>
      </c>
      <c r="I77">
        <v>28.44032202028308</v>
      </c>
      <c r="J77">
        <v>41.396712757927155</v>
      </c>
      <c r="K77">
        <v>25.736181436186008</v>
      </c>
      <c r="L77">
        <v>27.064932166288553</v>
      </c>
      <c r="M77">
        <v>20.669936048978496</v>
      </c>
      <c r="N77">
        <v>34.834154514382583</v>
      </c>
      <c r="O77">
        <v>0.85881210872331637</v>
      </c>
    </row>
    <row r="78" spans="1:15" x14ac:dyDescent="0.25">
      <c r="A78">
        <v>78</v>
      </c>
      <c r="B78">
        <v>0.16193999999999997</v>
      </c>
      <c r="C78">
        <v>4.3186827786863358</v>
      </c>
      <c r="D78">
        <v>5.385496463497514</v>
      </c>
      <c r="E78">
        <v>4.4357597476254291</v>
      </c>
      <c r="F78">
        <v>4.5396783700575041</v>
      </c>
      <c r="G78">
        <v>4.4894841771883698</v>
      </c>
      <c r="H78">
        <v>5.5748355759849728</v>
      </c>
      <c r="I78">
        <v>28.598776280394844</v>
      </c>
      <c r="J78">
        <v>41.67158521739605</v>
      </c>
      <c r="K78">
        <v>25.778069537779004</v>
      </c>
      <c r="L78">
        <v>27.19003823252611</v>
      </c>
      <c r="M78">
        <v>20.719622045647622</v>
      </c>
      <c r="N78">
        <v>35.065708843349547</v>
      </c>
      <c r="O78">
        <v>0.87395295098671388</v>
      </c>
    </row>
    <row r="79" spans="1:15" x14ac:dyDescent="0.25">
      <c r="A79">
        <v>79</v>
      </c>
      <c r="B79">
        <v>0.16193999999999997</v>
      </c>
      <c r="C79">
        <v>4.3233270585786379</v>
      </c>
      <c r="D79">
        <v>5.4225566012665487</v>
      </c>
      <c r="E79">
        <v>4.4624757829202828</v>
      </c>
      <c r="F79">
        <v>4.5698193031056151</v>
      </c>
      <c r="G79">
        <v>4.5219216985749195</v>
      </c>
      <c r="H79">
        <v>5.5924717332414637</v>
      </c>
      <c r="I79">
        <v>28.737494440746023</v>
      </c>
      <c r="J79">
        <v>41.914726349317974</v>
      </c>
      <c r="K79">
        <v>25.814632292095478</v>
      </c>
      <c r="L79">
        <v>27.299751834553827</v>
      </c>
      <c r="M79">
        <v>20.764472846604466</v>
      </c>
      <c r="N79">
        <v>35.262719506786112</v>
      </c>
      <c r="O79">
        <v>0.88919355124850308</v>
      </c>
    </row>
    <row r="80" spans="1:15" x14ac:dyDescent="0.25">
      <c r="A80">
        <v>80</v>
      </c>
      <c r="B80">
        <v>0.16193999999999997</v>
      </c>
      <c r="C80">
        <v>4.327227905769953</v>
      </c>
      <c r="D80">
        <v>5.455637561581125</v>
      </c>
      <c r="E80">
        <v>4.4865061905807977</v>
      </c>
      <c r="F80">
        <v>4.5970675686632889</v>
      </c>
      <c r="G80">
        <v>4.5519417151503587</v>
      </c>
      <c r="H80">
        <v>5.6064230600315792</v>
      </c>
      <c r="I80">
        <v>28.85620864869216</v>
      </c>
      <c r="J80">
        <v>42.123707799780689</v>
      </c>
      <c r="K80">
        <v>25.846581052349567</v>
      </c>
      <c r="L80">
        <v>27.395260045862226</v>
      </c>
      <c r="M80">
        <v>20.800422893454694</v>
      </c>
      <c r="N80">
        <v>35.427117851139698</v>
      </c>
      <c r="O80">
        <v>0.9045339095086844</v>
      </c>
    </row>
    <row r="81" spans="1:15" x14ac:dyDescent="0.25">
      <c r="A81">
        <v>81</v>
      </c>
      <c r="B81">
        <v>0.16193999999999997</v>
      </c>
      <c r="C81">
        <v>4.33199388698457</v>
      </c>
      <c r="D81">
        <v>5.4852015620641907</v>
      </c>
      <c r="E81">
        <v>4.5085979412620283</v>
      </c>
      <c r="F81">
        <v>4.6216976491533996</v>
      </c>
      <c r="G81">
        <v>4.5794196309226525</v>
      </c>
      <c r="H81">
        <v>5.6181154566631211</v>
      </c>
      <c r="I81">
        <v>28.958448294649191</v>
      </c>
      <c r="J81">
        <v>42.2976493546361</v>
      </c>
      <c r="K81">
        <v>25.87450786954409</v>
      </c>
      <c r="L81">
        <v>27.480825723721619</v>
      </c>
      <c r="M81">
        <v>20.828829231897529</v>
      </c>
      <c r="N81">
        <v>35.560775253256359</v>
      </c>
      <c r="O81">
        <v>0.91997402576725762</v>
      </c>
    </row>
    <row r="82" spans="1:15" x14ac:dyDescent="0.25">
      <c r="A82">
        <v>82</v>
      </c>
      <c r="B82">
        <v>0.16193999999999997</v>
      </c>
      <c r="C82">
        <v>4.3385293864533478</v>
      </c>
      <c r="D82">
        <v>5.5116889770685091</v>
      </c>
      <c r="E82">
        <v>4.5291557116753074</v>
      </c>
      <c r="F82">
        <v>4.6441494169976911</v>
      </c>
      <c r="G82">
        <v>4.6042724943326503</v>
      </c>
      <c r="H82">
        <v>5.6275254142536939</v>
      </c>
      <c r="I82">
        <v>29.047548690728053</v>
      </c>
      <c r="J82">
        <v>42.440998451202717</v>
      </c>
      <c r="K82">
        <v>25.898735350476425</v>
      </c>
      <c r="L82">
        <v>27.559171226846733</v>
      </c>
      <c r="M82">
        <v>20.851065082248901</v>
      </c>
      <c r="N82">
        <v>35.667087195359713</v>
      </c>
      <c r="O82">
        <v>0.93551390002422286</v>
      </c>
    </row>
    <row r="83" spans="1:15" x14ac:dyDescent="0.25">
      <c r="A83">
        <v>83</v>
      </c>
      <c r="B83">
        <v>0.16193999999999997</v>
      </c>
      <c r="C83">
        <v>4.3457256682971872</v>
      </c>
      <c r="D83">
        <v>5.5353809051231169</v>
      </c>
      <c r="E83">
        <v>4.5481463515381115</v>
      </c>
      <c r="F83">
        <v>4.6648175314993461</v>
      </c>
      <c r="G83">
        <v>4.626595093245939</v>
      </c>
      <c r="H83">
        <v>5.6342672285275848</v>
      </c>
      <c r="I83">
        <v>29.125129513914967</v>
      </c>
      <c r="J83">
        <v>42.56159424891684</v>
      </c>
      <c r="K83">
        <v>25.919939140672511</v>
      </c>
      <c r="L83">
        <v>27.629600613227751</v>
      </c>
      <c r="M83">
        <v>20.866805358936269</v>
      </c>
      <c r="N83">
        <v>35.750898060021228</v>
      </c>
      <c r="O83">
        <v>0.95115353227958011</v>
      </c>
    </row>
    <row r="84" spans="1:15" x14ac:dyDescent="0.25">
      <c r="A84">
        <v>84</v>
      </c>
      <c r="B84">
        <v>0.16193999999999997</v>
      </c>
      <c r="C84">
        <v>4.3522573227757757</v>
      </c>
      <c r="D84">
        <v>5.5567509581831356</v>
      </c>
      <c r="E84">
        <v>4.5654097714188122</v>
      </c>
      <c r="F84">
        <v>4.6837821587414306</v>
      </c>
      <c r="G84">
        <v>4.6467909143673296</v>
      </c>
      <c r="H84">
        <v>5.6379001195242218</v>
      </c>
      <c r="I84">
        <v>29.192043819488589</v>
      </c>
      <c r="J84">
        <v>42.668474994468411</v>
      </c>
      <c r="K84">
        <v>25.939293628595401</v>
      </c>
      <c r="L84">
        <v>27.689873110697931</v>
      </c>
      <c r="M84">
        <v>20.87561060707062</v>
      </c>
      <c r="N84">
        <v>35.817897064628617</v>
      </c>
      <c r="O84">
        <v>0.96689292253332904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RCP_45_Average</vt:lpstr>
      <vt:lpstr>RCP_45_Lower</vt:lpstr>
      <vt:lpstr>RCP_45_Upper</vt:lpstr>
      <vt:lpstr>RCP_85_Average</vt:lpstr>
      <vt:lpstr>RCP_85_Lower</vt:lpstr>
      <vt:lpstr>RCP_85_Upper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VWGRYWP</cp:lastModifiedBy>
  <dcterms:created xsi:type="dcterms:W3CDTF">2020-03-02T10:43:15Z</dcterms:created>
  <dcterms:modified xsi:type="dcterms:W3CDTF">2020-07-14T11:54:42Z</dcterms:modified>
</cp:coreProperties>
</file>