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 activeTab="1"/>
  </bookViews>
  <sheets>
    <sheet name="Plot" sheetId="18" r:id="rId1"/>
    <sheet name="Comparison" sheetId="19" r:id="rId2"/>
    <sheet name="Content" sheetId="9" r:id="rId3"/>
    <sheet name="Start" sheetId="1" r:id="rId4"/>
    <sheet name="Terminal" sheetId="2" r:id="rId5"/>
    <sheet name="Baseline" sheetId="6" r:id="rId6"/>
    <sheet name="Temperature" sheetId="7" r:id="rId7"/>
    <sheet name="SeaLevel" sheetId="8" r:id="rId8"/>
    <sheet name="Adaptation" sheetId="10" r:id="rId9"/>
    <sheet name="Extremes" sheetId="12" r:id="rId10"/>
    <sheet name="Dynamics" sheetId="3" r:id="rId11"/>
    <sheet name="Structural Parameters" sheetId="5" r:id="rId12"/>
    <sheet name="Damage Functions Labour" sheetId="17" r:id="rId13"/>
    <sheet name="Damage Functions Capital" sheetId="16" r:id="rId14"/>
    <sheet name="Damage Functions TFP" sheetId="4" r:id="rId15"/>
    <sheet name="Data" sheetId="11" r:id="rId16"/>
  </sheets>
  <externalReferences>
    <externalReference r:id="rId17"/>
    <externalReference r:id="rId18"/>
    <externalReference r:id="rId19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" i="18" l="1"/>
  <c r="C101" i="18" s="1"/>
  <c r="B100" i="18"/>
  <c r="C100" i="18" s="1"/>
  <c r="B99" i="18"/>
  <c r="C99" i="18" s="1"/>
  <c r="B98" i="18"/>
  <c r="C98" i="18" s="1"/>
  <c r="B97" i="18"/>
  <c r="C97" i="18" s="1"/>
  <c r="B96" i="18"/>
  <c r="C96" i="18" s="1"/>
  <c r="B95" i="18"/>
  <c r="C95" i="18" s="1"/>
  <c r="B94" i="18"/>
  <c r="C94" i="18" s="1"/>
  <c r="B93" i="18"/>
  <c r="C93" i="18" s="1"/>
  <c r="B92" i="18"/>
  <c r="C92" i="18" s="1"/>
  <c r="B91" i="18"/>
  <c r="C91" i="18" s="1"/>
  <c r="B90" i="18"/>
  <c r="C90" i="18" s="1"/>
  <c r="B89" i="18"/>
  <c r="C89" i="18" s="1"/>
  <c r="B88" i="18"/>
  <c r="C88" i="18" s="1"/>
  <c r="B87" i="18"/>
  <c r="C87" i="18" s="1"/>
  <c r="B86" i="18"/>
  <c r="C86" i="18" s="1"/>
  <c r="B85" i="18"/>
  <c r="C85" i="18" s="1"/>
  <c r="B84" i="18"/>
  <c r="C84" i="18" s="1"/>
  <c r="B83" i="18"/>
  <c r="C83" i="18" s="1"/>
  <c r="B82" i="18"/>
  <c r="C82" i="18" s="1"/>
  <c r="B81" i="18"/>
  <c r="C81" i="18" s="1"/>
  <c r="B80" i="18"/>
  <c r="C80" i="18" s="1"/>
  <c r="B79" i="18"/>
  <c r="C79" i="18" s="1"/>
  <c r="B78" i="18"/>
  <c r="C78" i="18" s="1"/>
  <c r="B77" i="18"/>
  <c r="C77" i="18" s="1"/>
  <c r="B76" i="18"/>
  <c r="C76" i="18" s="1"/>
  <c r="B75" i="18"/>
  <c r="C75" i="18" s="1"/>
  <c r="B74" i="18"/>
  <c r="C74" i="18" s="1"/>
  <c r="B73" i="18"/>
  <c r="C73" i="18" s="1"/>
  <c r="B72" i="18"/>
  <c r="C72" i="18" s="1"/>
  <c r="B71" i="18"/>
  <c r="C71" i="18" s="1"/>
  <c r="B70" i="18"/>
  <c r="C70" i="18" s="1"/>
  <c r="B69" i="18"/>
  <c r="C69" i="18" s="1"/>
  <c r="B68" i="18"/>
  <c r="C68" i="18" s="1"/>
  <c r="B67" i="18"/>
  <c r="C67" i="18" s="1"/>
  <c r="B66" i="18"/>
  <c r="C66" i="18" s="1"/>
  <c r="B65" i="18"/>
  <c r="C65" i="18" s="1"/>
  <c r="B64" i="18"/>
  <c r="C64" i="18" s="1"/>
  <c r="B63" i="18"/>
  <c r="C63" i="18" s="1"/>
  <c r="B62" i="18"/>
  <c r="C62" i="18" s="1"/>
  <c r="B61" i="18"/>
  <c r="C61" i="18" s="1"/>
  <c r="B60" i="18"/>
  <c r="C60" i="18" s="1"/>
  <c r="B59" i="18"/>
  <c r="C59" i="18" s="1"/>
  <c r="B58" i="18"/>
  <c r="C58" i="18" s="1"/>
  <c r="B57" i="18"/>
  <c r="C57" i="18" s="1"/>
  <c r="B56" i="18"/>
  <c r="C56" i="18" s="1"/>
  <c r="B55" i="18"/>
  <c r="C55" i="18" s="1"/>
  <c r="B54" i="18"/>
  <c r="C54" i="18" s="1"/>
  <c r="B53" i="18"/>
  <c r="C53" i="18" s="1"/>
  <c r="B52" i="18"/>
  <c r="C52" i="18" s="1"/>
  <c r="B51" i="18"/>
  <c r="C51" i="18" s="1"/>
  <c r="B50" i="18"/>
  <c r="C50" i="18" s="1"/>
  <c r="B49" i="18"/>
  <c r="C49" i="18" s="1"/>
  <c r="B48" i="18"/>
  <c r="C48" i="18" s="1"/>
  <c r="B47" i="18"/>
  <c r="C47" i="18" s="1"/>
  <c r="B46" i="18"/>
  <c r="C46" i="18" s="1"/>
  <c r="B45" i="18"/>
  <c r="C45" i="18" s="1"/>
  <c r="B44" i="18"/>
  <c r="C44" i="18" s="1"/>
  <c r="B43" i="18"/>
  <c r="C43" i="18" s="1"/>
  <c r="B42" i="18"/>
  <c r="C42" i="18" s="1"/>
  <c r="B41" i="18"/>
  <c r="C41" i="18" s="1"/>
  <c r="B40" i="18"/>
  <c r="C40" i="18" s="1"/>
  <c r="B39" i="18"/>
  <c r="C39" i="18" s="1"/>
  <c r="B38" i="18"/>
  <c r="C38" i="18" s="1"/>
  <c r="B37" i="18"/>
  <c r="C37" i="18" s="1"/>
  <c r="B36" i="18"/>
  <c r="C36" i="18" s="1"/>
  <c r="B35" i="18"/>
  <c r="C35" i="18" s="1"/>
  <c r="B34" i="18"/>
  <c r="C34" i="18" s="1"/>
  <c r="B33" i="18"/>
  <c r="C33" i="18" s="1"/>
  <c r="B32" i="18"/>
  <c r="C32" i="18" s="1"/>
  <c r="B31" i="18"/>
  <c r="C31" i="18" s="1"/>
  <c r="B30" i="18"/>
  <c r="C30" i="18" s="1"/>
  <c r="B29" i="18"/>
  <c r="C29" i="18" s="1"/>
  <c r="B28" i="18"/>
  <c r="C28" i="18" s="1"/>
  <c r="B27" i="18"/>
  <c r="C27" i="18" s="1"/>
  <c r="B26" i="18"/>
  <c r="C26" i="18" s="1"/>
  <c r="B25" i="18"/>
  <c r="C25" i="18" s="1"/>
  <c r="B24" i="18"/>
  <c r="C24" i="18" s="1"/>
  <c r="B23" i="18"/>
  <c r="C23" i="18" s="1"/>
  <c r="B22" i="18"/>
  <c r="C22" i="18" s="1"/>
  <c r="B21" i="18"/>
  <c r="C21" i="18" s="1"/>
  <c r="B20" i="18"/>
  <c r="C20" i="18" s="1"/>
  <c r="B19" i="18"/>
  <c r="C19" i="18" s="1"/>
  <c r="B18" i="18"/>
  <c r="C18" i="18" s="1"/>
  <c r="B17" i="18"/>
  <c r="C17" i="18" s="1"/>
  <c r="B16" i="18"/>
  <c r="C16" i="18" s="1"/>
  <c r="B15" i="18"/>
  <c r="C15" i="18" s="1"/>
  <c r="B14" i="18"/>
  <c r="C14" i="18" s="1"/>
  <c r="B13" i="18"/>
  <c r="C13" i="18" s="1"/>
  <c r="B12" i="18"/>
  <c r="C12" i="18" s="1"/>
  <c r="B11" i="18"/>
  <c r="C11" i="18" s="1"/>
  <c r="B10" i="18"/>
  <c r="C10" i="18" s="1"/>
  <c r="B9" i="18"/>
  <c r="C9" i="18" s="1"/>
  <c r="B8" i="18"/>
  <c r="C8" i="18" s="1"/>
  <c r="B7" i="18"/>
  <c r="C7" i="18" s="1"/>
  <c r="B6" i="18"/>
  <c r="C6" i="18" s="1"/>
  <c r="B5" i="18"/>
  <c r="C5" i="18" s="1"/>
  <c r="B4" i="18"/>
  <c r="C4" i="18" s="1"/>
  <c r="B3" i="18"/>
  <c r="C3" i="18" s="1"/>
  <c r="B2" i="18"/>
  <c r="C2" i="18" s="1"/>
  <c r="F2" i="8" l="1"/>
  <c r="G2" i="8"/>
  <c r="H2" i="8"/>
  <c r="I2" i="8"/>
  <c r="F3" i="8"/>
  <c r="G3" i="8"/>
  <c r="H3" i="8"/>
  <c r="I3" i="8"/>
  <c r="F4" i="8"/>
  <c r="G4" i="8"/>
  <c r="H4" i="8"/>
  <c r="I4" i="8"/>
  <c r="F5" i="8"/>
  <c r="G5" i="8"/>
  <c r="H5" i="8"/>
  <c r="I5" i="8"/>
  <c r="F6" i="8"/>
  <c r="G6" i="8"/>
  <c r="H6" i="8"/>
  <c r="I6" i="8"/>
  <c r="F7" i="8"/>
  <c r="G7" i="8"/>
  <c r="H7" i="8"/>
  <c r="I7" i="8"/>
  <c r="F8" i="8"/>
  <c r="G8" i="8"/>
  <c r="H8" i="8"/>
  <c r="I8" i="8"/>
  <c r="F9" i="8"/>
  <c r="G9" i="8"/>
  <c r="H9" i="8"/>
  <c r="I9" i="8"/>
  <c r="F10" i="8"/>
  <c r="G10" i="8"/>
  <c r="H10" i="8"/>
  <c r="I10" i="8"/>
  <c r="F11" i="8"/>
  <c r="G11" i="8"/>
  <c r="H11" i="8"/>
  <c r="I11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F16" i="8"/>
  <c r="G16" i="8"/>
  <c r="H16" i="8"/>
  <c r="I16" i="8"/>
  <c r="F17" i="8"/>
  <c r="G17" i="8"/>
  <c r="H17" i="8"/>
  <c r="I17" i="8"/>
  <c r="F18" i="8"/>
  <c r="G18" i="8"/>
  <c r="H18" i="8"/>
  <c r="I18" i="8"/>
  <c r="F19" i="8"/>
  <c r="G19" i="8"/>
  <c r="H19" i="8"/>
  <c r="I19" i="8"/>
  <c r="F20" i="8"/>
  <c r="G20" i="8"/>
  <c r="H20" i="8"/>
  <c r="I20" i="8"/>
  <c r="F21" i="8"/>
  <c r="G21" i="8"/>
  <c r="H21" i="8"/>
  <c r="I21" i="8"/>
  <c r="F22" i="8"/>
  <c r="G22" i="8"/>
  <c r="H22" i="8"/>
  <c r="I22" i="8"/>
  <c r="F23" i="8"/>
  <c r="G23" i="8"/>
  <c r="H23" i="8"/>
  <c r="I23" i="8"/>
  <c r="F24" i="8"/>
  <c r="G24" i="8"/>
  <c r="H24" i="8"/>
  <c r="I24" i="8"/>
  <c r="F25" i="8"/>
  <c r="G25" i="8"/>
  <c r="H25" i="8"/>
  <c r="I25" i="8"/>
  <c r="F26" i="8"/>
  <c r="G26" i="8"/>
  <c r="H26" i="8"/>
  <c r="I26" i="8"/>
  <c r="F27" i="8"/>
  <c r="G27" i="8"/>
  <c r="H27" i="8"/>
  <c r="I27" i="8"/>
  <c r="F28" i="8"/>
  <c r="G28" i="8"/>
  <c r="H28" i="8"/>
  <c r="I28" i="8"/>
  <c r="F29" i="8"/>
  <c r="G29" i="8"/>
  <c r="H29" i="8"/>
  <c r="I29" i="8"/>
  <c r="F30" i="8"/>
  <c r="G30" i="8"/>
  <c r="H30" i="8"/>
  <c r="I30" i="8"/>
  <c r="F31" i="8"/>
  <c r="G31" i="8"/>
  <c r="H31" i="8"/>
  <c r="I31" i="8"/>
  <c r="F32" i="8"/>
  <c r="G32" i="8"/>
  <c r="H32" i="8"/>
  <c r="I32" i="8"/>
  <c r="F33" i="8"/>
  <c r="G33" i="8"/>
  <c r="H33" i="8"/>
  <c r="I33" i="8"/>
  <c r="F34" i="8"/>
  <c r="G34" i="8"/>
  <c r="H34" i="8"/>
  <c r="I34" i="8"/>
  <c r="F35" i="8"/>
  <c r="G35" i="8"/>
  <c r="H35" i="8"/>
  <c r="I35" i="8"/>
  <c r="F36" i="8"/>
  <c r="G36" i="8"/>
  <c r="H36" i="8"/>
  <c r="I36" i="8"/>
  <c r="F37" i="8"/>
  <c r="G37" i="8"/>
  <c r="H37" i="8"/>
  <c r="I37" i="8"/>
  <c r="F38" i="8"/>
  <c r="G38" i="8"/>
  <c r="H38" i="8"/>
  <c r="I38" i="8"/>
  <c r="F39" i="8"/>
  <c r="G39" i="8"/>
  <c r="H39" i="8"/>
  <c r="I39" i="8"/>
  <c r="F40" i="8"/>
  <c r="G40" i="8"/>
  <c r="H40" i="8"/>
  <c r="I40" i="8"/>
  <c r="F41" i="8"/>
  <c r="G41" i="8"/>
  <c r="H41" i="8"/>
  <c r="I41" i="8"/>
  <c r="F42" i="8"/>
  <c r="G42" i="8"/>
  <c r="H42" i="8"/>
  <c r="I42" i="8"/>
  <c r="F43" i="8"/>
  <c r="G43" i="8"/>
  <c r="H43" i="8"/>
  <c r="I43" i="8"/>
  <c r="F44" i="8"/>
  <c r="G44" i="8"/>
  <c r="H44" i="8"/>
  <c r="I44" i="8"/>
  <c r="F45" i="8"/>
  <c r="G45" i="8"/>
  <c r="H45" i="8"/>
  <c r="I45" i="8"/>
  <c r="F46" i="8"/>
  <c r="G46" i="8"/>
  <c r="H46" i="8"/>
  <c r="I46" i="8"/>
  <c r="F47" i="8"/>
  <c r="G47" i="8"/>
  <c r="H47" i="8"/>
  <c r="I47" i="8"/>
  <c r="F48" i="8"/>
  <c r="G48" i="8"/>
  <c r="H48" i="8"/>
  <c r="I48" i="8"/>
  <c r="F49" i="8"/>
  <c r="G49" i="8"/>
  <c r="H49" i="8"/>
  <c r="I49" i="8"/>
  <c r="F50" i="8"/>
  <c r="G50" i="8"/>
  <c r="H50" i="8"/>
  <c r="I50" i="8"/>
  <c r="F51" i="8"/>
  <c r="G51" i="8"/>
  <c r="H51" i="8"/>
  <c r="I51" i="8"/>
  <c r="F52" i="8"/>
  <c r="G52" i="8"/>
  <c r="H52" i="8"/>
  <c r="I52" i="8"/>
  <c r="F53" i="8"/>
  <c r="G53" i="8"/>
  <c r="H53" i="8"/>
  <c r="I53" i="8"/>
  <c r="F54" i="8"/>
  <c r="G54" i="8"/>
  <c r="H54" i="8"/>
  <c r="I54" i="8"/>
  <c r="F55" i="8"/>
  <c r="G55" i="8"/>
  <c r="H55" i="8"/>
  <c r="I55" i="8"/>
  <c r="F56" i="8"/>
  <c r="G56" i="8"/>
  <c r="H56" i="8"/>
  <c r="I56" i="8"/>
  <c r="F57" i="8"/>
  <c r="G57" i="8"/>
  <c r="H57" i="8"/>
  <c r="I57" i="8"/>
  <c r="F58" i="8"/>
  <c r="G58" i="8"/>
  <c r="H58" i="8"/>
  <c r="I58" i="8"/>
  <c r="F59" i="8"/>
  <c r="G59" i="8"/>
  <c r="H59" i="8"/>
  <c r="I59" i="8"/>
  <c r="F60" i="8"/>
  <c r="G60" i="8"/>
  <c r="H60" i="8"/>
  <c r="I60" i="8"/>
  <c r="F61" i="8"/>
  <c r="G61" i="8"/>
  <c r="H61" i="8"/>
  <c r="I61" i="8"/>
  <c r="F62" i="8"/>
  <c r="G62" i="8"/>
  <c r="H62" i="8"/>
  <c r="I62" i="8"/>
  <c r="F63" i="8"/>
  <c r="G63" i="8"/>
  <c r="H63" i="8"/>
  <c r="I63" i="8"/>
  <c r="F64" i="8"/>
  <c r="G64" i="8"/>
  <c r="H64" i="8"/>
  <c r="I64" i="8"/>
  <c r="F65" i="8"/>
  <c r="G65" i="8"/>
  <c r="H65" i="8"/>
  <c r="I65" i="8"/>
  <c r="F66" i="8"/>
  <c r="G66" i="8"/>
  <c r="H66" i="8"/>
  <c r="I66" i="8"/>
  <c r="F67" i="8"/>
  <c r="G67" i="8"/>
  <c r="H67" i="8"/>
  <c r="I67" i="8"/>
  <c r="F68" i="8"/>
  <c r="G68" i="8"/>
  <c r="H68" i="8"/>
  <c r="I68" i="8"/>
  <c r="F69" i="8"/>
  <c r="G69" i="8"/>
  <c r="H69" i="8"/>
  <c r="I69" i="8"/>
  <c r="F70" i="8"/>
  <c r="G70" i="8"/>
  <c r="H70" i="8"/>
  <c r="I70" i="8"/>
  <c r="F71" i="8"/>
  <c r="G71" i="8"/>
  <c r="H71" i="8"/>
  <c r="I71" i="8"/>
  <c r="F72" i="8"/>
  <c r="G72" i="8"/>
  <c r="H72" i="8"/>
  <c r="I72" i="8"/>
  <c r="F73" i="8"/>
  <c r="G73" i="8"/>
  <c r="H73" i="8"/>
  <c r="I73" i="8"/>
  <c r="F74" i="8"/>
  <c r="G74" i="8"/>
  <c r="H74" i="8"/>
  <c r="I74" i="8"/>
  <c r="F75" i="8"/>
  <c r="G75" i="8"/>
  <c r="H75" i="8"/>
  <c r="I75" i="8"/>
  <c r="F76" i="8"/>
  <c r="G76" i="8"/>
  <c r="H76" i="8"/>
  <c r="I76" i="8"/>
  <c r="F77" i="8"/>
  <c r="G77" i="8"/>
  <c r="H77" i="8"/>
  <c r="I77" i="8"/>
  <c r="F78" i="8"/>
  <c r="G78" i="8"/>
  <c r="H78" i="8"/>
  <c r="I78" i="8"/>
  <c r="F79" i="8"/>
  <c r="G79" i="8"/>
  <c r="H79" i="8"/>
  <c r="I79" i="8"/>
  <c r="F80" i="8"/>
  <c r="G80" i="8"/>
  <c r="H80" i="8"/>
  <c r="I80" i="8"/>
  <c r="F81" i="8"/>
  <c r="G81" i="8"/>
  <c r="H81" i="8"/>
  <c r="I81" i="8"/>
  <c r="F82" i="8"/>
  <c r="G82" i="8"/>
  <c r="H82" i="8"/>
  <c r="I82" i="8"/>
  <c r="F83" i="8"/>
  <c r="G83" i="8"/>
  <c r="H83" i="8"/>
  <c r="I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F2" i="10"/>
  <c r="G2" i="10"/>
  <c r="H2" i="10"/>
  <c r="F3" i="10"/>
  <c r="G3" i="10"/>
  <c r="H3" i="10"/>
  <c r="F4" i="10"/>
  <c r="G4" i="10"/>
  <c r="H4" i="10"/>
  <c r="F5" i="10"/>
  <c r="G5" i="10"/>
  <c r="H5" i="10"/>
  <c r="F6" i="10"/>
  <c r="G6" i="10"/>
  <c r="H6" i="10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F13" i="10"/>
  <c r="G13" i="10"/>
  <c r="H13" i="10"/>
  <c r="F14" i="10"/>
  <c r="G14" i="10"/>
  <c r="H14" i="10"/>
  <c r="F15" i="10"/>
  <c r="G15" i="10"/>
  <c r="H15" i="10"/>
  <c r="F16" i="10"/>
  <c r="G16" i="10"/>
  <c r="H16" i="10"/>
  <c r="F17" i="10"/>
  <c r="G17" i="10"/>
  <c r="H17" i="10"/>
  <c r="F18" i="10"/>
  <c r="G18" i="10"/>
  <c r="H18" i="10"/>
  <c r="F19" i="10"/>
  <c r="G19" i="10"/>
  <c r="H19" i="10"/>
  <c r="F20" i="10"/>
  <c r="G20" i="10"/>
  <c r="H20" i="10"/>
  <c r="F21" i="10"/>
  <c r="G21" i="10"/>
  <c r="H21" i="10"/>
  <c r="F22" i="10"/>
  <c r="G22" i="10"/>
  <c r="H22" i="10"/>
  <c r="F23" i="10"/>
  <c r="G23" i="10"/>
  <c r="H23" i="10"/>
  <c r="F24" i="10"/>
  <c r="G24" i="10"/>
  <c r="H24" i="10"/>
  <c r="F25" i="10"/>
  <c r="G25" i="10"/>
  <c r="H25" i="10"/>
  <c r="F26" i="10"/>
  <c r="G26" i="10"/>
  <c r="H26" i="10"/>
  <c r="F27" i="10"/>
  <c r="G27" i="10"/>
  <c r="H27" i="10"/>
  <c r="F28" i="10"/>
  <c r="G28" i="10"/>
  <c r="H28" i="10"/>
  <c r="F29" i="10"/>
  <c r="G29" i="10"/>
  <c r="H29" i="10"/>
  <c r="F30" i="10"/>
  <c r="G30" i="10"/>
  <c r="H30" i="10"/>
  <c r="F31" i="10"/>
  <c r="G31" i="10"/>
  <c r="H31" i="10"/>
  <c r="F32" i="10"/>
  <c r="G32" i="10"/>
  <c r="H32" i="10"/>
  <c r="F33" i="10"/>
  <c r="G33" i="10"/>
  <c r="H33" i="10"/>
  <c r="F34" i="10"/>
  <c r="G34" i="10"/>
  <c r="H34" i="10"/>
  <c r="F35" i="10"/>
  <c r="G35" i="10"/>
  <c r="H35" i="10"/>
  <c r="F36" i="10"/>
  <c r="G36" i="10"/>
  <c r="H36" i="10"/>
  <c r="F37" i="10"/>
  <c r="G37" i="10"/>
  <c r="H37" i="10"/>
  <c r="F38" i="10"/>
  <c r="G38" i="10"/>
  <c r="H38" i="10"/>
  <c r="F39" i="10"/>
  <c r="G39" i="10"/>
  <c r="H39" i="10"/>
  <c r="F40" i="10"/>
  <c r="G40" i="10"/>
  <c r="H40" i="10"/>
  <c r="F41" i="10"/>
  <c r="G41" i="10"/>
  <c r="H41" i="10"/>
  <c r="F42" i="10"/>
  <c r="G42" i="10"/>
  <c r="H42" i="10"/>
  <c r="F43" i="10"/>
  <c r="G43" i="10"/>
  <c r="H43" i="10"/>
  <c r="F44" i="10"/>
  <c r="G44" i="10"/>
  <c r="H44" i="10"/>
  <c r="F45" i="10"/>
  <c r="G45" i="10"/>
  <c r="H45" i="10"/>
  <c r="F46" i="10"/>
  <c r="G46" i="10"/>
  <c r="H46" i="10"/>
  <c r="F47" i="10"/>
  <c r="G47" i="10"/>
  <c r="H47" i="10"/>
  <c r="F48" i="10"/>
  <c r="G48" i="10"/>
  <c r="H48" i="10"/>
  <c r="F49" i="10"/>
  <c r="G49" i="10"/>
  <c r="H49" i="10"/>
  <c r="F50" i="10"/>
  <c r="G50" i="10"/>
  <c r="H50" i="10"/>
  <c r="F51" i="10"/>
  <c r="G51" i="10"/>
  <c r="H51" i="10"/>
  <c r="F52" i="10"/>
  <c r="G52" i="10"/>
  <c r="H52" i="10"/>
  <c r="F53" i="10"/>
  <c r="G53" i="10"/>
  <c r="H53" i="10"/>
  <c r="F54" i="10"/>
  <c r="G54" i="10"/>
  <c r="H54" i="10"/>
  <c r="F55" i="10"/>
  <c r="G55" i="10"/>
  <c r="H55" i="10"/>
  <c r="F56" i="10"/>
  <c r="G56" i="10"/>
  <c r="H56" i="10"/>
  <c r="F57" i="10"/>
  <c r="G57" i="10"/>
  <c r="H57" i="10"/>
  <c r="F58" i="10"/>
  <c r="G58" i="10"/>
  <c r="H58" i="10"/>
  <c r="F59" i="10"/>
  <c r="G59" i="10"/>
  <c r="H59" i="10"/>
  <c r="F60" i="10"/>
  <c r="G60" i="10"/>
  <c r="H60" i="10"/>
  <c r="F61" i="10"/>
  <c r="G61" i="10"/>
  <c r="H61" i="10"/>
  <c r="F62" i="10"/>
  <c r="G62" i="10"/>
  <c r="H62" i="10"/>
  <c r="F63" i="10"/>
  <c r="G63" i="10"/>
  <c r="H63" i="10"/>
  <c r="F64" i="10"/>
  <c r="G64" i="10"/>
  <c r="H64" i="10"/>
  <c r="F65" i="10"/>
  <c r="G65" i="10"/>
  <c r="H65" i="10"/>
  <c r="F66" i="10"/>
  <c r="G66" i="10"/>
  <c r="H66" i="10"/>
  <c r="F67" i="10"/>
  <c r="G67" i="10"/>
  <c r="H67" i="10"/>
  <c r="F68" i="10"/>
  <c r="G68" i="10"/>
  <c r="H68" i="10"/>
  <c r="F69" i="10"/>
  <c r="G69" i="10"/>
  <c r="H69" i="10"/>
  <c r="F70" i="10"/>
  <c r="G70" i="10"/>
  <c r="H70" i="10"/>
  <c r="F71" i="10"/>
  <c r="G71" i="10"/>
  <c r="H71" i="10"/>
  <c r="F72" i="10"/>
  <c r="G72" i="10"/>
  <c r="H72" i="10"/>
  <c r="F73" i="10"/>
  <c r="G73" i="10"/>
  <c r="H73" i="10"/>
  <c r="F74" i="10"/>
  <c r="G74" i="10"/>
  <c r="H74" i="10"/>
  <c r="F75" i="10"/>
  <c r="G75" i="10"/>
  <c r="H75" i="10"/>
  <c r="F76" i="10"/>
  <c r="G76" i="10"/>
  <c r="H76" i="10"/>
  <c r="F77" i="10"/>
  <c r="G77" i="10"/>
  <c r="H77" i="10"/>
  <c r="F78" i="10"/>
  <c r="G78" i="10"/>
  <c r="H78" i="10"/>
  <c r="F79" i="10"/>
  <c r="G79" i="10"/>
  <c r="H79" i="10"/>
  <c r="F80" i="10"/>
  <c r="G80" i="10"/>
  <c r="H80" i="10"/>
  <c r="F81" i="10"/>
  <c r="G81" i="10"/>
  <c r="H81" i="10"/>
  <c r="F82" i="10"/>
  <c r="G82" i="10"/>
  <c r="H82" i="10"/>
  <c r="F83" i="10"/>
  <c r="G83" i="10"/>
  <c r="H83" i="10"/>
  <c r="C14" i="3" l="1"/>
  <c r="B14" i="3"/>
  <c r="A14" i="3"/>
  <c r="C17" i="3"/>
  <c r="B17" i="3"/>
  <c r="A17" i="3"/>
  <c r="C20" i="3"/>
  <c r="B20" i="3"/>
  <c r="A20" i="3"/>
  <c r="C24" i="3"/>
  <c r="B24" i="3"/>
  <c r="A24" i="3"/>
  <c r="C27" i="3"/>
  <c r="B27" i="3"/>
  <c r="A27" i="3"/>
  <c r="B30" i="3"/>
  <c r="A30" i="3"/>
  <c r="C30" i="3"/>
  <c r="F204" i="4"/>
  <c r="A204" i="4"/>
  <c r="F129" i="4"/>
  <c r="A129" i="4"/>
  <c r="F53" i="4"/>
  <c r="A53" i="4"/>
  <c r="F129" i="16"/>
  <c r="A129" i="16"/>
  <c r="F204" i="16"/>
  <c r="A204" i="16"/>
  <c r="F53" i="16"/>
  <c r="A53" i="16"/>
  <c r="A204" i="17"/>
  <c r="A55" i="16" a="1"/>
  <c r="A224" i="17" a="1"/>
  <c r="A210" i="4" a="1"/>
  <c r="A208" i="4" a="1"/>
  <c r="A226" i="17" a="1"/>
  <c r="A212" i="16" a="1"/>
  <c r="A153" i="16" a="1"/>
  <c r="A137" i="4" a="1"/>
  <c r="A144" i="16" a="1"/>
  <c r="A218" i="4" a="1"/>
  <c r="A141" i="4" a="1"/>
  <c r="A72" i="4" a="1"/>
  <c r="A206" i="4" a="1"/>
  <c r="A222" i="17" a="1"/>
  <c r="A153" i="4" a="1"/>
  <c r="A226" i="4" a="1"/>
  <c r="A56" i="16" a="1"/>
  <c r="A135" i="16" a="1"/>
  <c r="A55" i="4" a="1"/>
  <c r="A75" i="16" a="1"/>
  <c r="A76" i="4" a="1"/>
  <c r="A148" i="16" a="1"/>
  <c r="A136" i="4" a="1"/>
  <c r="A228" i="16" a="1"/>
  <c r="A212" i="4" a="1"/>
  <c r="A228" i="4" a="1"/>
  <c r="A64" i="16" a="1"/>
  <c r="A137" i="16" a="1"/>
  <c r="A207" i="4" a="1"/>
  <c r="A132" i="4" a="1"/>
  <c r="A214" i="4" a="1"/>
  <c r="A68" i="16" a="1"/>
  <c r="A60" i="16" a="1"/>
  <c r="A69" i="16" a="1"/>
  <c r="A220" i="16" a="1"/>
  <c r="A56" i="4" a="1"/>
  <c r="A141" i="16" a="1"/>
  <c r="A215" i="17" a="1"/>
  <c r="A208" i="16" a="1"/>
  <c r="A223" i="17" a="1"/>
  <c r="A131" i="16" a="1"/>
  <c r="A59" i="4" a="1"/>
  <c r="A149" i="16" a="1"/>
  <c r="A140" i="4" a="1"/>
  <c r="A65" i="4" a="1"/>
  <c r="A211" i="17" a="1"/>
  <c r="A73" i="4" a="1"/>
  <c r="A68" i="4" a="1"/>
  <c r="A222" i="4" a="1"/>
  <c r="A151" i="4" a="1"/>
  <c r="A132" i="16" a="1"/>
  <c r="A133" i="4" a="1"/>
  <c r="A139" i="4" a="1"/>
  <c r="A214" i="16" a="1"/>
  <c r="A151" i="16" a="1"/>
  <c r="A61" i="16" a="1"/>
  <c r="A143" i="4" a="1"/>
  <c r="A227" i="4" a="1"/>
  <c r="A219" i="17" a="1"/>
  <c r="A65" i="16" a="1"/>
  <c r="A57" i="4" a="1"/>
  <c r="A224" i="4" a="1"/>
  <c r="A210" i="16" a="1"/>
  <c r="A152" i="4" a="1"/>
  <c r="A219" i="16" a="1"/>
  <c r="A149" i="4" a="1"/>
  <c r="A147" i="4" a="1"/>
  <c r="A71" i="4" a="1"/>
  <c r="A139" i="16" a="1"/>
  <c r="A216" i="17" a="1"/>
  <c r="A211" i="16" a="1"/>
  <c r="A71" i="16" a="1"/>
  <c r="A59" i="16" a="1"/>
  <c r="A210" i="17" a="1"/>
  <c r="A215" i="4" a="1"/>
  <c r="A77" i="16" a="1"/>
  <c r="A223" i="4" a="1"/>
  <c r="A78" i="16" a="1"/>
  <c r="A208" i="17" a="1"/>
  <c r="A76" i="16" a="1"/>
  <c r="A145" i="16" a="1"/>
  <c r="A218" i="17" a="1"/>
  <c r="A133" i="16" a="1"/>
  <c r="A69" i="4" a="1"/>
  <c r="A227" i="16" a="1"/>
  <c r="A218" i="16" a="1"/>
  <c r="A216" i="4" a="1"/>
  <c r="A135" i="4" a="1"/>
  <c r="A211" i="4" a="1"/>
  <c r="A148" i="4" a="1"/>
  <c r="A215" i="16" a="1"/>
  <c r="A220" i="17" a="1"/>
  <c r="A136" i="16" a="1"/>
  <c r="A145" i="4" a="1"/>
  <c r="A224" i="16" a="1"/>
  <c r="A222" i="16" a="1"/>
  <c r="A212" i="17" a="1"/>
  <c r="A214" i="17" a="1"/>
  <c r="A223" i="16" a="1"/>
  <c r="A57" i="16" a="1"/>
  <c r="A144" i="4" a="1"/>
  <c r="A206" i="16" a="1"/>
  <c r="A64" i="4" a="1"/>
  <c r="A63" i="16" a="1"/>
  <c r="A61" i="4" a="1"/>
  <c r="A60" i="4" a="1"/>
  <c r="A73" i="16" a="1"/>
  <c r="A78" i="4" a="1"/>
  <c r="A219" i="4" a="1"/>
  <c r="A227" i="17" a="1"/>
  <c r="A220" i="4" a="1"/>
  <c r="A228" i="17" a="1"/>
  <c r="A140" i="16" a="1"/>
  <c r="A131" i="4" a="1"/>
  <c r="A75" i="4" a="1"/>
  <c r="A72" i="16" a="1"/>
  <c r="A207" i="16" a="1"/>
  <c r="A207" i="17" a="1"/>
  <c r="A206" i="17" a="1"/>
  <c r="A67" i="16" a="1"/>
  <c r="A226" i="16" a="1"/>
  <c r="A77" i="4" a="1"/>
  <c r="A152" i="16" a="1"/>
  <c r="A63" i="4" a="1"/>
  <c r="A67" i="4" a="1"/>
  <c r="A147" i="16" a="1"/>
  <c r="A143" i="16" a="1"/>
  <c r="A216" i="16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14" i="5"/>
  <c r="A14" i="5"/>
  <c r="A30" i="5"/>
  <c r="A27" i="5"/>
  <c r="A24" i="5"/>
  <c r="C30" i="5"/>
  <c r="C29" i="5"/>
  <c r="C28" i="5"/>
  <c r="C27" i="5"/>
  <c r="C26" i="5"/>
  <c r="C25" i="5"/>
  <c r="C24" i="5"/>
  <c r="C23" i="5"/>
  <c r="C50" i="5"/>
  <c r="C49" i="5"/>
  <c r="C48" i="5"/>
  <c r="C47" i="5"/>
  <c r="C46" i="5"/>
  <c r="C45" i="5"/>
  <c r="C44" i="5"/>
  <c r="C43" i="5"/>
  <c r="C42" i="5"/>
  <c r="C40" i="5"/>
  <c r="C39" i="5"/>
  <c r="C38" i="5"/>
  <c r="C37" i="5"/>
  <c r="C36" i="5"/>
  <c r="C35" i="5"/>
  <c r="C34" i="5"/>
  <c r="A50" i="5"/>
  <c r="A40" i="5"/>
  <c r="A34" i="5"/>
  <c r="A37" i="5"/>
  <c r="A47" i="5"/>
  <c r="A44" i="5"/>
  <c r="A20" i="5"/>
  <c r="C20" i="5"/>
  <c r="A17" i="5"/>
  <c r="C17" i="5"/>
  <c r="F2" i="7"/>
  <c r="G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32" i="7"/>
  <c r="G32" i="7"/>
  <c r="H32" i="7"/>
  <c r="F33" i="7"/>
  <c r="G33" i="7"/>
  <c r="H33" i="7"/>
  <c r="F34" i="7"/>
  <c r="G34" i="7"/>
  <c r="H34" i="7"/>
  <c r="F35" i="7"/>
  <c r="G35" i="7"/>
  <c r="H35" i="7"/>
  <c r="F36" i="7"/>
  <c r="G36" i="7"/>
  <c r="H36" i="7"/>
  <c r="F37" i="7"/>
  <c r="G37" i="7"/>
  <c r="H37" i="7"/>
  <c r="F38" i="7"/>
  <c r="G38" i="7"/>
  <c r="H38" i="7"/>
  <c r="F39" i="7"/>
  <c r="G39" i="7"/>
  <c r="H39" i="7"/>
  <c r="F40" i="7"/>
  <c r="G40" i="7"/>
  <c r="H40" i="7"/>
  <c r="F41" i="7"/>
  <c r="G41" i="7"/>
  <c r="H41" i="7"/>
  <c r="F42" i="7"/>
  <c r="G42" i="7"/>
  <c r="H42" i="7"/>
  <c r="F43" i="7"/>
  <c r="G43" i="7"/>
  <c r="H43" i="7"/>
  <c r="F44" i="7"/>
  <c r="G44" i="7"/>
  <c r="H44" i="7"/>
  <c r="F45" i="7"/>
  <c r="G45" i="7"/>
  <c r="H45" i="7"/>
  <c r="F46" i="7"/>
  <c r="G46" i="7"/>
  <c r="H46" i="7"/>
  <c r="F47" i="7"/>
  <c r="G47" i="7"/>
  <c r="H47" i="7"/>
  <c r="F48" i="7"/>
  <c r="G48" i="7"/>
  <c r="H48" i="7"/>
  <c r="F49" i="7"/>
  <c r="G49" i="7"/>
  <c r="H49" i="7"/>
  <c r="F50" i="7"/>
  <c r="G50" i="7"/>
  <c r="H50" i="7"/>
  <c r="F51" i="7"/>
  <c r="G51" i="7"/>
  <c r="H51" i="7"/>
  <c r="F52" i="7"/>
  <c r="G52" i="7"/>
  <c r="H52" i="7"/>
  <c r="F53" i="7"/>
  <c r="G53" i="7"/>
  <c r="H53" i="7"/>
  <c r="F54" i="7"/>
  <c r="G54" i="7"/>
  <c r="H54" i="7"/>
  <c r="F55" i="7"/>
  <c r="G55" i="7"/>
  <c r="H55" i="7"/>
  <c r="F56" i="7"/>
  <c r="G56" i="7"/>
  <c r="H56" i="7"/>
  <c r="F57" i="7"/>
  <c r="G57" i="7"/>
  <c r="H57" i="7"/>
  <c r="F58" i="7"/>
  <c r="G58" i="7"/>
  <c r="H58" i="7"/>
  <c r="F59" i="7"/>
  <c r="G59" i="7"/>
  <c r="H59" i="7"/>
  <c r="F60" i="7"/>
  <c r="G60" i="7"/>
  <c r="H60" i="7"/>
  <c r="F61" i="7"/>
  <c r="G61" i="7"/>
  <c r="H61" i="7"/>
  <c r="F62" i="7"/>
  <c r="G62" i="7"/>
  <c r="H62" i="7"/>
  <c r="F63" i="7"/>
  <c r="G63" i="7"/>
  <c r="H63" i="7"/>
  <c r="F64" i="7"/>
  <c r="G64" i="7"/>
  <c r="H64" i="7"/>
  <c r="F65" i="7"/>
  <c r="G65" i="7"/>
  <c r="H65" i="7"/>
  <c r="F66" i="7"/>
  <c r="G66" i="7"/>
  <c r="H66" i="7"/>
  <c r="F67" i="7"/>
  <c r="G67" i="7"/>
  <c r="H67" i="7"/>
  <c r="F68" i="7"/>
  <c r="G68" i="7"/>
  <c r="H68" i="7"/>
  <c r="F69" i="7"/>
  <c r="G69" i="7"/>
  <c r="H69" i="7"/>
  <c r="F70" i="7"/>
  <c r="G70" i="7"/>
  <c r="H70" i="7"/>
  <c r="F71" i="7"/>
  <c r="G71" i="7"/>
  <c r="H71" i="7"/>
  <c r="F72" i="7"/>
  <c r="G72" i="7"/>
  <c r="H72" i="7"/>
  <c r="F73" i="7"/>
  <c r="G73" i="7"/>
  <c r="H73" i="7"/>
  <c r="F74" i="7"/>
  <c r="G74" i="7"/>
  <c r="H74" i="7"/>
  <c r="F75" i="7"/>
  <c r="G75" i="7"/>
  <c r="H75" i="7"/>
  <c r="F76" i="7"/>
  <c r="G76" i="7"/>
  <c r="H76" i="7"/>
  <c r="F77" i="7"/>
  <c r="G77" i="7"/>
  <c r="H77" i="7"/>
  <c r="F78" i="7"/>
  <c r="G78" i="7"/>
  <c r="H78" i="7"/>
  <c r="F79" i="7"/>
  <c r="G79" i="7"/>
  <c r="H79" i="7"/>
  <c r="F80" i="7"/>
  <c r="G80" i="7"/>
  <c r="H80" i="7"/>
  <c r="F81" i="7"/>
  <c r="G81" i="7"/>
  <c r="H81" i="7"/>
  <c r="F82" i="7"/>
  <c r="G82" i="7"/>
  <c r="H82" i="7"/>
  <c r="F83" i="7"/>
  <c r="G83" i="7"/>
  <c r="H83" i="7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F2" i="6"/>
  <c r="G2" i="6"/>
  <c r="H2" i="6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F34" i="6"/>
  <c r="G34" i="6"/>
  <c r="H34" i="6"/>
  <c r="F35" i="6"/>
  <c r="G35" i="6"/>
  <c r="H35" i="6"/>
  <c r="F36" i="6"/>
  <c r="G36" i="6"/>
  <c r="H36" i="6"/>
  <c r="F37" i="6"/>
  <c r="G37" i="6"/>
  <c r="H37" i="6"/>
  <c r="F38" i="6"/>
  <c r="G38" i="6"/>
  <c r="H38" i="6"/>
  <c r="F39" i="6"/>
  <c r="G39" i="6"/>
  <c r="H39" i="6"/>
  <c r="F40" i="6"/>
  <c r="G40" i="6"/>
  <c r="H40" i="6"/>
  <c r="F41" i="6"/>
  <c r="G41" i="6"/>
  <c r="H41" i="6"/>
  <c r="F42" i="6"/>
  <c r="G42" i="6"/>
  <c r="H42" i="6"/>
  <c r="F43" i="6"/>
  <c r="G43" i="6"/>
  <c r="H43" i="6"/>
  <c r="F44" i="6"/>
  <c r="G44" i="6"/>
  <c r="H44" i="6"/>
  <c r="F45" i="6"/>
  <c r="G45" i="6"/>
  <c r="H45" i="6"/>
  <c r="F46" i="6"/>
  <c r="G46" i="6"/>
  <c r="H46" i="6"/>
  <c r="F47" i="6"/>
  <c r="G47" i="6"/>
  <c r="H47" i="6"/>
  <c r="F48" i="6"/>
  <c r="G48" i="6"/>
  <c r="H48" i="6"/>
  <c r="F49" i="6"/>
  <c r="G49" i="6"/>
  <c r="H49" i="6"/>
  <c r="F50" i="6"/>
  <c r="G50" i="6"/>
  <c r="H50" i="6"/>
  <c r="F51" i="6"/>
  <c r="G51" i="6"/>
  <c r="H51" i="6"/>
  <c r="F52" i="6"/>
  <c r="G52" i="6"/>
  <c r="H52" i="6"/>
  <c r="F53" i="6"/>
  <c r="G53" i="6"/>
  <c r="H53" i="6"/>
  <c r="F54" i="6"/>
  <c r="G54" i="6"/>
  <c r="H54" i="6"/>
  <c r="F55" i="6"/>
  <c r="G55" i="6"/>
  <c r="H55" i="6"/>
  <c r="F56" i="6"/>
  <c r="G56" i="6"/>
  <c r="H56" i="6"/>
  <c r="F57" i="6"/>
  <c r="G57" i="6"/>
  <c r="H57" i="6"/>
  <c r="F58" i="6"/>
  <c r="G58" i="6"/>
  <c r="H58" i="6"/>
  <c r="F59" i="6"/>
  <c r="G59" i="6"/>
  <c r="H59" i="6"/>
  <c r="F60" i="6"/>
  <c r="G60" i="6"/>
  <c r="H60" i="6"/>
  <c r="F61" i="6"/>
  <c r="G61" i="6"/>
  <c r="H61" i="6"/>
  <c r="F62" i="6"/>
  <c r="G62" i="6"/>
  <c r="H62" i="6"/>
  <c r="F63" i="6"/>
  <c r="G63" i="6"/>
  <c r="H63" i="6"/>
  <c r="F64" i="6"/>
  <c r="G64" i="6"/>
  <c r="H64" i="6"/>
  <c r="F65" i="6"/>
  <c r="G65" i="6"/>
  <c r="H65" i="6"/>
  <c r="F66" i="6"/>
  <c r="G66" i="6"/>
  <c r="H66" i="6"/>
  <c r="F67" i="6"/>
  <c r="G67" i="6"/>
  <c r="H67" i="6"/>
  <c r="F68" i="6"/>
  <c r="G68" i="6"/>
  <c r="H68" i="6"/>
  <c r="F69" i="6"/>
  <c r="G69" i="6"/>
  <c r="H69" i="6"/>
  <c r="F70" i="6"/>
  <c r="G70" i="6"/>
  <c r="H70" i="6"/>
  <c r="F71" i="6"/>
  <c r="G71" i="6"/>
  <c r="H71" i="6"/>
  <c r="F72" i="6"/>
  <c r="G72" i="6"/>
  <c r="H72" i="6"/>
  <c r="F73" i="6"/>
  <c r="G73" i="6"/>
  <c r="H73" i="6"/>
  <c r="F74" i="6"/>
  <c r="G74" i="6"/>
  <c r="H74" i="6"/>
  <c r="F75" i="6"/>
  <c r="G75" i="6"/>
  <c r="H75" i="6"/>
  <c r="F76" i="6"/>
  <c r="G76" i="6"/>
  <c r="H76" i="6"/>
  <c r="F77" i="6"/>
  <c r="G77" i="6"/>
  <c r="H77" i="6"/>
  <c r="F78" i="6"/>
  <c r="G78" i="6"/>
  <c r="H78" i="6"/>
  <c r="F79" i="6"/>
  <c r="G79" i="6"/>
  <c r="H79" i="6"/>
  <c r="F80" i="6"/>
  <c r="G80" i="6"/>
  <c r="H80" i="6"/>
  <c r="F81" i="6"/>
  <c r="G81" i="6"/>
  <c r="H81" i="6"/>
  <c r="F82" i="6"/>
  <c r="G82" i="6"/>
  <c r="H82" i="6"/>
  <c r="F83" i="6"/>
  <c r="G83" i="6"/>
  <c r="H83" i="6"/>
  <c r="C38" i="1"/>
  <c r="A38" i="1"/>
  <c r="C35" i="1"/>
  <c r="A35" i="1"/>
  <c r="C32" i="1"/>
  <c r="A32" i="1"/>
  <c r="C22" i="1"/>
  <c r="A22" i="1"/>
  <c r="C11" i="2"/>
  <c r="A11" i="2"/>
  <c r="F21" i="2"/>
  <c r="F11" i="2"/>
  <c r="A17" i="2"/>
  <c r="C17" i="2"/>
  <c r="F17" i="2"/>
  <c r="A14" i="2"/>
  <c r="C14" i="2"/>
  <c r="F14" i="2"/>
  <c r="A27" i="2"/>
  <c r="C27" i="2"/>
  <c r="F27" i="2"/>
  <c r="F24" i="2"/>
  <c r="C24" i="2"/>
  <c r="A24" i="2"/>
  <c r="C21" i="2"/>
  <c r="A21" i="2"/>
  <c r="G27" i="1"/>
  <c r="G28" i="1" s="1"/>
  <c r="G38" i="1" s="1"/>
  <c r="G26" i="1"/>
  <c r="G36" i="1" s="1"/>
  <c r="G24" i="1"/>
  <c r="G25" i="1" s="1"/>
  <c r="G23" i="1"/>
  <c r="G33" i="1" s="1"/>
  <c r="G21" i="1"/>
  <c r="G20" i="1"/>
  <c r="G30" i="1" s="1"/>
  <c r="C48" i="1"/>
  <c r="C47" i="1"/>
  <c r="C46" i="1"/>
  <c r="A48" i="1"/>
  <c r="A47" i="1"/>
  <c r="A46" i="1"/>
  <c r="A28" i="1"/>
  <c r="C28" i="1"/>
  <c r="A25" i="1"/>
  <c r="C25" i="1"/>
  <c r="B49" i="9"/>
  <c r="A77" i="17" a="1"/>
  <c r="A135" i="17" a="1"/>
  <c r="A56" i="17" a="1"/>
  <c r="A78" i="17" a="1"/>
  <c r="A59" i="17" a="1"/>
  <c r="A57" i="17" a="1"/>
  <c r="A60" i="17" a="1"/>
  <c r="A69" i="17" a="1"/>
  <c r="A147" i="17" a="1"/>
  <c r="A143" i="17" a="1"/>
  <c r="A132" i="17" a="1"/>
  <c r="A63" i="17" a="1"/>
  <c r="A151" i="17" a="1"/>
  <c r="A65" i="17" a="1"/>
  <c r="A76" i="17" a="1"/>
  <c r="A141" i="17" a="1"/>
  <c r="A152" i="17" a="1"/>
  <c r="A153" i="17" a="1"/>
  <c r="A149" i="17" a="1"/>
  <c r="A140" i="17" a="1"/>
  <c r="A73" i="17" a="1"/>
  <c r="A71" i="17" a="1"/>
  <c r="A72" i="17" a="1"/>
  <c r="A64" i="17" a="1"/>
  <c r="A75" i="17" a="1"/>
  <c r="A133" i="17" a="1"/>
  <c r="A67" i="17" a="1"/>
  <c r="A137" i="17" a="1"/>
  <c r="A68" i="17" a="1"/>
  <c r="A61" i="17" a="1"/>
  <c r="A148" i="17" a="1"/>
  <c r="A131" i="17" a="1"/>
  <c r="A139" i="17" a="1"/>
  <c r="A145" i="17" a="1"/>
  <c r="A144" i="17" a="1"/>
  <c r="A136" i="17" a="1"/>
  <c r="A55" i="17" a="1"/>
  <c r="G22" i="1" l="1"/>
  <c r="G31" i="1"/>
  <c r="G34" i="1"/>
  <c r="G37" i="1"/>
  <c r="G11" i="2"/>
  <c r="G21" i="2" s="1"/>
  <c r="G32" i="1"/>
  <c r="G14" i="2"/>
  <c r="G35" i="1"/>
  <c r="G17" i="2"/>
  <c r="B11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G27" i="2" l="1"/>
  <c r="B27" i="2" s="1"/>
  <c r="B17" i="2"/>
  <c r="B14" i="2"/>
  <c r="G24" i="2"/>
  <c r="B24" i="2" s="1"/>
  <c r="B3" i="1"/>
  <c r="B3" i="2" s="1"/>
  <c r="D6" i="1" l="1"/>
  <c r="A179" i="17" l="1"/>
  <c r="A154" i="17"/>
  <c r="A104" i="17"/>
  <c r="A79" i="17"/>
  <c r="A27" i="17"/>
  <c r="A2" i="17"/>
  <c r="F179" i="16"/>
  <c r="A179" i="16"/>
  <c r="F154" i="16"/>
  <c r="A154" i="16"/>
  <c r="F104" i="16"/>
  <c r="A104" i="16"/>
  <c r="F79" i="16"/>
  <c r="A79" i="16"/>
  <c r="F27" i="16"/>
  <c r="A27" i="16"/>
  <c r="I7" i="16"/>
  <c r="F2" i="16"/>
  <c r="A2" i="16"/>
  <c r="F179" i="4"/>
  <c r="A179" i="4"/>
  <c r="F154" i="4" l="1"/>
  <c r="A154" i="4"/>
  <c r="F104" i="4"/>
  <c r="A104" i="4"/>
  <c r="F79" i="4"/>
  <c r="A79" i="4"/>
  <c r="F27" i="4"/>
  <c r="A27" i="4"/>
  <c r="I7" i="4" l="1"/>
  <c r="B24" i="11"/>
  <c r="B23" i="11"/>
  <c r="B22" i="11"/>
  <c r="B14" i="11"/>
  <c r="B13" i="11"/>
  <c r="B12" i="11"/>
  <c r="I31" i="1" l="1"/>
  <c r="F35" i="1" s="1"/>
  <c r="B35" i="1" s="1"/>
  <c r="I32" i="1"/>
  <c r="F38" i="1" s="1"/>
  <c r="B38" i="1" s="1"/>
  <c r="B4" i="11"/>
  <c r="B3" i="11"/>
  <c r="I21" i="1" s="1"/>
  <c r="F25" i="1" s="1"/>
  <c r="B25" i="1" s="1"/>
  <c r="B2" i="11"/>
  <c r="J22" i="2" l="1"/>
  <c r="J20" i="2"/>
  <c r="I20" i="1"/>
  <c r="F22" i="1" s="1"/>
  <c r="B22" i="1" s="1"/>
  <c r="I22" i="1"/>
  <c r="F28" i="1" s="1"/>
  <c r="B28" i="1" s="1"/>
  <c r="A26" i="2"/>
  <c r="A25" i="2"/>
  <c r="A23" i="2"/>
  <c r="A22" i="2"/>
  <c r="A20" i="2"/>
  <c r="A19" i="2"/>
  <c r="A16" i="2"/>
  <c r="A15" i="2"/>
  <c r="A13" i="2"/>
  <c r="A12" i="2"/>
  <c r="A10" i="2"/>
  <c r="A9" i="2"/>
  <c r="C26" i="2" l="1"/>
  <c r="C25" i="2"/>
  <c r="C23" i="2"/>
  <c r="C22" i="2"/>
  <c r="C20" i="2"/>
  <c r="C19" i="2"/>
  <c r="C16" i="2"/>
  <c r="C15" i="2"/>
  <c r="C13" i="2"/>
  <c r="C12" i="2"/>
  <c r="C10" i="2"/>
  <c r="C9" i="2"/>
  <c r="F26" i="2"/>
  <c r="F25" i="2"/>
  <c r="F23" i="2"/>
  <c r="F22" i="2"/>
  <c r="F20" i="2"/>
  <c r="F19" i="2"/>
  <c r="F16" i="2"/>
  <c r="F15" i="2"/>
  <c r="F13" i="2"/>
  <c r="F12" i="2"/>
  <c r="F10" i="2"/>
  <c r="F9" i="2"/>
  <c r="A45" i="1"/>
  <c r="A44" i="1"/>
  <c r="A43" i="1"/>
  <c r="A42" i="1"/>
  <c r="A41" i="1"/>
  <c r="A40" i="1"/>
  <c r="A37" i="1"/>
  <c r="A36" i="1"/>
  <c r="A34" i="1"/>
  <c r="A33" i="1"/>
  <c r="A31" i="1"/>
  <c r="A30" i="1"/>
  <c r="G12" i="2" l="1"/>
  <c r="G22" i="2" s="1"/>
  <c r="G15" i="2"/>
  <c r="G25" i="2" l="1"/>
  <c r="B25" i="2" s="1"/>
  <c r="B22" i="2"/>
  <c r="B21" i="2"/>
  <c r="B12" i="2"/>
  <c r="B15" i="2"/>
  <c r="A27" i="1" l="1"/>
  <c r="A26" i="1"/>
  <c r="A24" i="1"/>
  <c r="A23" i="1"/>
  <c r="A21" i="1"/>
  <c r="A20" i="1"/>
  <c r="G9" i="2"/>
  <c r="G19" i="2" l="1"/>
  <c r="B19" i="2" s="1"/>
  <c r="B9" i="2"/>
  <c r="G13" i="2"/>
  <c r="G23" i="2" s="1"/>
  <c r="G16" i="2"/>
  <c r="G26" i="2" s="1"/>
  <c r="D59" i="11"/>
  <c r="D58" i="11"/>
  <c r="D57" i="11"/>
  <c r="D56" i="11"/>
  <c r="D55" i="11"/>
  <c r="D54" i="11"/>
  <c r="D53" i="11"/>
  <c r="F50" i="11"/>
  <c r="F49" i="11"/>
  <c r="F48" i="11"/>
  <c r="F47" i="11"/>
  <c r="F46" i="11"/>
  <c r="F45" i="11"/>
  <c r="F44" i="11"/>
  <c r="E44" i="11"/>
  <c r="E45" i="11"/>
  <c r="E46" i="11"/>
  <c r="E47" i="11"/>
  <c r="E48" i="11"/>
  <c r="E49" i="11"/>
  <c r="E50" i="11"/>
  <c r="C62" i="11"/>
  <c r="C63" i="11"/>
  <c r="C64" i="11"/>
  <c r="C65" i="11"/>
  <c r="C66" i="11"/>
  <c r="C67" i="11"/>
  <c r="C68" i="11"/>
  <c r="D70" i="11"/>
  <c r="D71" i="11"/>
  <c r="D72" i="11"/>
  <c r="D73" i="11"/>
  <c r="D74" i="11"/>
  <c r="D75" i="11"/>
  <c r="D76" i="11"/>
  <c r="I42" i="1"/>
  <c r="I41" i="1"/>
  <c r="I40" i="1"/>
  <c r="I30" i="1"/>
  <c r="F32" i="1" s="1"/>
  <c r="B32" i="1" s="1"/>
  <c r="J10" i="2"/>
  <c r="C27" i="1"/>
  <c r="C26" i="1"/>
  <c r="C24" i="1"/>
  <c r="C23" i="1"/>
  <c r="C21" i="1"/>
  <c r="C20" i="1"/>
  <c r="C37" i="1"/>
  <c r="C36" i="1"/>
  <c r="C34" i="1"/>
  <c r="C33" i="1"/>
  <c r="C31" i="1"/>
  <c r="C30" i="1"/>
  <c r="C45" i="1"/>
  <c r="C44" i="1"/>
  <c r="C43" i="1"/>
  <c r="C42" i="1"/>
  <c r="C41" i="1"/>
  <c r="C40" i="1"/>
  <c r="F46" i="1" l="1"/>
  <c r="B46" i="1" s="1"/>
  <c r="F48" i="1"/>
  <c r="B48" i="1" s="1"/>
  <c r="F47" i="1"/>
  <c r="B47" i="1" s="1"/>
  <c r="J19" i="2"/>
  <c r="J9" i="2"/>
  <c r="J12" i="2"/>
  <c r="G10" i="2"/>
  <c r="G20" i="2" s="1"/>
  <c r="B23" i="2"/>
  <c r="B13" i="2"/>
  <c r="F42" i="1"/>
  <c r="B42" i="1" s="1"/>
  <c r="B26" i="2"/>
  <c r="B16" i="2"/>
  <c r="F37" i="1"/>
  <c r="F33" i="1"/>
  <c r="F43" i="1"/>
  <c r="B43" i="1" s="1"/>
  <c r="F34" i="1"/>
  <c r="F40" i="1"/>
  <c r="B40" i="1" s="1"/>
  <c r="F44" i="1"/>
  <c r="B44" i="1" s="1"/>
  <c r="F30" i="1"/>
  <c r="F36" i="1"/>
  <c r="F41" i="1"/>
  <c r="B41" i="1" s="1"/>
  <c r="F45" i="1"/>
  <c r="B45" i="1" s="1"/>
  <c r="F31" i="1"/>
  <c r="A49" i="5"/>
  <c r="A48" i="5"/>
  <c r="A46" i="5"/>
  <c r="A45" i="5"/>
  <c r="A43" i="5"/>
  <c r="A42" i="5"/>
  <c r="A39" i="5"/>
  <c r="A38" i="5"/>
  <c r="A36" i="5"/>
  <c r="A35" i="5"/>
  <c r="A33" i="5"/>
  <c r="A32" i="5"/>
  <c r="C33" i="5"/>
  <c r="C32" i="5"/>
  <c r="B20" i="2" l="1"/>
  <c r="B10" i="2"/>
  <c r="F27" i="1" l="1"/>
  <c r="F26" i="1"/>
  <c r="F24" i="1"/>
  <c r="F23" i="1"/>
  <c r="F21" i="1"/>
  <c r="F20" i="1"/>
  <c r="B26" i="1" l="1"/>
  <c r="B36" i="1" s="1"/>
  <c r="B24" i="1"/>
  <c r="B34" i="1" s="1"/>
  <c r="B23" i="1"/>
  <c r="B33" i="1" s="1"/>
  <c r="B21" i="1"/>
  <c r="B31" i="1" s="1"/>
  <c r="B20" i="1"/>
  <c r="B30" i="1" s="1"/>
  <c r="A29" i="5"/>
  <c r="A28" i="5"/>
  <c r="A26" i="5"/>
  <c r="A25" i="5"/>
  <c r="A23" i="5"/>
  <c r="A19" i="5"/>
  <c r="A18" i="5"/>
  <c r="A16" i="5"/>
  <c r="A15" i="5"/>
  <c r="A13" i="5"/>
  <c r="A12" i="5"/>
  <c r="A22" i="5"/>
  <c r="C22" i="5"/>
  <c r="C19" i="5"/>
  <c r="C18" i="5"/>
  <c r="C16" i="5"/>
  <c r="C15" i="5"/>
  <c r="C13" i="5"/>
  <c r="C12" i="5"/>
  <c r="C29" i="3"/>
  <c r="C28" i="3"/>
  <c r="C26" i="3"/>
  <c r="C25" i="3"/>
  <c r="C23" i="3"/>
  <c r="C22" i="3"/>
  <c r="B29" i="3"/>
  <c r="B28" i="3"/>
  <c r="B26" i="3"/>
  <c r="B25" i="3"/>
  <c r="B23" i="3"/>
  <c r="B22" i="3"/>
  <c r="B19" i="3"/>
  <c r="B18" i="3"/>
  <c r="B16" i="3"/>
  <c r="B15" i="3"/>
  <c r="B13" i="3"/>
  <c r="A29" i="3"/>
  <c r="A28" i="3"/>
  <c r="A26" i="3"/>
  <c r="A25" i="3"/>
  <c r="A23" i="3"/>
  <c r="A22" i="3"/>
  <c r="C19" i="3"/>
  <c r="C18" i="3"/>
  <c r="C16" i="3"/>
  <c r="C15" i="3"/>
  <c r="C13" i="3"/>
  <c r="C12" i="3"/>
  <c r="A18" i="3"/>
  <c r="A19" i="3"/>
  <c r="A15" i="3"/>
  <c r="A16" i="3"/>
  <c r="A13" i="3"/>
  <c r="A12" i="3"/>
  <c r="B27" i="1" l="1"/>
  <c r="B37" i="1" s="1"/>
  <c r="B12" i="3"/>
  <c r="I5" i="3" l="1"/>
  <c r="B3" i="3" l="1"/>
  <c r="F2" i="4" l="1"/>
  <c r="A2" i="4"/>
  <c r="A41" i="17" a="1"/>
  <c r="A81" i="17" a="1"/>
  <c r="A199" i="16" a="1"/>
  <c r="A49" i="17" a="1"/>
  <c r="A157" i="16" a="1"/>
  <c r="A102" i="17" a="1"/>
  <c r="A38" i="17" a="1"/>
  <c r="A195" i="16" a="1"/>
  <c r="A33" i="17" a="1"/>
  <c r="A199" i="17" a="1"/>
  <c r="A181" i="16" a="1"/>
  <c r="A177" i="4" a="1"/>
  <c r="A52" i="17" a="1"/>
  <c r="A190" i="4" a="1"/>
  <c r="A112" i="16" a="1"/>
  <c r="A95" i="4" a="1"/>
  <c r="A81" i="16" a="1"/>
  <c r="A85" i="17" a="1"/>
  <c r="A51" i="16" a="1"/>
  <c r="A43" i="4" a="1"/>
  <c r="A25" i="17" a="1"/>
  <c r="A38" i="4" a="1"/>
  <c r="A83" i="4" a="1"/>
  <c r="A116" i="16" a="1"/>
  <c r="A24" i="17" a="1"/>
  <c r="A17" i="17" a="1"/>
  <c r="A9" i="17" a="1"/>
  <c r="A35" i="4" a="1"/>
  <c r="A24" i="4" a="1"/>
  <c r="A116" i="4" a="1"/>
  <c r="A26" i="17" a="1"/>
  <c r="A82" i="17" a="1"/>
  <c r="A191" i="16" a="1"/>
  <c r="A161" i="17" a="1"/>
  <c r="A119" i="16" a="1"/>
  <c r="A101" i="4" a="1"/>
  <c r="A198" i="17" a="1"/>
  <c r="A174" i="17" a="1"/>
  <c r="A20" i="4" a="1"/>
  <c r="A35" i="16" a="1"/>
  <c r="A169" i="16" a="1"/>
  <c r="A202" i="16" a="1"/>
  <c r="A39" i="16" a="1"/>
  <c r="A52" i="16" a="1"/>
  <c r="A194" i="4" a="1"/>
  <c r="A46" i="4" a="1"/>
  <c r="A112" i="4" a="1"/>
  <c r="A168" i="4" a="1"/>
  <c r="A9" i="4" a="1"/>
  <c r="A38" i="16" a="1"/>
  <c r="A169" i="4" a="1"/>
  <c r="A194" i="17" a="1"/>
  <c r="A13" i="4" a="1"/>
  <c r="A30" i="17" a="1"/>
  <c r="A115" i="16" a="1"/>
  <c r="A166" i="4" a="1"/>
  <c r="A14" i="16" a="1"/>
  <c r="A108" i="16" a="1"/>
  <c r="A82" i="16" a="1"/>
  <c r="A97" i="4" a="1"/>
  <c r="A178" i="17" a="1"/>
  <c r="A120" i="17" a="1"/>
  <c r="A52" i="4" a="1"/>
  <c r="A195" i="17" a="1"/>
  <c r="A116" i="17" a="1"/>
  <c r="A110" i="16" a="1"/>
  <c r="A157" i="17" a="1"/>
  <c r="A172" i="17" a="1"/>
  <c r="A182" i="4" a="1"/>
  <c r="A41" i="16" a="1"/>
  <c r="A18" i="16" a="1"/>
  <c r="A127" i="16" a="1"/>
  <c r="A160" i="16" a="1"/>
  <c r="A42" i="16" a="1"/>
  <c r="A126" i="4" a="1"/>
  <c r="A197" i="16" a="1"/>
  <c r="A185" i="16" a="1"/>
  <c r="A162" i="16" a="1"/>
  <c r="A161" i="4" a="1"/>
  <c r="A186" i="16" a="1"/>
  <c r="A21" i="4" a="1"/>
  <c r="A160" i="17" a="1"/>
  <c r="A16" i="17" a="1"/>
  <c r="A29" i="16" a="1"/>
  <c r="A114" i="16" a="1"/>
  <c r="A158" i="16" a="1"/>
  <c r="A90" i="4" a="1"/>
  <c r="A17" i="4" a="1"/>
  <c r="A193" i="17" a="1"/>
  <c r="A119" i="17" a="1"/>
  <c r="A162" i="17" a="1"/>
  <c r="A178" i="4" a="1"/>
  <c r="A98" i="4" a="1"/>
  <c r="A162" i="4" a="1"/>
  <c r="A50" i="4" a="1"/>
  <c r="A120" i="4" a="1"/>
  <c r="A4" i="16" a="1"/>
  <c r="A127" i="17" a="1"/>
  <c r="A12" i="17" a="1"/>
  <c r="A187" i="4" a="1"/>
  <c r="A94" i="17" a="1"/>
  <c r="A93" i="4" a="1"/>
  <c r="A183" i="4" a="1"/>
  <c r="A158" i="17" a="1"/>
  <c r="A86" i="16" a="1"/>
  <c r="A124" i="17" a="1"/>
  <c r="A123" i="17" a="1"/>
  <c r="A160" i="4" a="1"/>
  <c r="A174" i="16" a="1"/>
  <c r="A13" i="17" a="1"/>
  <c r="A199" i="4" a="1"/>
  <c r="A49" i="16" a="1"/>
  <c r="A186" i="17" a="1"/>
  <c r="A33" i="4" a="1"/>
  <c r="A5" i="16" a="1"/>
  <c r="A93" i="16" a="1"/>
  <c r="A107" i="17" a="1"/>
  <c r="A90" i="16" a="1"/>
  <c r="A191" i="4" a="1"/>
  <c r="A158" i="4" a="1"/>
  <c r="A99" i="16" a="1"/>
  <c r="A118" i="16" a="1"/>
  <c r="A122" i="17" a="1"/>
  <c r="A34" i="4" a="1"/>
  <c r="A83" i="16" a="1"/>
  <c r="A164" i="4" a="1"/>
  <c r="A118" i="17" a="1"/>
  <c r="A126" i="16" a="1"/>
  <c r="A164" i="17" a="1"/>
  <c r="A201" i="17" a="1"/>
  <c r="A8" i="4" a="1"/>
  <c r="A128" i="4" a="1"/>
  <c r="A198" i="16" a="1"/>
  <c r="A12" i="4" a="1"/>
  <c r="A122" i="4" a="1"/>
  <c r="A173" i="17" a="1"/>
  <c r="A106" i="17" a="1"/>
  <c r="A161" i="16" a="1"/>
  <c r="A31" i="4" a="1"/>
  <c r="A21" i="16" a="1"/>
  <c r="A176" i="17" a="1"/>
  <c r="A39" i="17" a="1"/>
  <c r="A101" i="17" a="1"/>
  <c r="A106" i="16" a="1"/>
  <c r="A103" i="17" a="1"/>
  <c r="A172" i="4" a="1"/>
  <c r="A10" i="17" a="1"/>
  <c r="A156" i="17" a="1"/>
  <c r="A128" i="17" a="1"/>
  <c r="A50" i="17" a="1"/>
  <c r="A8" i="16" a="1"/>
  <c r="A156" i="16" a="1"/>
  <c r="A203" i="4" a="1"/>
  <c r="A176" i="4" a="1"/>
  <c r="A187" i="16" a="1"/>
  <c r="A93" i="17" a="1"/>
  <c r="A193" i="4" a="1"/>
  <c r="A168" i="17" a="1"/>
  <c r="A42" i="17" a="1"/>
  <c r="A119" i="4" a="1"/>
  <c r="A45" i="16" a="1"/>
  <c r="A169" i="17" a="1"/>
  <c r="A24" i="16" a="1"/>
  <c r="A182" i="16" a="1"/>
  <c r="A82" i="4" a="1"/>
  <c r="A202" i="4" a="1"/>
  <c r="A6" i="4" a="1"/>
  <c r="A114" i="4" a="1"/>
  <c r="A22" i="4" a="1"/>
  <c r="A30" i="4" a="1"/>
  <c r="A108" i="17" a="1"/>
  <c r="A111" i="17" a="1"/>
  <c r="A165" i="16" a="1"/>
  <c r="A166" i="17" a="1"/>
  <c r="A39" i="4" a="1"/>
  <c r="A47" i="16" a="1"/>
  <c r="A123" i="16" a="1"/>
  <c r="A94" i="16" a="1"/>
  <c r="A86" i="17" a="1"/>
  <c r="A178" i="16" a="1"/>
  <c r="A8" i="17" a="1"/>
  <c r="A45" i="4" a="1"/>
  <c r="A102" i="16" a="1"/>
  <c r="A87" i="17" a="1"/>
  <c r="A29" i="17" a="1"/>
  <c r="A114" i="17" a="1"/>
  <c r="A86" i="4" a="1"/>
  <c r="A170" i="16" a="1"/>
  <c r="A43" i="17" a="1"/>
  <c r="A187" i="17" a="1"/>
  <c r="A46" i="16" a="1"/>
  <c r="A14" i="4" a="1"/>
  <c r="A14" i="17" a="1"/>
  <c r="A20" i="17" a="1"/>
  <c r="A87" i="4" a="1"/>
  <c r="A107" i="4" a="1"/>
  <c r="A185" i="17" a="1"/>
  <c r="A164" i="16" a="1"/>
  <c r="A91" i="17" a="1"/>
  <c r="A201" i="4" a="1"/>
  <c r="A111" i="4" a="1"/>
  <c r="A186" i="4" a="1"/>
  <c r="A190" i="17" a="1"/>
  <c r="A98" i="17" a="1"/>
  <c r="A49" i="4" a="1"/>
  <c r="A170" i="17" a="1"/>
  <c r="A108" i="4" a="1"/>
  <c r="A45" i="17" a="1"/>
  <c r="A95" i="17" a="1"/>
  <c r="A81" i="4" a="1"/>
  <c r="A16" i="4" a="1"/>
  <c r="A103" i="16" a="1"/>
  <c r="A170" i="4" a="1"/>
  <c r="A97" i="16" a="1"/>
  <c r="A111" i="16" a="1"/>
  <c r="A4" i="17" a="1"/>
  <c r="A5" i="4" a="1"/>
  <c r="A156" i="4" a="1"/>
  <c r="A50" i="16" a="1"/>
  <c r="A20" i="16" a="1"/>
  <c r="A89" i="16" a="1"/>
  <c r="A166" i="16" a="1"/>
  <c r="A191" i="17" a="1"/>
  <c r="A18" i="4" a="1"/>
  <c r="A177" i="17" a="1"/>
  <c r="A91" i="4" a="1"/>
  <c r="A203" i="17" a="1"/>
  <c r="A197" i="17" a="1"/>
  <c r="A102" i="4" a="1"/>
  <c r="A115" i="17" a="1"/>
  <c r="A12" i="16" a="1"/>
  <c r="A118" i="4" a="1"/>
  <c r="A165" i="17" a="1"/>
  <c r="A126" i="17" a="1"/>
  <c r="A110" i="4" a="1"/>
  <c r="A98" i="16" a="1"/>
  <c r="A10" i="4" a="1"/>
  <c r="A5" i="17" a="1"/>
  <c r="A25" i="4" a="1"/>
  <c r="A127" i="4" a="1"/>
  <c r="A128" i="16" a="1"/>
  <c r="A99" i="4" a="1"/>
  <c r="A29" i="4" a="1"/>
  <c r="A35" i="17" a="1"/>
  <c r="A89" i="4" a="1"/>
  <c r="A37" i="17" a="1"/>
  <c r="A189" i="4" a="1"/>
  <c r="A51" i="17" a="1"/>
  <c r="A123" i="4" a="1"/>
  <c r="A87" i="16" a="1"/>
  <c r="A173" i="4" a="1"/>
  <c r="A22" i="17" a="1"/>
  <c r="A103" i="4" a="1"/>
  <c r="A30" i="16" a="1"/>
  <c r="A110" i="17" a="1"/>
  <c r="A165" i="4" a="1"/>
  <c r="A37" i="16" a="1"/>
  <c r="A174" i="4" a="1"/>
  <c r="A181" i="4" a="1"/>
  <c r="A85" i="4" a="1"/>
  <c r="A6" i="16" a="1"/>
  <c r="A202" i="17" a="1"/>
  <c r="A94" i="4" a="1"/>
  <c r="A173" i="16" a="1"/>
  <c r="A37" i="4" a="1"/>
  <c r="A17" i="16" a="1"/>
  <c r="A26" i="16" a="1"/>
  <c r="A181" i="17" a="1"/>
  <c r="A183" i="17" a="1"/>
  <c r="A34" i="17" a="1"/>
  <c r="A95" i="16" a="1"/>
  <c r="A106" i="4" a="1"/>
  <c r="A51" i="4" a="1"/>
  <c r="A83" i="17" a="1"/>
  <c r="A90" i="17" a="1"/>
  <c r="A4" i="4" a="1"/>
  <c r="A203" i="16" a="1"/>
  <c r="A189" i="16" a="1"/>
  <c r="A43" i="16" a="1"/>
  <c r="A157" i="4" a="1"/>
  <c r="A47" i="17" a="1"/>
  <c r="A182" i="17" a="1"/>
  <c r="A183" i="16" a="1"/>
  <c r="A46" i="17" a="1"/>
  <c r="A190" i="16" a="1"/>
  <c r="A31" i="16" a="1"/>
  <c r="A107" i="16" a="1"/>
  <c r="A47" i="4" a="1"/>
  <c r="A172" i="16" a="1"/>
  <c r="A16" i="16" a="1"/>
  <c r="A89" i="17" a="1"/>
  <c r="A21" i="17" a="1"/>
  <c r="A97" i="17" a="1"/>
  <c r="A42" i="4" a="1"/>
  <c r="A194" i="16" a="1"/>
  <c r="A9" i="16" a="1"/>
  <c r="A122" i="16" a="1"/>
  <c r="A177" i="16" a="1"/>
  <c r="A195" i="4" a="1"/>
  <c r="A91" i="16" a="1"/>
  <c r="A124" i="16" a="1"/>
  <c r="A124" i="4" a="1"/>
  <c r="A99" i="17" a="1"/>
  <c r="A6" i="17" a="1"/>
  <c r="A201" i="16" a="1"/>
  <c r="A189" i="17" a="1"/>
  <c r="A13" i="16" a="1"/>
  <c r="A197" i="4" a="1"/>
  <c r="A120" i="16" a="1"/>
  <c r="A41" i="4" a="1"/>
  <c r="A33" i="16" a="1"/>
  <c r="A193" i="16" a="1"/>
  <c r="A25" i="16" a="1"/>
  <c r="A31" i="17" a="1"/>
  <c r="A85" i="16" a="1"/>
  <c r="A198" i="4" a="1"/>
  <c r="A18" i="17" a="1"/>
  <c r="A115" i="4" a="1"/>
  <c r="A168" i="16" a="1"/>
  <c r="A10" i="16" a="1"/>
  <c r="A185" i="4" a="1"/>
  <c r="A26" i="4" a="1"/>
  <c r="A101" i="16" a="1"/>
  <c r="A176" i="16" a="1"/>
  <c r="A34" i="16" a="1"/>
  <c r="A112" i="17" a="1"/>
  <c r="A22" i="16" a="1"/>
  <c r="A22" i="16" l="1"/>
  <c r="A112" i="17"/>
  <c r="A34" i="16"/>
  <c r="A176" i="16"/>
  <c r="A101" i="16"/>
  <c r="A26" i="4"/>
  <c r="A185" i="4"/>
  <c r="A10" i="16"/>
  <c r="A168" i="16"/>
  <c r="A115" i="4"/>
  <c r="A18" i="17"/>
  <c r="A198" i="4"/>
  <c r="A85" i="16"/>
  <c r="A31" i="17"/>
  <c r="A25" i="16"/>
  <c r="A193" i="16"/>
  <c r="A33" i="16"/>
  <c r="A41" i="4"/>
  <c r="A120" i="16"/>
  <c r="A197" i="4"/>
  <c r="A13" i="16"/>
  <c r="A189" i="17"/>
  <c r="A201" i="16"/>
  <c r="A6" i="17"/>
  <c r="A99" i="17"/>
  <c r="A124" i="4"/>
  <c r="A124" i="16"/>
  <c r="A91" i="16"/>
  <c r="A195" i="4"/>
  <c r="A177" i="16"/>
  <c r="A122" i="16"/>
  <c r="A9" i="16"/>
  <c r="A194" i="16"/>
  <c r="A42" i="4"/>
  <c r="A97" i="17"/>
  <c r="A21" i="17"/>
  <c r="A89" i="17"/>
  <c r="A16" i="16"/>
  <c r="A172" i="16"/>
  <c r="A47" i="4"/>
  <c r="A107" i="16"/>
  <c r="A31" i="16"/>
  <c r="A190" i="16"/>
  <c r="A46" i="17"/>
  <c r="A183" i="16"/>
  <c r="A182" i="17"/>
  <c r="A47" i="17"/>
  <c r="A157" i="4"/>
  <c r="A43" i="16"/>
  <c r="A189" i="16"/>
  <c r="A203" i="16"/>
  <c r="A4" i="4"/>
  <c r="A90" i="17"/>
  <c r="A83" i="17"/>
  <c r="A51" i="4"/>
  <c r="A106" i="4"/>
  <c r="A95" i="16"/>
  <c r="A34" i="17"/>
  <c r="A183" i="17"/>
  <c r="A181" i="17"/>
  <c r="A26" i="16"/>
  <c r="A17" i="16"/>
  <c r="A37" i="4"/>
  <c r="A173" i="16"/>
  <c r="A94" i="4"/>
  <c r="A202" i="17"/>
  <c r="A6" i="16"/>
  <c r="A85" i="4"/>
  <c r="A181" i="4"/>
  <c r="A174" i="4"/>
  <c r="A37" i="16"/>
  <c r="A165" i="4"/>
  <c r="A110" i="17"/>
  <c r="A30" i="16"/>
  <c r="A103" i="4"/>
  <c r="A22" i="17"/>
  <c r="A173" i="4"/>
  <c r="A87" i="16"/>
  <c r="A123" i="4"/>
  <c r="A51" i="17"/>
  <c r="A189" i="4"/>
  <c r="A37" i="17"/>
  <c r="A89" i="4"/>
  <c r="A35" i="17"/>
  <c r="A29" i="4"/>
  <c r="A99" i="4"/>
  <c r="A128" i="16"/>
  <c r="A127" i="4"/>
  <c r="A25" i="4"/>
  <c r="A5" i="17"/>
  <c r="A10" i="4"/>
  <c r="A98" i="16"/>
  <c r="A110" i="4"/>
  <c r="A126" i="17"/>
  <c r="A165" i="17"/>
  <c r="A118" i="4"/>
  <c r="A12" i="16"/>
  <c r="A115" i="17"/>
  <c r="A102" i="4"/>
  <c r="A197" i="17"/>
  <c r="A203" i="17"/>
  <c r="A91" i="4"/>
  <c r="A177" i="17"/>
  <c r="A18" i="4"/>
  <c r="A191" i="17"/>
  <c r="A166" i="16"/>
  <c r="A89" i="16"/>
  <c r="A20" i="16"/>
  <c r="A50" i="16"/>
  <c r="A156" i="4"/>
  <c r="A5" i="4"/>
  <c r="A4" i="17"/>
  <c r="A111" i="16"/>
  <c r="A97" i="16"/>
  <c r="A170" i="4"/>
  <c r="A103" i="16"/>
  <c r="A16" i="4"/>
  <c r="A81" i="4"/>
  <c r="A95" i="17"/>
  <c r="A45" i="17"/>
  <c r="A108" i="4"/>
  <c r="A170" i="17"/>
  <c r="A49" i="4"/>
  <c r="A98" i="17"/>
  <c r="A190" i="17"/>
  <c r="A186" i="4"/>
  <c r="A111" i="4"/>
  <c r="A201" i="4"/>
  <c r="A91" i="17"/>
  <c r="A164" i="16"/>
  <c r="A185" i="17"/>
  <c r="A107" i="4"/>
  <c r="A87" i="4"/>
  <c r="A20" i="17"/>
  <c r="A14" i="17"/>
  <c r="A14" i="4"/>
  <c r="A46" i="16"/>
  <c r="A187" i="17"/>
  <c r="A43" i="17"/>
  <c r="A170" i="16"/>
  <c r="A86" i="4"/>
  <c r="A114" i="17"/>
  <c r="A29" i="17"/>
  <c r="A87" i="17"/>
  <c r="A102" i="16"/>
  <c r="A45" i="4"/>
  <c r="A8" i="17"/>
  <c r="A178" i="16"/>
  <c r="A86" i="17"/>
  <c r="A94" i="16"/>
  <c r="A123" i="16"/>
  <c r="A47" i="16"/>
  <c r="A39" i="4"/>
  <c r="A166" i="17"/>
  <c r="A165" i="16"/>
  <c r="A111" i="17"/>
  <c r="A108" i="17"/>
  <c r="A30" i="4"/>
  <c r="A22" i="4"/>
  <c r="A114" i="4"/>
  <c r="A6" i="4"/>
  <c r="A202" i="4"/>
  <c r="A82" i="4"/>
  <c r="A182" i="16"/>
  <c r="A24" i="16"/>
  <c r="A169" i="17"/>
  <c r="A45" i="16"/>
  <c r="A119" i="4"/>
  <c r="A42" i="17"/>
  <c r="A168" i="17"/>
  <c r="A193" i="4"/>
  <c r="A93" i="17"/>
  <c r="A187" i="16"/>
  <c r="A176" i="4"/>
  <c r="A203" i="4"/>
  <c r="A156" i="16"/>
  <c r="A8" i="16"/>
  <c r="A50" i="17"/>
  <c r="A128" i="17"/>
  <c r="A156" i="17"/>
  <c r="A10" i="17"/>
  <c r="A172" i="4"/>
  <c r="A103" i="17"/>
  <c r="A106" i="16"/>
  <c r="A101" i="17"/>
  <c r="A39" i="17"/>
  <c r="A176" i="17"/>
  <c r="A21" i="16"/>
  <c r="A31" i="4"/>
  <c r="A161" i="16"/>
  <c r="A106" i="17"/>
  <c r="A173" i="17"/>
  <c r="A122" i="4"/>
  <c r="A12" i="4"/>
  <c r="A198" i="16"/>
  <c r="A128" i="4"/>
  <c r="A8" i="4"/>
  <c r="A201" i="17"/>
  <c r="A164" i="17"/>
  <c r="A126" i="16"/>
  <c r="A118" i="17"/>
  <c r="A164" i="4"/>
  <c r="A83" i="16"/>
  <c r="A34" i="4"/>
  <c r="A122" i="17"/>
  <c r="A118" i="16"/>
  <c r="A99" i="16"/>
  <c r="A158" i="4"/>
  <c r="A191" i="4"/>
  <c r="A90" i="16"/>
  <c r="A107" i="17"/>
  <c r="A93" i="16"/>
  <c r="A5" i="16"/>
  <c r="A33" i="4"/>
  <c r="A186" i="17"/>
  <c r="A49" i="16"/>
  <c r="A199" i="4"/>
  <c r="A13" i="17"/>
  <c r="A174" i="16"/>
  <c r="A160" i="4"/>
  <c r="A123" i="17"/>
  <c r="A124" i="17"/>
  <c r="A86" i="16"/>
  <c r="A158" i="17"/>
  <c r="A183" i="4"/>
  <c r="A93" i="4"/>
  <c r="A94" i="17"/>
  <c r="A187" i="4"/>
  <c r="A12" i="17"/>
  <c r="A127" i="17"/>
  <c r="A4" i="16"/>
  <c r="A120" i="4"/>
  <c r="A50" i="4"/>
  <c r="A162" i="4"/>
  <c r="A98" i="4"/>
  <c r="A178" i="4"/>
  <c r="A162" i="17"/>
  <c r="A119" i="17"/>
  <c r="A193" i="17"/>
  <c r="A17" i="4"/>
  <c r="A90" i="4"/>
  <c r="A158" i="16"/>
  <c r="A114" i="16"/>
  <c r="A29" i="16"/>
  <c r="A16" i="17"/>
  <c r="A160" i="17"/>
  <c r="A21" i="4"/>
  <c r="A186" i="16"/>
  <c r="A161" i="4"/>
  <c r="A162" i="16"/>
  <c r="A185" i="16"/>
  <c r="A197" i="16"/>
  <c r="A126" i="4"/>
  <c r="A42" i="16"/>
  <c r="A160" i="16"/>
  <c r="A127" i="16"/>
  <c r="A18" i="16"/>
  <c r="A41" i="16"/>
  <c r="A182" i="4"/>
  <c r="A172" i="17"/>
  <c r="A157" i="17"/>
  <c r="A110" i="16"/>
  <c r="A116" i="17"/>
  <c r="A195" i="17"/>
  <c r="A52" i="4"/>
  <c r="A120" i="17"/>
  <c r="A178" i="17"/>
  <c r="A97" i="4"/>
  <c r="A82" i="16"/>
  <c r="A108" i="16"/>
  <c r="A14" i="16"/>
  <c r="A166" i="4"/>
  <c r="A115" i="16"/>
  <c r="A30" i="17"/>
  <c r="A13" i="4"/>
  <c r="A194" i="17"/>
  <c r="A169" i="4"/>
  <c r="A38" i="16"/>
  <c r="A9" i="4"/>
  <c r="A168" i="4"/>
  <c r="A112" i="4"/>
  <c r="A46" i="4"/>
  <c r="A194" i="4"/>
  <c r="A52" i="16"/>
  <c r="A39" i="16"/>
  <c r="A202" i="16"/>
  <c r="A169" i="16"/>
  <c r="A35" i="16"/>
  <c r="A20" i="4"/>
  <c r="A174" i="17"/>
  <c r="A198" i="17"/>
  <c r="A101" i="4"/>
  <c r="A119" i="16"/>
  <c r="A161" i="17"/>
  <c r="A191" i="16"/>
  <c r="A82" i="17"/>
  <c r="A26" i="17"/>
  <c r="A116" i="4"/>
  <c r="A24" i="4"/>
  <c r="A35" i="4"/>
  <c r="A9" i="17"/>
  <c r="A17" i="17"/>
  <c r="A24" i="17"/>
  <c r="A116" i="16"/>
  <c r="A83" i="4"/>
  <c r="A38" i="4"/>
  <c r="A25" i="17"/>
  <c r="A43" i="4"/>
  <c r="A51" i="16"/>
  <c r="A85" i="17"/>
  <c r="A81" i="16"/>
  <c r="A95" i="4"/>
  <c r="A112" i="16"/>
  <c r="A190" i="4"/>
  <c r="A52" i="17"/>
  <c r="A177" i="4"/>
  <c r="A181" i="16"/>
  <c r="A199" i="17"/>
  <c r="A33" i="17"/>
  <c r="A195" i="16"/>
  <c r="A38" i="17"/>
  <c r="A102" i="17"/>
  <c r="A157" i="16"/>
  <c r="A49" i="17"/>
  <c r="A199" i="16"/>
  <c r="A81" i="17"/>
  <c r="A41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<sst xmlns="http://schemas.openxmlformats.org/spreadsheetml/2006/main" count="1100" uniqueCount="317">
  <si>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</si>
  <si>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</si>
  <si>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</si>
  <si>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</si>
  <si>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</si>
  <si>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</si>
  <si>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</si>
  <si>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</si>
  <si>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</si>
  <si>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</si>
  <si>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</si>
  <si>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</si>
  <si>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</si>
  <si>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</si>
  <si>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</si>
  <si>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</si>
  <si>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</si>
  <si>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</si>
  <si>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</si>
  <si>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</si>
  <si>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</si>
  <si>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</si>
  <si>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</si>
  <si>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</si>
  <si>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</si>
  <si>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</si>
  <si>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</si>
  <si>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</si>
  <si>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</si>
  <si>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</si>
  <si>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</si>
  <si>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</si>
  <si>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</si>
  <si>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</si>
  <si>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</si>
  <si>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</si>
  <si>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</si>
  <si>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</si>
  <si>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</si>
  <si>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</si>
  <si>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</si>
  <si>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</si>
  <si>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</si>
  <si>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</si>
  <si>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</si>
  <si>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</si>
  <si>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</si>
  <si>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</si>
  <si>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</si>
  <si>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</si>
  <si>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</si>
  <si>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</si>
  <si>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</si>
  <si>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</si>
  <si>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</si>
  <si>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</si>
  <si>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</si>
  <si>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</si>
  <si>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</si>
  <si>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</si>
  <si>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</si>
  <si>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</si>
  <si>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</si>
  <si>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</si>
  <si>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</si>
  <si>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</si>
  <si>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</si>
  <si>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</si>
  <si>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</si>
  <si>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</si>
  <si>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</si>
  <si>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</si>
  <si>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</si>
  <si>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</si>
  <si>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</si>
  <si>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</si>
  <si>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</si>
  <si>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</si>
  <si>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</si>
  <si>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</si>
  <si>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</si>
  <si>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</si>
  <si>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</si>
  <si>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</si>
  <si>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</si>
  <si>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</si>
  <si>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</si>
  <si>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</si>
  <si>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</si>
  <si>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</si>
  <si>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</si>
  <si>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</si>
  <si>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</si>
  <si>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</si>
  <si>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</si>
  <si>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</si>
  <si>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</si>
  <si>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</si>
  <si>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</si>
  <si>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</si>
  <si>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</si>
  <si>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</si>
  <si>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</si>
  <si>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</si>
  <si>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</si>
  <si>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</si>
  <si>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</si>
  <si>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</si>
  <si>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</si>
  <si>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</si>
  <si>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</si>
  <si>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</si>
  <si>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</si>
  <si>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</si>
  <si>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</si>
  <si>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</si>
  <si>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</si>
  <si>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</si>
  <si>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</si>
  <si>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</si>
  <si>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</si>
  <si>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</si>
  <si>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</si>
  <si>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</si>
  <si>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</si>
  <si>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</si>
  <si>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</si>
  <si>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</si>
  <si>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</si>
  <si>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</si>
  <si>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</si>
  <si>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</si>
  <si>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</si>
  <si>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</si>
  <si>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</si>
  <si>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</si>
  <si>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</si>
  <si>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</si>
  <si>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</si>
  <si>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</si>
  <si>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</si>
  <si>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</si>
  <si>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</si>
  <si>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</si>
  <si>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</si>
  <si>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</si>
  <si>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</si>
  <si>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</si>
  <si>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</si>
  <si>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</si>
  <si>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</si>
  <si>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</si>
  <si>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</si>
  <si>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</si>
  <si>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</si>
  <si>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</si>
  <si>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</si>
  <si>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</si>
  <si>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</si>
  <si>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</si>
  <si>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</si>
  <si>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</si>
  <si>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</si>
  <si>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</si>
  <si>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</si>
  <si>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</si>
  <si>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</si>
  <si>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</si>
  <si>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</si>
  <si>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</si>
  <si>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</si>
  <si>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</si>
  <si>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</si>
  <si>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</si>
  <si>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</si>
  <si>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</si>
  <si>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</si>
  <si>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</si>
  <si>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</si>
  <si>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</si>
  <si>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</si>
  <si>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</si>
  <si>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</si>
  <si>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</si>
  <si>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</si>
  <si>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</si>
  <si>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</si>
  <si>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B,C,D,E,F,H</t>
  </si>
  <si>
    <t>I-T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</si>
  <si>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</si>
  <si>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</si>
  <si>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</si>
  <si>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</si>
  <si>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</si>
  <si>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</si>
  <si>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</si>
  <si>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</si>
  <si>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</si>
  <si>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</si>
  <si>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</si>
  <si>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tolabour productivity</t>
  </si>
  <si>
    <t>defines coefficients for the sectoral and regional damage functions to capital stock</t>
  </si>
  <si>
    <t>sheet with link to data sources used for calibration</t>
  </si>
  <si>
    <t>test for stabuility</t>
  </si>
  <si>
    <t>exo_PoP</t>
  </si>
  <si>
    <t>10^11</t>
  </si>
  <si>
    <t>exo_T_3</t>
  </si>
  <si>
    <t>exo_GA_1_3</t>
  </si>
  <si>
    <t>PERC0_3_p</t>
  </si>
  <si>
    <t>percipitation in region 3</t>
  </si>
  <si>
    <t>WS0_3_p</t>
  </si>
  <si>
    <t>wind speed in region 3</t>
  </si>
  <si>
    <t>exo_CYC_3</t>
  </si>
  <si>
    <t>exo_DRO_3</t>
  </si>
  <si>
    <t>Row</t>
  </si>
  <si>
    <t>PoP</t>
  </si>
  <si>
    <t>Baseline!$A$1:$OM$101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</si>
  <si>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</si>
  <si>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</si>
  <si>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</si>
  <si>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</si>
  <si>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</si>
  <si>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</si>
  <si>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</si>
  <si>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</si>
  <si>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</si>
  <si>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</si>
  <si>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</si>
  <si>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</si>
  <si>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</si>
  <si>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</si>
  <si>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</si>
  <si>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</si>
  <si>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</si>
  <si>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</si>
  <si>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</si>
  <si>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</si>
  <si>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</si>
  <si>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</si>
  <si>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</si>
  <si>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</si>
  <si>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</si>
  <si>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</si>
  <si>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</si>
  <si>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</si>
  <si>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</si>
  <si>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</si>
  <si>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</si>
  <si>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</si>
  <si>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</si>
  <si>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</si>
  <si>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</si>
  <si>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</si>
  <si>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</si>
  <si>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</si>
  <si>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</si>
  <si>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</si>
  <si>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</si>
  <si>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</si>
  <si>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</si>
  <si>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</si>
  <si>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</si>
  <si>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</si>
  <si>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</si>
  <si>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</si>
  <si>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</si>
  <si>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</si>
  <si>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</si>
  <si>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</si>
  <si>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</si>
  <si>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</si>
  <si>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</si>
  <si>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</si>
  <si>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</si>
  <si>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</si>
  <si>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</si>
  <si>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</si>
  <si>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</si>
  <si>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</si>
  <si>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</si>
  <si>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</si>
  <si>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</si>
  <si>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</si>
  <si>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</si>
  <si>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</si>
  <si>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</si>
  <si>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</si>
  <si>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</si>
  <si>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</si>
  <si>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</si>
  <si>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</si>
  <si>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</si>
  <si>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</si>
  <si>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</si>
  <si>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</si>
  <si>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</si>
  <si>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</si>
  <si>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</si>
  <si>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</si>
  <si>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</si>
  <si>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</si>
  <si>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</si>
  <si>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</si>
  <si>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</si>
  <si>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</si>
  <si>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</si>
  <si>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</si>
  <si>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</si>
  <si>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</si>
  <si>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</si>
  <si>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</si>
  <si>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</si>
  <si>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</si>
  <si>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2114.00</t>
  </si>
  <si>
    <t>2115.00</t>
  </si>
  <si>
    <t>2116.00</t>
  </si>
  <si>
    <t>2117.00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</si>
</sst>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3" fillId="0" borderId="0" xfId="2"/>
  </cellXfs>
  <cellStyles count="3">
    <cellStyle name="Link" xfId="1" builtinId="8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Plot!$B$1</c:f>
          <c:strCache>
            <c:ptCount val="1"/>
            <c:pt idx="0">
              <c:v>PoP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Plot!$A$2:$A$101</c15:sqref>
                  </c15:fullRef>
                </c:ext>
              </c:extLst>
              <c:f>Plot!$A$3:$A$101</c:f>
              <c:strCache>
                <c:ptCount val="99"/>
                <c:pt idx="0">
                  <c:v>2019.00</c:v>
                </c:pt>
                <c:pt idx="1">
                  <c:v>2020.00</c:v>
                </c:pt>
                <c:pt idx="2">
                  <c:v>2021.00</c:v>
                </c:pt>
                <c:pt idx="3">
                  <c:v>2022.00</c:v>
                </c:pt>
                <c:pt idx="4">
                  <c:v>2023.00</c:v>
                </c:pt>
                <c:pt idx="5">
                  <c:v>2024.00</c:v>
                </c:pt>
                <c:pt idx="6">
                  <c:v>2025.00</c:v>
                </c:pt>
                <c:pt idx="7">
                  <c:v>2026.00</c:v>
                </c:pt>
                <c:pt idx="8">
                  <c:v>2027.00</c:v>
                </c:pt>
                <c:pt idx="9">
                  <c:v>2028.00</c:v>
                </c:pt>
                <c:pt idx="10">
                  <c:v>2029.00</c:v>
                </c:pt>
                <c:pt idx="11">
                  <c:v>2030.00</c:v>
                </c:pt>
                <c:pt idx="12">
                  <c:v>2031.00</c:v>
                </c:pt>
                <c:pt idx="13">
                  <c:v>2032.00</c:v>
                </c:pt>
                <c:pt idx="14">
                  <c:v>2033.00</c:v>
                </c:pt>
                <c:pt idx="15">
                  <c:v>2034.00</c:v>
                </c:pt>
                <c:pt idx="16">
                  <c:v>2035.00</c:v>
                </c:pt>
                <c:pt idx="17">
                  <c:v>2036.00</c:v>
                </c:pt>
                <c:pt idx="18">
                  <c:v>2037.00</c:v>
                </c:pt>
                <c:pt idx="19">
                  <c:v>2038.00</c:v>
                </c:pt>
                <c:pt idx="20">
                  <c:v>2039.00</c:v>
                </c:pt>
                <c:pt idx="21">
                  <c:v>2040.00</c:v>
                </c:pt>
                <c:pt idx="22">
                  <c:v>2041.00</c:v>
                </c:pt>
                <c:pt idx="23">
                  <c:v>2042.00</c:v>
                </c:pt>
                <c:pt idx="24">
                  <c:v>2043.00</c:v>
                </c:pt>
                <c:pt idx="25">
                  <c:v>2044.00</c:v>
                </c:pt>
                <c:pt idx="26">
                  <c:v>2045.00</c:v>
                </c:pt>
                <c:pt idx="27">
                  <c:v>2046.00</c:v>
                </c:pt>
                <c:pt idx="28">
                  <c:v>2047.00</c:v>
                </c:pt>
                <c:pt idx="29">
                  <c:v>2048.00</c:v>
                </c:pt>
                <c:pt idx="30">
                  <c:v>2049.00</c:v>
                </c:pt>
                <c:pt idx="31">
                  <c:v>2050.00</c:v>
                </c:pt>
                <c:pt idx="32">
                  <c:v>2051.00</c:v>
                </c:pt>
                <c:pt idx="33">
                  <c:v>2052.00</c:v>
                </c:pt>
                <c:pt idx="34">
                  <c:v>2053.00</c:v>
                </c:pt>
                <c:pt idx="35">
                  <c:v>2054.00</c:v>
                </c:pt>
                <c:pt idx="36">
                  <c:v>2055.00</c:v>
                </c:pt>
                <c:pt idx="37">
                  <c:v>2056.00</c:v>
                </c:pt>
                <c:pt idx="38">
                  <c:v>2057.00</c:v>
                </c:pt>
                <c:pt idx="39">
                  <c:v>2058.00</c:v>
                </c:pt>
                <c:pt idx="40">
                  <c:v>2059.00</c:v>
                </c:pt>
                <c:pt idx="41">
                  <c:v>2060.00</c:v>
                </c:pt>
                <c:pt idx="42">
                  <c:v>2061.00</c:v>
                </c:pt>
                <c:pt idx="43">
                  <c:v>2062.00</c:v>
                </c:pt>
                <c:pt idx="44">
                  <c:v>2063.00</c:v>
                </c:pt>
                <c:pt idx="45">
                  <c:v>2064.00</c:v>
                </c:pt>
                <c:pt idx="46">
                  <c:v>2065.00</c:v>
                </c:pt>
                <c:pt idx="47">
                  <c:v>2066.00</c:v>
                </c:pt>
                <c:pt idx="48">
                  <c:v>2067.00</c:v>
                </c:pt>
                <c:pt idx="49">
                  <c:v>2068.00</c:v>
                </c:pt>
                <c:pt idx="50">
                  <c:v>2069.00</c:v>
                </c:pt>
                <c:pt idx="51">
                  <c:v>2070.00</c:v>
                </c:pt>
                <c:pt idx="52">
                  <c:v>2071.00</c:v>
                </c:pt>
                <c:pt idx="53">
                  <c:v>2072.00</c:v>
                </c:pt>
                <c:pt idx="54">
                  <c:v>2073.00</c:v>
                </c:pt>
                <c:pt idx="55">
                  <c:v>2074.00</c:v>
                </c:pt>
                <c:pt idx="56">
                  <c:v>2075.00</c:v>
                </c:pt>
                <c:pt idx="57">
                  <c:v>2076.00</c:v>
                </c:pt>
                <c:pt idx="58">
                  <c:v>2077.00</c:v>
                </c:pt>
                <c:pt idx="59">
                  <c:v>2078.00</c:v>
                </c:pt>
                <c:pt idx="60">
                  <c:v>2079.00</c:v>
                </c:pt>
                <c:pt idx="61">
                  <c:v>2080.00</c:v>
                </c:pt>
                <c:pt idx="62">
                  <c:v>2081.00</c:v>
                </c:pt>
                <c:pt idx="63">
                  <c:v>2082.00</c:v>
                </c:pt>
                <c:pt idx="64">
                  <c:v>2083.00</c:v>
                </c:pt>
                <c:pt idx="65">
                  <c:v>2084.00</c:v>
                </c:pt>
                <c:pt idx="66">
                  <c:v>2085.00</c:v>
                </c:pt>
                <c:pt idx="67">
                  <c:v>2086.00</c:v>
                </c:pt>
                <c:pt idx="68">
                  <c:v>2087.00</c:v>
                </c:pt>
                <c:pt idx="69">
                  <c:v>2088.00</c:v>
                </c:pt>
                <c:pt idx="70">
                  <c:v>2089.00</c:v>
                </c:pt>
                <c:pt idx="71">
                  <c:v>2090.00</c:v>
                </c:pt>
                <c:pt idx="72">
                  <c:v>2091.00</c:v>
                </c:pt>
                <c:pt idx="73">
                  <c:v>2092.00</c:v>
                </c:pt>
                <c:pt idx="74">
                  <c:v>2093.00</c:v>
                </c:pt>
                <c:pt idx="75">
                  <c:v>2094.00</c:v>
                </c:pt>
                <c:pt idx="76">
                  <c:v>2095.00</c:v>
                </c:pt>
                <c:pt idx="77">
                  <c:v>2096.00</c:v>
                </c:pt>
                <c:pt idx="78">
                  <c:v>2097.00</c:v>
                </c:pt>
                <c:pt idx="79">
                  <c:v>2098.00</c:v>
                </c:pt>
                <c:pt idx="80">
                  <c:v>2099.00</c:v>
                </c:pt>
                <c:pt idx="81">
                  <c:v>2100.00</c:v>
                </c:pt>
                <c:pt idx="82">
                  <c:v>2101.00</c:v>
                </c:pt>
                <c:pt idx="83">
                  <c:v>2102.00</c:v>
                </c:pt>
                <c:pt idx="84">
                  <c:v>2103.00</c:v>
                </c:pt>
                <c:pt idx="85">
                  <c:v>2104.00</c:v>
                </c:pt>
                <c:pt idx="86">
                  <c:v>2105.00</c:v>
                </c:pt>
                <c:pt idx="87">
                  <c:v>2106.00</c:v>
                </c:pt>
                <c:pt idx="88">
                  <c:v>2107.00</c:v>
                </c:pt>
                <c:pt idx="89">
                  <c:v>2108.00</c:v>
                </c:pt>
                <c:pt idx="90">
                  <c:v>2109.00</c:v>
                </c:pt>
                <c:pt idx="91">
                  <c:v>2110.00</c:v>
                </c:pt>
                <c:pt idx="92">
                  <c:v>2111.00</c:v>
                </c:pt>
                <c:pt idx="93">
                  <c:v>2112.00</c:v>
                </c:pt>
                <c:pt idx="94">
                  <c:v>2113.00</c:v>
                </c:pt>
                <c:pt idx="95">
                  <c:v>2114.00</c:v>
                </c:pt>
                <c:pt idx="96">
                  <c:v>2115.00</c:v>
                </c:pt>
                <c:pt idx="97">
                  <c:v>2116.00</c:v>
                </c:pt>
                <c:pt idx="98">
                  <c:v>2117.00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Plot!$C$2:$C$100</c15:sqref>
                  </c15:fullRef>
                </c:ext>
              </c:extLst>
              <c:f>Plot!$C$3:$C$100</c:f>
              <c:numCache>
                <c:formatCode>General</c:formatCode>
                <c:ptCount val="98"/>
                <c:pt idx="0">
                  <c:v>1.0098526315789473</c:v>
                </c:pt>
                <c:pt idx="1">
                  <c:v>1.0198</c:v>
                </c:pt>
                <c:pt idx="2">
                  <c:v>1.0299052631578949</c:v>
                </c:pt>
                <c:pt idx="3">
                  <c:v>1.0385894736842105</c:v>
                </c:pt>
                <c:pt idx="4">
                  <c:v>1.0472315789473683</c:v>
                </c:pt>
                <c:pt idx="5">
                  <c:v>1.0558526315789474</c:v>
                </c:pt>
                <c:pt idx="6">
                  <c:v>1.0644947368421054</c:v>
                </c:pt>
                <c:pt idx="7">
                  <c:v>1.0731894736842107</c:v>
                </c:pt>
                <c:pt idx="8">
                  <c:v>1.0801684210526317</c:v>
                </c:pt>
                <c:pt idx="9">
                  <c:v>1.0870421052631578</c:v>
                </c:pt>
                <c:pt idx="10">
                  <c:v>1.0938000000000001</c:v>
                </c:pt>
                <c:pt idx="11">
                  <c:v>1.1004421052631579</c:v>
                </c:pt>
                <c:pt idx="12">
                  <c:v>1.107</c:v>
                </c:pt>
                <c:pt idx="13">
                  <c:v>1.1116210526315788</c:v>
                </c:pt>
                <c:pt idx="14">
                  <c:v>1.1165578947368422</c:v>
                </c:pt>
                <c:pt idx="15">
                  <c:v>1.1217368421052631</c:v>
                </c:pt>
                <c:pt idx="16">
                  <c:v>1.1270526315789473</c:v>
                </c:pt>
                <c:pt idx="17">
                  <c:v>1.1324105263157895</c:v>
                </c:pt>
                <c:pt idx="18">
                  <c:v>1.1355263157894737</c:v>
                </c:pt>
                <c:pt idx="19">
                  <c:v>1.1390631578947368</c:v>
                </c:pt>
                <c:pt idx="20">
                  <c:v>1.1429263157894738</c:v>
                </c:pt>
                <c:pt idx="21">
                  <c:v>1.1470421052631581</c:v>
                </c:pt>
                <c:pt idx="22">
                  <c:v>1.1513052631578948</c:v>
                </c:pt>
                <c:pt idx="23">
                  <c:v>1.1525368421052633</c:v>
                </c:pt>
                <c:pt idx="24">
                  <c:v>1.1544631578947369</c:v>
                </c:pt>
                <c:pt idx="25">
                  <c:v>1.1570526315789473</c:v>
                </c:pt>
                <c:pt idx="26">
                  <c:v>1.1602736842105263</c:v>
                </c:pt>
                <c:pt idx="27">
                  <c:v>1.1640947368421053</c:v>
                </c:pt>
                <c:pt idx="28">
                  <c:v>1.1647578947368422</c:v>
                </c:pt>
                <c:pt idx="29">
                  <c:v>1.1657684210526316</c:v>
                </c:pt>
                <c:pt idx="30">
                  <c:v>1.1670947368421052</c:v>
                </c:pt>
                <c:pt idx="31">
                  <c:v>1.1686842105263158</c:v>
                </c:pt>
                <c:pt idx="32">
                  <c:v>1.1704631578947369</c:v>
                </c:pt>
                <c:pt idx="33">
                  <c:v>1.1704631578947369</c:v>
                </c:pt>
                <c:pt idx="34">
                  <c:v>1.1704631578947369</c:v>
                </c:pt>
                <c:pt idx="35">
                  <c:v>1.1704631578947369</c:v>
                </c:pt>
                <c:pt idx="36">
                  <c:v>1.1704631578947369</c:v>
                </c:pt>
                <c:pt idx="37">
                  <c:v>1.1704631578947369</c:v>
                </c:pt>
                <c:pt idx="38">
                  <c:v>1.1704631578947369</c:v>
                </c:pt>
                <c:pt idx="39">
                  <c:v>1.1704631578947369</c:v>
                </c:pt>
                <c:pt idx="40">
                  <c:v>1.1704631578947369</c:v>
                </c:pt>
                <c:pt idx="41">
                  <c:v>1.1704631578947369</c:v>
                </c:pt>
                <c:pt idx="42">
                  <c:v>1.1704631578947369</c:v>
                </c:pt>
                <c:pt idx="43">
                  <c:v>1.1704631578947369</c:v>
                </c:pt>
                <c:pt idx="44">
                  <c:v>1.1704631578947369</c:v>
                </c:pt>
                <c:pt idx="45">
                  <c:v>1.1704631578947369</c:v>
                </c:pt>
                <c:pt idx="46">
                  <c:v>1.1704631578947369</c:v>
                </c:pt>
                <c:pt idx="47">
                  <c:v>1.1704631578947369</c:v>
                </c:pt>
                <c:pt idx="48">
                  <c:v>1.1704631578947369</c:v>
                </c:pt>
                <c:pt idx="49">
                  <c:v>1.1704631578947369</c:v>
                </c:pt>
                <c:pt idx="50">
                  <c:v>1.1704631578947369</c:v>
                </c:pt>
                <c:pt idx="51">
                  <c:v>1.1704631578947369</c:v>
                </c:pt>
                <c:pt idx="52">
                  <c:v>1.1704631578947369</c:v>
                </c:pt>
                <c:pt idx="53">
                  <c:v>1.1704631578947369</c:v>
                </c:pt>
                <c:pt idx="54">
                  <c:v>1.1704631578947369</c:v>
                </c:pt>
                <c:pt idx="55">
                  <c:v>1.1704631578947369</c:v>
                </c:pt>
                <c:pt idx="56">
                  <c:v>1.1704631578947369</c:v>
                </c:pt>
                <c:pt idx="57">
                  <c:v>1.1704631578947369</c:v>
                </c:pt>
                <c:pt idx="58">
                  <c:v>1.1704631578947369</c:v>
                </c:pt>
                <c:pt idx="59">
                  <c:v>1.1704631578947369</c:v>
                </c:pt>
                <c:pt idx="60">
                  <c:v>1.1704631578947369</c:v>
                </c:pt>
                <c:pt idx="61">
                  <c:v>1.1704631578947369</c:v>
                </c:pt>
                <c:pt idx="62">
                  <c:v>1.1704631578947369</c:v>
                </c:pt>
                <c:pt idx="63">
                  <c:v>1.1704631578947369</c:v>
                </c:pt>
                <c:pt idx="64">
                  <c:v>1.1704631578947369</c:v>
                </c:pt>
                <c:pt idx="65">
                  <c:v>1.1704631578947369</c:v>
                </c:pt>
                <c:pt idx="66">
                  <c:v>1.1704631578947369</c:v>
                </c:pt>
                <c:pt idx="67">
                  <c:v>1.1704631578947369</c:v>
                </c:pt>
                <c:pt idx="68">
                  <c:v>1.1704631578947369</c:v>
                </c:pt>
                <c:pt idx="69">
                  <c:v>1.1704631578947369</c:v>
                </c:pt>
                <c:pt idx="70">
                  <c:v>1.1704631578947369</c:v>
                </c:pt>
                <c:pt idx="71">
                  <c:v>1.1704631578947369</c:v>
                </c:pt>
                <c:pt idx="72">
                  <c:v>1.1704631578947369</c:v>
                </c:pt>
                <c:pt idx="73">
                  <c:v>1.1704631578947369</c:v>
                </c:pt>
                <c:pt idx="74">
                  <c:v>1.1704631578947369</c:v>
                </c:pt>
                <c:pt idx="75">
                  <c:v>1.1704631578947369</c:v>
                </c:pt>
                <c:pt idx="76">
                  <c:v>1.1704631578947369</c:v>
                </c:pt>
                <c:pt idx="77">
                  <c:v>1.1704631578947369</c:v>
                </c:pt>
                <c:pt idx="78">
                  <c:v>1.1704631578947369</c:v>
                </c:pt>
                <c:pt idx="79">
                  <c:v>1.1704631578947369</c:v>
                </c:pt>
                <c:pt idx="80">
                  <c:v>1.1704631578947369</c:v>
                </c:pt>
                <c:pt idx="81">
                  <c:v>1.1704631578947369</c:v>
                </c:pt>
                <c:pt idx="82">
                  <c:v>1.1704631578947369</c:v>
                </c:pt>
                <c:pt idx="83">
                  <c:v>1.1704631578947369</c:v>
                </c:pt>
                <c:pt idx="84">
                  <c:v>1.1704631578947369</c:v>
                </c:pt>
                <c:pt idx="85">
                  <c:v>1.1704631578947369</c:v>
                </c:pt>
                <c:pt idx="86">
                  <c:v>1.1704631578947369</c:v>
                </c:pt>
                <c:pt idx="87">
                  <c:v>1.1704631578947369</c:v>
                </c:pt>
                <c:pt idx="88">
                  <c:v>1.1704631578947369</c:v>
                </c:pt>
                <c:pt idx="89">
                  <c:v>1.1704631578947369</c:v>
                </c:pt>
                <c:pt idx="90">
                  <c:v>1.1704631578947369</c:v>
                </c:pt>
                <c:pt idx="91">
                  <c:v>1.1704631578947369</c:v>
                </c:pt>
                <c:pt idx="92">
                  <c:v>1.1704631578947369</c:v>
                </c:pt>
                <c:pt idx="93">
                  <c:v>1.1704631578947369</c:v>
                </c:pt>
                <c:pt idx="94">
                  <c:v>1.1704631578947369</c:v>
                </c:pt>
                <c:pt idx="95">
                  <c:v>1.1704631578947369</c:v>
                </c:pt>
                <c:pt idx="96">
                  <c:v>1.1704631578947369</c:v>
                </c:pt>
                <c:pt idx="97">
                  <c:v>1.1704631578947369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8-4387-888A-61862184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49088"/>
        <c:axId val="1169356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Plot!$A$1:$A$101</c15:sqref>
                  </c15:fullRef>
                </c:ext>
              </c:extLst>
              <c:f>Plot!$A$2:$A$101</c:f>
              <c:strCache>
                <c:ptCount val="100"/>
                <c:pt idx="0">
                  <c:v>2018.00</c:v>
                </c:pt>
                <c:pt idx="1">
                  <c:v>2019.00</c:v>
                </c:pt>
                <c:pt idx="2">
                  <c:v>2020.00</c:v>
                </c:pt>
                <c:pt idx="3">
                  <c:v>2021.00</c:v>
                </c:pt>
                <c:pt idx="4">
                  <c:v>2022.00</c:v>
                </c:pt>
                <c:pt idx="5">
                  <c:v>2023.00</c:v>
                </c:pt>
                <c:pt idx="6">
                  <c:v>2024.00</c:v>
                </c:pt>
                <c:pt idx="7">
                  <c:v>2025.00</c:v>
                </c:pt>
                <c:pt idx="8">
                  <c:v>2026.00</c:v>
                </c:pt>
                <c:pt idx="9">
                  <c:v>2027.00</c:v>
                </c:pt>
                <c:pt idx="10">
                  <c:v>2028.00</c:v>
                </c:pt>
                <c:pt idx="11">
                  <c:v>2029.00</c:v>
                </c:pt>
                <c:pt idx="12">
                  <c:v>2030.00</c:v>
                </c:pt>
                <c:pt idx="13">
                  <c:v>2031.00</c:v>
                </c:pt>
                <c:pt idx="14">
                  <c:v>2032.00</c:v>
                </c:pt>
                <c:pt idx="15">
                  <c:v>2033.00</c:v>
                </c:pt>
                <c:pt idx="16">
                  <c:v>2034.00</c:v>
                </c:pt>
                <c:pt idx="17">
                  <c:v>2035.00</c:v>
                </c:pt>
                <c:pt idx="18">
                  <c:v>2036.00</c:v>
                </c:pt>
                <c:pt idx="19">
                  <c:v>2037.00</c:v>
                </c:pt>
                <c:pt idx="20">
                  <c:v>2038.00</c:v>
                </c:pt>
                <c:pt idx="21">
                  <c:v>2039.00</c:v>
                </c:pt>
                <c:pt idx="22">
                  <c:v>2040.00</c:v>
                </c:pt>
                <c:pt idx="23">
                  <c:v>2041.00</c:v>
                </c:pt>
                <c:pt idx="24">
                  <c:v>2042.00</c:v>
                </c:pt>
                <c:pt idx="25">
                  <c:v>2043.00</c:v>
                </c:pt>
                <c:pt idx="26">
                  <c:v>2044.00</c:v>
                </c:pt>
                <c:pt idx="27">
                  <c:v>2045.00</c:v>
                </c:pt>
                <c:pt idx="28">
                  <c:v>2046.00</c:v>
                </c:pt>
                <c:pt idx="29">
                  <c:v>2047.00</c:v>
                </c:pt>
                <c:pt idx="30">
                  <c:v>2048.00</c:v>
                </c:pt>
                <c:pt idx="31">
                  <c:v>2049.00</c:v>
                </c:pt>
                <c:pt idx="32">
                  <c:v>2050.00</c:v>
                </c:pt>
                <c:pt idx="33">
                  <c:v>2051.00</c:v>
                </c:pt>
                <c:pt idx="34">
                  <c:v>2052.00</c:v>
                </c:pt>
                <c:pt idx="35">
                  <c:v>2053.00</c:v>
                </c:pt>
                <c:pt idx="36">
                  <c:v>2054.00</c:v>
                </c:pt>
                <c:pt idx="37">
                  <c:v>2055.00</c:v>
                </c:pt>
                <c:pt idx="38">
                  <c:v>2056.00</c:v>
                </c:pt>
                <c:pt idx="39">
                  <c:v>2057.00</c:v>
                </c:pt>
                <c:pt idx="40">
                  <c:v>2058.00</c:v>
                </c:pt>
                <c:pt idx="41">
                  <c:v>2059.00</c:v>
                </c:pt>
                <c:pt idx="42">
                  <c:v>2060.00</c:v>
                </c:pt>
                <c:pt idx="43">
                  <c:v>2061.00</c:v>
                </c:pt>
                <c:pt idx="44">
                  <c:v>2062.00</c:v>
                </c:pt>
                <c:pt idx="45">
                  <c:v>2063.00</c:v>
                </c:pt>
                <c:pt idx="46">
                  <c:v>2064.00</c:v>
                </c:pt>
                <c:pt idx="47">
                  <c:v>2065.00</c:v>
                </c:pt>
                <c:pt idx="48">
                  <c:v>2066.00</c:v>
                </c:pt>
                <c:pt idx="49">
                  <c:v>2067.00</c:v>
                </c:pt>
                <c:pt idx="50">
                  <c:v>2068.00</c:v>
                </c:pt>
                <c:pt idx="51">
                  <c:v>2069.00</c:v>
                </c:pt>
                <c:pt idx="52">
                  <c:v>2070.00</c:v>
                </c:pt>
                <c:pt idx="53">
                  <c:v>2071.00</c:v>
                </c:pt>
                <c:pt idx="54">
                  <c:v>2072.00</c:v>
                </c:pt>
                <c:pt idx="55">
                  <c:v>2073.00</c:v>
                </c:pt>
                <c:pt idx="56">
                  <c:v>2074.00</c:v>
                </c:pt>
                <c:pt idx="57">
                  <c:v>2075.00</c:v>
                </c:pt>
                <c:pt idx="58">
                  <c:v>2076.00</c:v>
                </c:pt>
                <c:pt idx="59">
                  <c:v>2077.00</c:v>
                </c:pt>
                <c:pt idx="60">
                  <c:v>2078.00</c:v>
                </c:pt>
                <c:pt idx="61">
                  <c:v>2079.00</c:v>
                </c:pt>
                <c:pt idx="62">
                  <c:v>2080.00</c:v>
                </c:pt>
                <c:pt idx="63">
                  <c:v>2081.00</c:v>
                </c:pt>
                <c:pt idx="64">
                  <c:v>2082.00</c:v>
                </c:pt>
                <c:pt idx="65">
                  <c:v>2083.00</c:v>
                </c:pt>
                <c:pt idx="66">
                  <c:v>2084.00</c:v>
                </c:pt>
                <c:pt idx="67">
                  <c:v>2085.00</c:v>
                </c:pt>
                <c:pt idx="68">
                  <c:v>2086.00</c:v>
                </c:pt>
                <c:pt idx="69">
                  <c:v>2087.00</c:v>
                </c:pt>
                <c:pt idx="70">
                  <c:v>2088.00</c:v>
                </c:pt>
                <c:pt idx="71">
                  <c:v>2089.00</c:v>
                </c:pt>
                <c:pt idx="72">
                  <c:v>2090.00</c:v>
                </c:pt>
                <c:pt idx="73">
                  <c:v>2091.00</c:v>
                </c:pt>
                <c:pt idx="74">
                  <c:v>2092.00</c:v>
                </c:pt>
                <c:pt idx="75">
                  <c:v>2093.00</c:v>
                </c:pt>
                <c:pt idx="76">
                  <c:v>2094.00</c:v>
                </c:pt>
                <c:pt idx="77">
                  <c:v>2095.00</c:v>
                </c:pt>
                <c:pt idx="78">
                  <c:v>2096.00</c:v>
                </c:pt>
                <c:pt idx="79">
                  <c:v>2097.00</c:v>
                </c:pt>
                <c:pt idx="80">
                  <c:v>2098.00</c:v>
                </c:pt>
                <c:pt idx="81">
                  <c:v>2099.00</c:v>
                </c:pt>
                <c:pt idx="82">
                  <c:v>2100.00</c:v>
                </c:pt>
                <c:pt idx="83">
                  <c:v>2101.00</c:v>
                </c:pt>
                <c:pt idx="84">
                  <c:v>2102.00</c:v>
                </c:pt>
                <c:pt idx="85">
                  <c:v>2103.00</c:v>
                </c:pt>
                <c:pt idx="86">
                  <c:v>2104.00</c:v>
                </c:pt>
                <c:pt idx="87">
                  <c:v>2105.00</c:v>
                </c:pt>
                <c:pt idx="88">
                  <c:v>2106.00</c:v>
                </c:pt>
                <c:pt idx="89">
                  <c:v>2107.00</c:v>
                </c:pt>
                <c:pt idx="90">
                  <c:v>2108.00</c:v>
                </c:pt>
                <c:pt idx="91">
                  <c:v>2109.00</c:v>
                </c:pt>
                <c:pt idx="92">
                  <c:v>2110.00</c:v>
                </c:pt>
                <c:pt idx="93">
                  <c:v>2111.00</c:v>
                </c:pt>
                <c:pt idx="94">
                  <c:v>2112.00</c:v>
                </c:pt>
                <c:pt idx="95">
                  <c:v>2113.00</c:v>
                </c:pt>
                <c:pt idx="96">
                  <c:v>2114.00</c:v>
                </c:pt>
                <c:pt idx="97">
                  <c:v>2115.00</c:v>
                </c:pt>
                <c:pt idx="98">
                  <c:v>2116.00</c:v>
                </c:pt>
                <c:pt idx="99">
                  <c:v>2117.00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Plot!$B$2:$B$101</c15:sqref>
                  </c15:fullRef>
                </c:ext>
              </c:extLst>
              <c:f>Plot!$B$3:$B$101</c:f>
              <c:numCache>
                <c:formatCode>General</c:formatCode>
                <c:ptCount val="99"/>
                <c:pt idx="0">
                  <c:v>0.95935999999999999</c:v>
                </c:pt>
                <c:pt idx="1">
                  <c:v>0.96880999999999995</c:v>
                </c:pt>
                <c:pt idx="2">
                  <c:v>0.97841</c:v>
                </c:pt>
                <c:pt idx="3">
                  <c:v>0.98665999999999998</c:v>
                </c:pt>
                <c:pt idx="4">
                  <c:v>0.99486999999999992</c:v>
                </c:pt>
                <c:pt idx="5">
                  <c:v>1.0030600000000001</c:v>
                </c:pt>
                <c:pt idx="6">
                  <c:v>1.0112700000000001</c:v>
                </c:pt>
                <c:pt idx="7">
                  <c:v>1.01953</c:v>
                </c:pt>
                <c:pt idx="8">
                  <c:v>1.02616</c:v>
                </c:pt>
                <c:pt idx="9">
                  <c:v>1.0326899999999999</c:v>
                </c:pt>
                <c:pt idx="10">
                  <c:v>1.03911</c:v>
                </c:pt>
                <c:pt idx="11">
                  <c:v>1.04542</c:v>
                </c:pt>
                <c:pt idx="12">
                  <c:v>1.05165</c:v>
                </c:pt>
                <c:pt idx="13">
                  <c:v>1.0560399999999999</c:v>
                </c:pt>
                <c:pt idx="14">
                  <c:v>1.06073</c:v>
                </c:pt>
                <c:pt idx="15">
                  <c:v>1.06565</c:v>
                </c:pt>
                <c:pt idx="16">
                  <c:v>1.0707</c:v>
                </c:pt>
                <c:pt idx="17">
                  <c:v>1.07579</c:v>
                </c:pt>
                <c:pt idx="18">
                  <c:v>1.0787499999999999</c:v>
                </c:pt>
                <c:pt idx="19">
                  <c:v>1.0821099999999999</c:v>
                </c:pt>
                <c:pt idx="20">
                  <c:v>1.08578</c:v>
                </c:pt>
                <c:pt idx="21">
                  <c:v>1.08969</c:v>
                </c:pt>
                <c:pt idx="22">
                  <c:v>1.0937399999999999</c:v>
                </c:pt>
                <c:pt idx="23">
                  <c:v>1.09491</c:v>
                </c:pt>
                <c:pt idx="24">
                  <c:v>1.09674</c:v>
                </c:pt>
                <c:pt idx="25">
                  <c:v>1.0992</c:v>
                </c:pt>
                <c:pt idx="26">
                  <c:v>1.10226</c:v>
                </c:pt>
                <c:pt idx="27">
                  <c:v>1.10589</c:v>
                </c:pt>
                <c:pt idx="28">
                  <c:v>1.1065199999999999</c:v>
                </c:pt>
                <c:pt idx="29">
                  <c:v>1.10748</c:v>
                </c:pt>
                <c:pt idx="30">
                  <c:v>1.1087399999999998</c:v>
                </c:pt>
                <c:pt idx="31">
                  <c:v>1.11025</c:v>
                </c:pt>
                <c:pt idx="32">
                  <c:v>1.1119399999999999</c:v>
                </c:pt>
                <c:pt idx="33">
                  <c:v>1.1119399999999999</c:v>
                </c:pt>
                <c:pt idx="34">
                  <c:v>1.1119399999999999</c:v>
                </c:pt>
                <c:pt idx="35">
                  <c:v>1.1119399999999999</c:v>
                </c:pt>
                <c:pt idx="36">
                  <c:v>1.1119399999999999</c:v>
                </c:pt>
                <c:pt idx="37">
                  <c:v>1.1119399999999999</c:v>
                </c:pt>
                <c:pt idx="38">
                  <c:v>1.1119399999999999</c:v>
                </c:pt>
                <c:pt idx="39">
                  <c:v>1.1119399999999999</c:v>
                </c:pt>
                <c:pt idx="40">
                  <c:v>1.1119399999999999</c:v>
                </c:pt>
                <c:pt idx="41">
                  <c:v>1.1119399999999999</c:v>
                </c:pt>
                <c:pt idx="42">
                  <c:v>1.1119399999999999</c:v>
                </c:pt>
                <c:pt idx="43">
                  <c:v>1.1119399999999999</c:v>
                </c:pt>
                <c:pt idx="44">
                  <c:v>1.1119399999999999</c:v>
                </c:pt>
                <c:pt idx="45">
                  <c:v>1.1119399999999999</c:v>
                </c:pt>
                <c:pt idx="46">
                  <c:v>1.1119399999999999</c:v>
                </c:pt>
                <c:pt idx="47">
                  <c:v>1.1119399999999999</c:v>
                </c:pt>
                <c:pt idx="48">
                  <c:v>1.1119399999999999</c:v>
                </c:pt>
                <c:pt idx="49">
                  <c:v>1.1119399999999999</c:v>
                </c:pt>
                <c:pt idx="50">
                  <c:v>1.1119399999999999</c:v>
                </c:pt>
                <c:pt idx="51">
                  <c:v>1.1119399999999999</c:v>
                </c:pt>
                <c:pt idx="52">
                  <c:v>1.1119399999999999</c:v>
                </c:pt>
                <c:pt idx="53">
                  <c:v>1.1119399999999999</c:v>
                </c:pt>
                <c:pt idx="54">
                  <c:v>1.1119399999999999</c:v>
                </c:pt>
                <c:pt idx="55">
                  <c:v>1.1119399999999999</c:v>
                </c:pt>
                <c:pt idx="56">
                  <c:v>1.1119399999999999</c:v>
                </c:pt>
                <c:pt idx="57">
                  <c:v>1.1119399999999999</c:v>
                </c:pt>
                <c:pt idx="58">
                  <c:v>1.1119399999999999</c:v>
                </c:pt>
                <c:pt idx="59">
                  <c:v>1.1119399999999999</c:v>
                </c:pt>
                <c:pt idx="60">
                  <c:v>1.1119399999999999</c:v>
                </c:pt>
                <c:pt idx="61">
                  <c:v>1.1119399999999999</c:v>
                </c:pt>
                <c:pt idx="62">
                  <c:v>1.1119399999999999</c:v>
                </c:pt>
                <c:pt idx="63">
                  <c:v>1.1119399999999999</c:v>
                </c:pt>
                <c:pt idx="64">
                  <c:v>1.1119399999999999</c:v>
                </c:pt>
                <c:pt idx="65">
                  <c:v>1.1119399999999999</c:v>
                </c:pt>
                <c:pt idx="66">
                  <c:v>1.1119399999999999</c:v>
                </c:pt>
                <c:pt idx="67">
                  <c:v>1.1119399999999999</c:v>
                </c:pt>
                <c:pt idx="68">
                  <c:v>1.1119399999999999</c:v>
                </c:pt>
                <c:pt idx="69">
                  <c:v>1.1119399999999999</c:v>
                </c:pt>
                <c:pt idx="70">
                  <c:v>1.1119399999999999</c:v>
                </c:pt>
                <c:pt idx="71">
                  <c:v>1.1119399999999999</c:v>
                </c:pt>
                <c:pt idx="72">
                  <c:v>1.1119399999999999</c:v>
                </c:pt>
                <c:pt idx="73">
                  <c:v>1.1119399999999999</c:v>
                </c:pt>
                <c:pt idx="74">
                  <c:v>1.1119399999999999</c:v>
                </c:pt>
                <c:pt idx="75">
                  <c:v>1.1119399999999999</c:v>
                </c:pt>
                <c:pt idx="76">
                  <c:v>1.1119399999999999</c:v>
                </c:pt>
                <c:pt idx="77">
                  <c:v>1.1119399999999999</c:v>
                </c:pt>
                <c:pt idx="78">
                  <c:v>1.1119399999999999</c:v>
                </c:pt>
                <c:pt idx="79">
                  <c:v>1.1119399999999999</c:v>
                </c:pt>
                <c:pt idx="80">
                  <c:v>1.1119399999999999</c:v>
                </c:pt>
                <c:pt idx="81">
                  <c:v>1.1119399999999999</c:v>
                </c:pt>
                <c:pt idx="82">
                  <c:v>1.1119399999999999</c:v>
                </c:pt>
                <c:pt idx="83">
                  <c:v>1.1119399999999999</c:v>
                </c:pt>
                <c:pt idx="84">
                  <c:v>1.1119399999999999</c:v>
                </c:pt>
                <c:pt idx="85">
                  <c:v>1.1119399999999999</c:v>
                </c:pt>
                <c:pt idx="86">
                  <c:v>1.1119399999999999</c:v>
                </c:pt>
                <c:pt idx="87">
                  <c:v>1.1119399999999999</c:v>
                </c:pt>
                <c:pt idx="88">
                  <c:v>1.1119399999999999</c:v>
                </c:pt>
                <c:pt idx="89">
                  <c:v>1.1119399999999999</c:v>
                </c:pt>
                <c:pt idx="90">
                  <c:v>1.1119399999999999</c:v>
                </c:pt>
                <c:pt idx="91">
                  <c:v>1.1119399999999999</c:v>
                </c:pt>
                <c:pt idx="92">
                  <c:v>1.1119399999999999</c:v>
                </c:pt>
                <c:pt idx="93">
                  <c:v>1.1119399999999999</c:v>
                </c:pt>
                <c:pt idx="94">
                  <c:v>1.1119399999999999</c:v>
                </c:pt>
                <c:pt idx="95">
                  <c:v>1.1119399999999999</c:v>
                </c:pt>
                <c:pt idx="96">
                  <c:v>1.1119399999999999</c:v>
                </c:pt>
                <c:pt idx="97">
                  <c:v>1.1119399999999999</c:v>
                </c:pt>
                <c:pt idx="98">
                  <c:v>1.1119399999999999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8-4387-888A-61862184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98048"/>
        <c:axId val="116934144"/>
      </c:lineChart>
      <c:catAx>
        <c:axId val="1168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34144"/>
        <c:crosses val="autoZero"/>
        <c:auto val="1"/>
        <c:lblAlgn val="ctr"/>
        <c:lblOffset val="100"/>
        <c:noMultiLvlLbl val="0"/>
      </c:catAx>
      <c:valAx>
        <c:axId val="1169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898048"/>
        <c:crosses val="autoZero"/>
        <c:crossBetween val="between"/>
      </c:valAx>
      <c:valAx>
        <c:axId val="116935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849088"/>
        <c:crosses val="max"/>
        <c:crossBetween val="between"/>
      </c:valAx>
      <c:catAx>
        <c:axId val="11784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935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Baseline</c:v>
          </c:tx>
          <c:marker>
            <c:symbol val="none"/>
          </c:marker>
          <c:cat>
            <c:strRef>
              <c:f>[3]Baseline!$A$2:$A$101</c:f>
              <c:strCache>
                <c:ptCount val="100"/>
                <c:pt idx="0">
                  <c:v>2018.00</c:v>
                </c:pt>
                <c:pt idx="1">
                  <c:v>2019.00</c:v>
                </c:pt>
                <c:pt idx="2">
                  <c:v>2020.00</c:v>
                </c:pt>
                <c:pt idx="3">
                  <c:v>2021.00</c:v>
                </c:pt>
                <c:pt idx="4">
                  <c:v>2022.00</c:v>
                </c:pt>
                <c:pt idx="5">
                  <c:v>2023.00</c:v>
                </c:pt>
                <c:pt idx="6">
                  <c:v>2024.00</c:v>
                </c:pt>
                <c:pt idx="7">
                  <c:v>2025.00</c:v>
                </c:pt>
                <c:pt idx="8">
                  <c:v>2026.00</c:v>
                </c:pt>
                <c:pt idx="9">
                  <c:v>2027.00</c:v>
                </c:pt>
                <c:pt idx="10">
                  <c:v>2028.00</c:v>
                </c:pt>
                <c:pt idx="11">
                  <c:v>2029.00</c:v>
                </c:pt>
                <c:pt idx="12">
                  <c:v>2030.00</c:v>
                </c:pt>
                <c:pt idx="13">
                  <c:v>2031.00</c:v>
                </c:pt>
                <c:pt idx="14">
                  <c:v>2032.00</c:v>
                </c:pt>
                <c:pt idx="15">
                  <c:v>2033.00</c:v>
                </c:pt>
                <c:pt idx="16">
                  <c:v>2034.00</c:v>
                </c:pt>
                <c:pt idx="17">
                  <c:v>2035.00</c:v>
                </c:pt>
                <c:pt idx="18">
                  <c:v>2036.00</c:v>
                </c:pt>
                <c:pt idx="19">
                  <c:v>2037.00</c:v>
                </c:pt>
                <c:pt idx="20">
                  <c:v>2038.00</c:v>
                </c:pt>
                <c:pt idx="21">
                  <c:v>2039.00</c:v>
                </c:pt>
                <c:pt idx="22">
                  <c:v>2040.00</c:v>
                </c:pt>
                <c:pt idx="23">
                  <c:v>2041.00</c:v>
                </c:pt>
                <c:pt idx="24">
                  <c:v>2042.00</c:v>
                </c:pt>
                <c:pt idx="25">
                  <c:v>2043.00</c:v>
                </c:pt>
                <c:pt idx="26">
                  <c:v>2044.00</c:v>
                </c:pt>
                <c:pt idx="27">
                  <c:v>2045.00</c:v>
                </c:pt>
                <c:pt idx="28">
                  <c:v>2046.00</c:v>
                </c:pt>
                <c:pt idx="29">
                  <c:v>2047.00</c:v>
                </c:pt>
                <c:pt idx="30">
                  <c:v>2048.00</c:v>
                </c:pt>
                <c:pt idx="31">
                  <c:v>2049.00</c:v>
                </c:pt>
                <c:pt idx="32">
                  <c:v>2050.00</c:v>
                </c:pt>
                <c:pt idx="33">
                  <c:v>2051.00</c:v>
                </c:pt>
                <c:pt idx="34">
                  <c:v>2052.00</c:v>
                </c:pt>
                <c:pt idx="35">
                  <c:v>2053.00</c:v>
                </c:pt>
                <c:pt idx="36">
                  <c:v>2054.00</c:v>
                </c:pt>
                <c:pt idx="37">
                  <c:v>2055.00</c:v>
                </c:pt>
                <c:pt idx="38">
                  <c:v>2056.00</c:v>
                </c:pt>
                <c:pt idx="39">
                  <c:v>2057.00</c:v>
                </c:pt>
                <c:pt idx="40">
                  <c:v>2058.00</c:v>
                </c:pt>
                <c:pt idx="41">
                  <c:v>2059.00</c:v>
                </c:pt>
                <c:pt idx="42">
                  <c:v>2060.00</c:v>
                </c:pt>
                <c:pt idx="43">
                  <c:v>2061.00</c:v>
                </c:pt>
                <c:pt idx="44">
                  <c:v>2062.00</c:v>
                </c:pt>
                <c:pt idx="45">
                  <c:v>2063.00</c:v>
                </c:pt>
                <c:pt idx="46">
                  <c:v>2064.00</c:v>
                </c:pt>
                <c:pt idx="47">
                  <c:v>2065.00</c:v>
                </c:pt>
                <c:pt idx="48">
                  <c:v>2066.00</c:v>
                </c:pt>
                <c:pt idx="49">
                  <c:v>2067.00</c:v>
                </c:pt>
                <c:pt idx="50">
                  <c:v>2068.00</c:v>
                </c:pt>
                <c:pt idx="51">
                  <c:v>2069.00</c:v>
                </c:pt>
                <c:pt idx="52">
                  <c:v>2070.00</c:v>
                </c:pt>
                <c:pt idx="53">
                  <c:v>2071.00</c:v>
                </c:pt>
                <c:pt idx="54">
                  <c:v>2072.00</c:v>
                </c:pt>
                <c:pt idx="55">
                  <c:v>2073.00</c:v>
                </c:pt>
                <c:pt idx="56">
                  <c:v>2074.00</c:v>
                </c:pt>
                <c:pt idx="57">
                  <c:v>2075.00</c:v>
                </c:pt>
                <c:pt idx="58">
                  <c:v>2076.00</c:v>
                </c:pt>
                <c:pt idx="59">
                  <c:v>2077.00</c:v>
                </c:pt>
                <c:pt idx="60">
                  <c:v>2078.00</c:v>
                </c:pt>
                <c:pt idx="61">
                  <c:v>2079.00</c:v>
                </c:pt>
                <c:pt idx="62">
                  <c:v>2080.00</c:v>
                </c:pt>
                <c:pt idx="63">
                  <c:v>2081.00</c:v>
                </c:pt>
                <c:pt idx="64">
                  <c:v>2082.00</c:v>
                </c:pt>
                <c:pt idx="65">
                  <c:v>2083.00</c:v>
                </c:pt>
                <c:pt idx="66">
                  <c:v>2084.00</c:v>
                </c:pt>
                <c:pt idx="67">
                  <c:v>2085.00</c:v>
                </c:pt>
                <c:pt idx="68">
                  <c:v>2086.00</c:v>
                </c:pt>
                <c:pt idx="69">
                  <c:v>2087.00</c:v>
                </c:pt>
                <c:pt idx="70">
                  <c:v>2088.00</c:v>
                </c:pt>
                <c:pt idx="71">
                  <c:v>2089.00</c:v>
                </c:pt>
                <c:pt idx="72">
                  <c:v>2090.00</c:v>
                </c:pt>
                <c:pt idx="73">
                  <c:v>2091.00</c:v>
                </c:pt>
                <c:pt idx="74">
                  <c:v>2092.00</c:v>
                </c:pt>
                <c:pt idx="75">
                  <c:v>2093.00</c:v>
                </c:pt>
                <c:pt idx="76">
                  <c:v>2094.00</c:v>
                </c:pt>
                <c:pt idx="77">
                  <c:v>2095.00</c:v>
                </c:pt>
                <c:pt idx="78">
                  <c:v>2096.00</c:v>
                </c:pt>
                <c:pt idx="79">
                  <c:v>2097.00</c:v>
                </c:pt>
                <c:pt idx="80">
                  <c:v>2098.00</c:v>
                </c:pt>
                <c:pt idx="81">
                  <c:v>2099.00</c:v>
                </c:pt>
                <c:pt idx="82">
                  <c:v>2100.00</c:v>
                </c:pt>
                <c:pt idx="83">
                  <c:v>2101.00</c:v>
                </c:pt>
                <c:pt idx="84">
                  <c:v>2102.00</c:v>
                </c:pt>
                <c:pt idx="85">
                  <c:v>2103.00</c:v>
                </c:pt>
                <c:pt idx="86">
                  <c:v>2104.00</c:v>
                </c:pt>
                <c:pt idx="87">
                  <c:v>2105.00</c:v>
                </c:pt>
                <c:pt idx="88">
                  <c:v>2106.00</c:v>
                </c:pt>
                <c:pt idx="89">
                  <c:v>2107.00</c:v>
                </c:pt>
                <c:pt idx="90">
                  <c:v>2108.00</c:v>
                </c:pt>
                <c:pt idx="91">
                  <c:v>2109.00</c:v>
                </c:pt>
                <c:pt idx="92">
                  <c:v>2110.00</c:v>
                </c:pt>
                <c:pt idx="93">
                  <c:v>2111.00</c:v>
                </c:pt>
                <c:pt idx="94">
                  <c:v>2112.00</c:v>
                </c:pt>
                <c:pt idx="95">
                  <c:v>2113.00</c:v>
                </c:pt>
                <c:pt idx="96">
                  <c:v>2114.00</c:v>
                </c:pt>
                <c:pt idx="97">
                  <c:v>2115.00</c:v>
                </c:pt>
                <c:pt idx="98">
                  <c:v>2116.00</c:v>
                </c:pt>
                <c:pt idx="99">
                  <c:v>2117.00</c:v>
                </c:pt>
              </c:strCache>
            </c:strRef>
          </c:cat>
          <c:val>
            <c:numRef>
              <c:f>[3]Baseline!$M$2:$M$101</c:f>
              <c:numCache>
                <c:formatCode>General</c:formatCode>
                <c:ptCount val="100"/>
                <c:pt idx="0">
                  <c:v>0.40674026919701356</c:v>
                </c:pt>
                <c:pt idx="1">
                  <c:v>0.43375276244111338</c:v>
                </c:pt>
                <c:pt idx="2">
                  <c:v>0.46164086066908994</c:v>
                </c:pt>
                <c:pt idx="3">
                  <c:v>0.49069073949699837</c:v>
                </c:pt>
                <c:pt idx="4">
                  <c:v>0.52099446413239092</c:v>
                </c:pt>
                <c:pt idx="5">
                  <c:v>0.55263523704493278</c:v>
                </c:pt>
                <c:pt idx="6">
                  <c:v>0.58568875701239986</c:v>
                </c:pt>
                <c:pt idx="7">
                  <c:v>0.62022740154499012</c:v>
                </c:pt>
                <c:pt idx="8">
                  <c:v>0.65632071727154384</c:v>
                </c:pt>
                <c:pt idx="9">
                  <c:v>0.69403092536232247</c:v>
                </c:pt>
                <c:pt idx="10">
                  <c:v>0.73342554033274665</c:v>
                </c:pt>
                <c:pt idx="11">
                  <c:v>0.77456565982109871</c:v>
                </c:pt>
                <c:pt idx="12">
                  <c:v>0.81751004372349245</c:v>
                </c:pt>
                <c:pt idx="13">
                  <c:v>0.8623154464238818</c:v>
                </c:pt>
                <c:pt idx="14">
                  <c:v>0.90903013881561268</c:v>
                </c:pt>
                <c:pt idx="15">
                  <c:v>0.95771387050670187</c:v>
                </c:pt>
                <c:pt idx="16">
                  <c:v>1.0084172869242818</c:v>
                </c:pt>
                <c:pt idx="17">
                  <c:v>1.0611895773255793</c:v>
                </c:pt>
                <c:pt idx="18">
                  <c:v>1.116078836327407</c:v>
                </c:pt>
                <c:pt idx="19">
                  <c:v>1.1731221497435536</c:v>
                </c:pt>
                <c:pt idx="20">
                  <c:v>1.2323760910956825</c:v>
                </c:pt>
                <c:pt idx="21">
                  <c:v>1.2938844186645353</c:v>
                </c:pt>
                <c:pt idx="22">
                  <c:v>1.3576900118293747</c:v>
                </c:pt>
                <c:pt idx="23">
                  <c:v>1.4238347462982812</c:v>
                </c:pt>
                <c:pt idx="24">
                  <c:v>1.4923419350189828</c:v>
                </c:pt>
                <c:pt idx="25">
                  <c:v>1.5632700496318042</c:v>
                </c:pt>
                <c:pt idx="26">
                  <c:v>1.6366560791202498</c:v>
                </c:pt>
                <c:pt idx="27">
                  <c:v>1.7125360738448625</c:v>
                </c:pt>
                <c:pt idx="28">
                  <c:v>1.7909454572371533</c:v>
                </c:pt>
                <c:pt idx="29">
                  <c:v>1.8718925502076493</c:v>
                </c:pt>
                <c:pt idx="30">
                  <c:v>1.9554317859166501</c:v>
                </c:pt>
                <c:pt idx="31">
                  <c:v>2.0415920825715994</c:v>
                </c:pt>
                <c:pt idx="32">
                  <c:v>2.130400805367723</c:v>
                </c:pt>
                <c:pt idx="33">
                  <c:v>2.2218838946727639</c:v>
                </c:pt>
                <c:pt idx="34">
                  <c:v>2.3160492711697165</c:v>
                </c:pt>
                <c:pt idx="35">
                  <c:v>2.4129333146485767</c:v>
                </c:pt>
                <c:pt idx="36">
                  <c:v>2.5125553893177255</c:v>
                </c:pt>
                <c:pt idx="37">
                  <c:v>2.6149328223230937</c:v>
                </c:pt>
                <c:pt idx="38">
                  <c:v>2.7200808866592476</c:v>
                </c:pt>
                <c:pt idx="39">
                  <c:v>2.8280127856386503</c:v>
                </c:pt>
                <c:pt idx="40">
                  <c:v>2.9387396385935087</c:v>
                </c:pt>
                <c:pt idx="41">
                  <c:v>3.0522704677505472</c:v>
                </c:pt>
                <c:pt idx="42">
                  <c:v>3.168612186410058</c:v>
                </c:pt>
                <c:pt idx="43">
                  <c:v>3.2877695886880001</c:v>
                </c:pt>
                <c:pt idx="44">
                  <c:v>3.4097453411582697</c:v>
                </c:pt>
                <c:pt idx="45">
                  <c:v>3.534539976764604</c:v>
                </c:pt>
                <c:pt idx="46">
                  <c:v>3.6621518913731479</c:v>
                </c:pt>
                <c:pt idx="47">
                  <c:v>3.7925773433104961</c:v>
                </c:pt>
                <c:pt idx="48">
                  <c:v>3.9258104561867526</c:v>
                </c:pt>
                <c:pt idx="49">
                  <c:v>4.0618432252487251</c:v>
                </c:pt>
                <c:pt idx="50">
                  <c:v>4.2006655274415019</c:v>
                </c:pt>
                <c:pt idx="51">
                  <c:v>4.3422651352966906</c:v>
                </c:pt>
                <c:pt idx="52">
                  <c:v>4.4866277346960723</c:v>
                </c:pt>
                <c:pt idx="53">
                  <c:v>4.6337369465058309</c:v>
                </c:pt>
                <c:pt idx="54">
                  <c:v>4.7835743520188254</c:v>
                </c:pt>
                <c:pt idx="55">
                  <c:v>4.9361195220992879</c:v>
                </c:pt>
                <c:pt idx="56">
                  <c:v>5.0913500498845705</c:v>
                </c:pt>
                <c:pt idx="57">
                  <c:v>5.2492415868686813</c:v>
                </c:pt>
                <c:pt idx="58">
                  <c:v>5.4097678821688424</c:v>
                </c:pt>
                <c:pt idx="59">
                  <c:v>5.5729008247617324</c:v>
                </c:pt>
                <c:pt idx="60">
                  <c:v>5.7386104884617142</c:v>
                </c:pt>
                <c:pt idx="61">
                  <c:v>5.9068651794151474</c:v>
                </c:pt>
                <c:pt idx="62">
                  <c:v>6.0776314858787961</c:v>
                </c:pt>
                <c:pt idx="63">
                  <c:v>6.2508743300563578</c:v>
                </c:pt>
                <c:pt idx="64">
                  <c:v>6.4265570217738439</c:v>
                </c:pt>
                <c:pt idx="65">
                  <c:v>6.6046413137797124</c:v>
                </c:pt>
                <c:pt idx="66">
                  <c:v>6.7850874584704046</c:v>
                </c:pt>
                <c:pt idx="67">
                  <c:v>6.9678542658470626</c:v>
                </c:pt>
                <c:pt idx="68">
                  <c:v>7.1528991625223313</c:v>
                </c:pt>
                <c:pt idx="69">
                  <c:v>7.3401782516105616</c:v>
                </c:pt>
                <c:pt idx="70">
                  <c:v>7.5296463733376946</c:v>
                </c:pt>
                <c:pt idx="71">
                  <c:v>7.7212571662228875</c:v>
                </c:pt>
                <c:pt idx="72">
                  <c:v>7.9149631286949127</c:v>
                </c:pt>
                <c:pt idx="73">
                  <c:v>8.1107156810070276</c:v>
                </c:pt>
                <c:pt idx="74">
                  <c:v>8.3084652273295827</c:v>
                </c:pt>
                <c:pt idx="75">
                  <c:v>8.5081612179038952</c:v>
                </c:pt>
                <c:pt idx="76">
                  <c:v>8.7097522111459931</c:v>
                </c:pt>
                <c:pt idx="77">
                  <c:v>8.9131859355944982</c:v>
                </c:pt>
                <c:pt idx="78">
                  <c:v>9.1184093516042584</c:v>
                </c:pt>
                <c:pt idx="79">
                  <c:v>9.3253687126871867</c:v>
                </c:pt>
                <c:pt idx="80">
                  <c:v>9.5340096264093948</c:v>
                </c:pt>
                <c:pt idx="81">
                  <c:v>9.7442771147544516</c:v>
                </c:pt>
                <c:pt idx="82">
                  <c:v>9.9561156738651437</c:v>
                </c:pt>
                <c:pt idx="83">
                  <c:v>10.16946933308167</c:v>
                </c:pt>
                <c:pt idx="84">
                  <c:v>10.3842817131925</c:v>
                </c:pt>
                <c:pt idx="85">
                  <c:v>10.600496083820326</c:v>
                </c:pt>
                <c:pt idx="86">
                  <c:v>10.818055419863638</c:v>
                </c:pt>
                <c:pt idx="87">
                  <c:v>11.036902456922917</c:v>
                </c:pt>
                <c:pt idx="88">
                  <c:v>11.256979745638473</c:v>
                </c:pt>
                <c:pt idx="89">
                  <c:v>11.478229704872135</c:v>
                </c:pt>
                <c:pt idx="90">
                  <c:v>11.700594673670622</c:v>
                </c:pt>
                <c:pt idx="91">
                  <c:v>11.924016961956982</c:v>
                </c:pt>
                <c:pt idx="92">
                  <c:v>12.148438899896369</c:v>
                </c:pt>
                <c:pt idx="93">
                  <c:v>12.373802885911296</c:v>
                </c:pt>
                <c:pt idx="94">
                  <c:v>12.600051433315118</c:v>
                </c:pt>
                <c:pt idx="95">
                  <c:v>12.827127215580823</c:v>
                </c:pt>
                <c:pt idx="96">
                  <c:v>13.054973110272009</c:v>
                </c:pt>
                <c:pt idx="97">
                  <c:v>13.283532241724286</c:v>
                </c:pt>
                <c:pt idx="98">
                  <c:v>13.512748022611722</c:v>
                </c:pt>
                <c:pt idx="99">
                  <c:v>13.742564194631449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9-45C6-974F-3C9395D0700B}"/>
            </c:ext>
          </c:extLst>
        </c:ser>
        <c:ser>
          <c:idx val="6"/>
          <c:order val="1"/>
          <c:tx>
            <c:v>Temperature</c:v>
          </c:tx>
          <c:marker>
            <c:symbol val="none"/>
          </c:marker>
          <c:val>
            <c:numRef>
              <c:f>[3]Temperature!$M$2:$M$101</c:f>
              <c:numCache>
                <c:formatCode>General</c:formatCode>
                <c:ptCount val="100"/>
                <c:pt idx="0">
                  <c:v>0.40674026919701356</c:v>
                </c:pt>
                <c:pt idx="1">
                  <c:v>0.43336751495396303</c:v>
                </c:pt>
                <c:pt idx="2">
                  <c:v>0.4607900648720808</c:v>
                </c:pt>
                <c:pt idx="3">
                  <c:v>0.4893281974036382</c:v>
                </c:pt>
                <c:pt idx="4">
                  <c:v>0.5190759426152598</c:v>
                </c:pt>
                <c:pt idx="5">
                  <c:v>0.55011668734644092</c:v>
                </c:pt>
                <c:pt idx="6">
                  <c:v>0.58252459962314496</c:v>
                </c:pt>
                <c:pt idx="7">
                  <c:v>0.61636899167193193</c:v>
                </c:pt>
                <c:pt idx="8">
                  <c:v>0.65171503498614936</c:v>
                </c:pt>
                <c:pt idx="9">
                  <c:v>0.68861958930455092</c:v>
                </c:pt>
                <c:pt idx="10">
                  <c:v>0.72714392769706415</c:v>
                </c:pt>
                <c:pt idx="11">
                  <c:v>0.76734231573406919</c:v>
                </c:pt>
                <c:pt idx="12">
                  <c:v>0.80926626936042567</c:v>
                </c:pt>
                <c:pt idx="13">
                  <c:v>0.85296499412772153</c:v>
                </c:pt>
                <c:pt idx="14">
                  <c:v>0.89847907592115916</c:v>
                </c:pt>
                <c:pt idx="15">
                  <c:v>0.94586011713136875</c:v>
                </c:pt>
                <c:pt idx="16">
                  <c:v>0.99515038936862299</c:v>
                </c:pt>
                <c:pt idx="17">
                  <c:v>1.0463904299076672</c:v>
                </c:pt>
                <c:pt idx="18">
                  <c:v>1.09961935135349</c:v>
                </c:pt>
                <c:pt idx="19">
                  <c:v>1.1548650987258964</c:v>
                </c:pt>
                <c:pt idx="20">
                  <c:v>1.2121741880561629</c:v>
                </c:pt>
                <c:pt idx="21">
                  <c:v>1.2715799351770454</c:v>
                </c:pt>
                <c:pt idx="22">
                  <c:v>1.3331142681351382</c:v>
                </c:pt>
                <c:pt idx="23">
                  <c:v>1.3968075670855467</c:v>
                </c:pt>
                <c:pt idx="24">
                  <c:v>1.4626715839225191</c:v>
                </c:pt>
                <c:pt idx="25">
                  <c:v>1.5307515446092013</c:v>
                </c:pt>
                <c:pt idx="26">
                  <c:v>1.6010708471411106</c:v>
                </c:pt>
                <c:pt idx="27">
                  <c:v>1.6736513654513943</c:v>
                </c:pt>
                <c:pt idx="28">
                  <c:v>1.748513741885011</c:v>
                </c:pt>
                <c:pt idx="29">
                  <c:v>1.8256518658212417</c:v>
                </c:pt>
                <c:pt idx="30">
                  <c:v>1.905103410535236</c:v>
                </c:pt>
                <c:pt idx="31">
                  <c:v>1.9868803128714014</c:v>
                </c:pt>
                <c:pt idx="32">
                  <c:v>2.0709923500124092</c:v>
                </c:pt>
                <c:pt idx="33">
                  <c:v>2.1574472600475016</c:v>
                </c:pt>
                <c:pt idx="34">
                  <c:v>2.2462348756194008</c:v>
                </c:pt>
                <c:pt idx="35">
                  <c:v>2.3373715334205101</c:v>
                </c:pt>
                <c:pt idx="36">
                  <c:v>2.4308562567520311</c:v>
                </c:pt>
                <c:pt idx="37">
                  <c:v>2.5266854113641077</c:v>
                </c:pt>
                <c:pt idx="38">
                  <c:v>2.6248526945982973</c:v>
                </c:pt>
                <c:pt idx="39">
                  <c:v>2.725349126935801</c:v>
                </c:pt>
                <c:pt idx="40">
                  <c:v>2.8281630456889761</c:v>
                </c:pt>
                <c:pt idx="41">
                  <c:v>2.9332801007743949</c:v>
                </c:pt>
                <c:pt idx="42">
                  <c:v>3.0406832526386705</c:v>
                </c:pt>
                <c:pt idx="43">
                  <c:v>3.1503527724748723</c:v>
                </c:pt>
                <c:pt idx="44">
                  <c:v>3.262266244895613</c:v>
                </c:pt>
                <c:pt idx="45">
                  <c:v>3.3763985732047486</c:v>
                </c:pt>
                <c:pt idx="46">
                  <c:v>3.4927219873607651</c:v>
                </c:pt>
                <c:pt idx="47">
                  <c:v>3.6112060546456002</c:v>
                </c:pt>
                <c:pt idx="48">
                  <c:v>3.7318176929597628</c:v>
                </c:pt>
                <c:pt idx="49">
                  <c:v>3.8545211865560591</c:v>
                </c:pt>
                <c:pt idx="50">
                  <c:v>3.9792782039174632</c:v>
                </c:pt>
                <c:pt idx="51">
                  <c:v>4.1060478173768757</c:v>
                </c:pt>
                <c:pt idx="52">
                  <c:v>4.2347865239809419</c:v>
                </c:pt>
                <c:pt idx="53">
                  <c:v>4.3654482670259442</c:v>
                </c:pt>
                <c:pt idx="54">
                  <c:v>4.497984457644705</c:v>
                </c:pt>
                <c:pt idx="55">
                  <c:v>4.6323439958163535</c:v>
                </c:pt>
                <c:pt idx="56">
                  <c:v>4.7684732902203741</c:v>
                </c:pt>
                <c:pt idx="57">
                  <c:v>4.9063162764722694</c:v>
                </c:pt>
                <c:pt idx="58">
                  <c:v>5.0458144335020734</c:v>
                </c:pt>
                <c:pt idx="59">
                  <c:v>5.1869067981708978</c:v>
                </c:pt>
                <c:pt idx="60">
                  <c:v>5.329529978729334</c:v>
                </c:pt>
                <c:pt idx="61">
                  <c:v>5.4736181684295655</c:v>
                </c:pt>
                <c:pt idx="62">
                  <c:v>5.6191031615813642</c:v>
                </c:pt>
                <c:pt idx="63">
                  <c:v>5.765914375643348</c:v>
                </c:pt>
                <c:pt idx="64">
                  <c:v>5.9139788846760961</c:v>
                </c:pt>
                <c:pt idx="65">
                  <c:v>6.0632214717188289</c:v>
                </c:pt>
                <c:pt idx="66">
                  <c:v>6.2135647105395497</c:v>
                </c:pt>
                <c:pt idx="67">
                  <c:v>6.3649290908760285</c:v>
                </c:pt>
                <c:pt idx="68">
                  <c:v>6.5172332058954465</c:v>
                </c:pt>
                <c:pt idx="69">
                  <c:v>6.6703940263626533</c:v>
                </c:pt>
                <c:pt idx="70">
                  <c:v>6.8243272931315326</c:v>
                </c:pt>
                <c:pt idx="71">
                  <c:v>6.978948068311837</c:v>
                </c:pt>
                <c:pt idx="72">
                  <c:v>7.1341714961134146</c:v>
                </c:pt>
                <c:pt idx="73">
                  <c:v>7.2899138372379699</c:v>
                </c:pt>
                <c:pt idx="74">
                  <c:v>7.4460938561290186</c:v>
                </c:pt>
                <c:pt idx="75">
                  <c:v>7.6026346588042832</c:v>
                </c:pt>
                <c:pt idx="76">
                  <c:v>7.7594661007976899</c:v>
                </c:pt>
                <c:pt idx="77">
                  <c:v>7.9165279104155664</c:v>
                </c:pt>
                <c:pt idx="78">
                  <c:v>8.0737737025949308</c:v>
                </c:pt>
                <c:pt idx="79">
                  <c:v>8.2311760937746588</c:v>
                </c:pt>
                <c:pt idx="80">
                  <c:v>8.3887331690852687</c:v>
                </c:pt>
                <c:pt idx="81">
                  <c:v>8.5464766008754189</c:v>
                </c:pt>
                <c:pt idx="82">
                  <c:v>8.7044817734347024</c:v>
                </c:pt>
                <c:pt idx="83">
                  <c:v>8.8628803348639877</c:v>
                </c:pt>
                <c:pt idx="84">
                  <c:v>9.0402733028051738</c:v>
                </c:pt>
                <c:pt idx="85">
                  <c:v>9.2192937058070594</c:v>
                </c:pt>
                <c:pt idx="86">
                  <c:v>9.3999457721177997</c:v>
                </c:pt>
                <c:pt idx="87">
                  <c:v>9.5822183576027786</c:v>
                </c:pt>
                <c:pt idx="88">
                  <c:v>9.7660864722966085</c:v>
                </c:pt>
                <c:pt idx="89">
                  <c:v>9.9515129853726627</c:v>
                </c:pt>
                <c:pt idx="90">
                  <c:v>10.138450378651577</c:v>
                </c:pt>
                <c:pt idx="91">
                  <c:v>10.326842462547846</c:v>
                </c:pt>
                <c:pt idx="92">
                  <c:v>10.516625999195131</c:v>
                </c:pt>
                <c:pt idx="93">
                  <c:v>10.707732199275206</c:v>
                </c:pt>
                <c:pt idx="94">
                  <c:v>10.900088074429645</c:v>
                </c:pt>
                <c:pt idx="95">
                  <c:v>11.093617637918094</c:v>
                </c:pt>
                <c:pt idx="96">
                  <c:v>11.288242953687922</c:v>
                </c:pt>
                <c:pt idx="97">
                  <c:v>11.483885039170282</c:v>
                </c:pt>
                <c:pt idx="98">
                  <c:v>11.680464630530849</c:v>
                </c:pt>
                <c:pt idx="99">
                  <c:v>11.877902821290245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9-45C6-974F-3C9395D0700B}"/>
            </c:ext>
          </c:extLst>
        </c:ser>
        <c:ser>
          <c:idx val="7"/>
          <c:order val="2"/>
          <c:tx>
            <c:v>Sea Level</c:v>
          </c:tx>
          <c:marker>
            <c:symbol val="none"/>
          </c:marker>
          <c:val>
            <c:numRef>
              <c:f>[3]SeaLevel!$M$2:$M$101</c:f>
              <c:numCache>
                <c:formatCode>General</c:formatCode>
                <c:ptCount val="100"/>
                <c:pt idx="0">
                  <c:v>0.40674026919701356</c:v>
                </c:pt>
                <c:pt idx="1">
                  <c:v>0.43332323355351154</c:v>
                </c:pt>
                <c:pt idx="2">
                  <c:v>0.46069295341195737</c:v>
                </c:pt>
                <c:pt idx="3">
                  <c:v>0.48917443552397077</c:v>
                </c:pt>
                <c:pt idx="4">
                  <c:v>0.51886233827174721</c:v>
                </c:pt>
                <c:pt idx="5">
                  <c:v>0.5498405137374579</c:v>
                </c:pt>
                <c:pt idx="6">
                  <c:v>0.58218344087316221</c:v>
                </c:pt>
                <c:pt idx="7">
                  <c:v>0.61596061063186192</c:v>
                </c:pt>
                <c:pt idx="8">
                  <c:v>0.65123726729368192</c:v>
                </c:pt>
                <c:pt idx="9">
                  <c:v>0.68807027380783592</c:v>
                </c:pt>
                <c:pt idx="10">
                  <c:v>0.7265208518612869</c:v>
                </c:pt>
                <c:pt idx="11">
                  <c:v>0.76664319442691808</c:v>
                </c:pt>
                <c:pt idx="12">
                  <c:v>0.80848874510834579</c:v>
                </c:pt>
                <c:pt idx="13">
                  <c:v>0.85210665110049866</c:v>
                </c:pt>
                <c:pt idx="14">
                  <c:v>0.89753747087221158</c:v>
                </c:pt>
                <c:pt idx="15">
                  <c:v>0.94483278658473868</c:v>
                </c:pt>
                <c:pt idx="16">
                  <c:v>0.99403487956150505</c:v>
                </c:pt>
                <c:pt idx="17">
                  <c:v>1.0451843217344343</c:v>
                </c:pt>
                <c:pt idx="18">
                  <c:v>1.0983202814596977</c:v>
                </c:pt>
                <c:pt idx="19">
                  <c:v>1.1534707908814243</c:v>
                </c:pt>
                <c:pt idx="20">
                  <c:v>1.2106824337592743</c:v>
                </c:pt>
                <c:pt idx="21">
                  <c:v>1.2699886146761372</c:v>
                </c:pt>
                <c:pt idx="22">
                  <c:v>1.331421358596041</c:v>
                </c:pt>
                <c:pt idx="23">
                  <c:v>1.3950111479003768</c:v>
                </c:pt>
                <c:pt idx="24">
                  <c:v>1.4607698660935358</c:v>
                </c:pt>
                <c:pt idx="25">
                  <c:v>1.5287428107886938</c:v>
                </c:pt>
                <c:pt idx="26">
                  <c:v>1.5989534764064961</c:v>
                </c:pt>
                <c:pt idx="27">
                  <c:v>1.6714238354708639</c:v>
                </c:pt>
                <c:pt idx="28">
                  <c:v>1.7461746292084175</c:v>
                </c:pt>
                <c:pt idx="29">
                  <c:v>1.823199885665961</c:v>
                </c:pt>
                <c:pt idx="30">
                  <c:v>1.9025373341476297</c:v>
                </c:pt>
                <c:pt idx="31">
                  <c:v>1.9841989964453028</c:v>
                </c:pt>
                <c:pt idx="32">
                  <c:v>2.0681947353544303</c:v>
                </c:pt>
                <c:pt idx="33">
                  <c:v>2.1545323744680753</c:v>
                </c:pt>
                <c:pt idx="34">
                  <c:v>2.2432018562142262</c:v>
                </c:pt>
                <c:pt idx="35">
                  <c:v>2.334219574761323</c:v>
                </c:pt>
                <c:pt idx="36">
                  <c:v>2.4275846297461983</c:v>
                </c:pt>
                <c:pt idx="37">
                  <c:v>2.5232934637427724</c:v>
                </c:pt>
                <c:pt idx="38">
                  <c:v>2.6213398511694121</c:v>
                </c:pt>
                <c:pt idx="39">
                  <c:v>2.7217148896254053</c:v>
                </c:pt>
                <c:pt idx="40">
                  <c:v>2.8244069934056628</c:v>
                </c:pt>
                <c:pt idx="41">
                  <c:v>2.9294018891367894</c:v>
                </c:pt>
                <c:pt idx="42">
                  <c:v>3.0366826136077099</c:v>
                </c:pt>
                <c:pt idx="43">
                  <c:v>3.1462295139386769</c:v>
                </c:pt>
                <c:pt idx="44">
                  <c:v>3.258020250251803</c:v>
                </c:pt>
                <c:pt idx="45">
                  <c:v>3.3720298009881389</c:v>
                </c:pt>
                <c:pt idx="46">
                  <c:v>3.4882304709647305</c:v>
                </c:pt>
                <c:pt idx="47">
                  <c:v>3.6065919021856767</c:v>
                </c:pt>
                <c:pt idx="48">
                  <c:v>3.7270810873286098</c:v>
                </c:pt>
                <c:pt idx="49">
                  <c:v>3.8496623857192667</c:v>
                </c:pt>
                <c:pt idx="50">
                  <c:v>3.9742975414993058</c:v>
                </c:pt>
                <c:pt idx="51">
                  <c:v>4.1009457035815471</c:v>
                </c:pt>
                <c:pt idx="52">
                  <c:v>4.2295634468941703</c:v>
                </c:pt>
                <c:pt idx="53">
                  <c:v>4.3601047943317353</c:v>
                </c:pt>
                <c:pt idx="54">
                  <c:v>4.4925212387837758</c:v>
                </c:pt>
                <c:pt idx="55">
                  <c:v>4.6267617645987924</c:v>
                </c:pt>
                <c:pt idx="56">
                  <c:v>4.7627728678830659</c:v>
                </c:pt>
                <c:pt idx="57">
                  <c:v>4.900498575152711</c:v>
                </c:pt>
                <c:pt idx="58">
                  <c:v>5.0398804600640874</c:v>
                </c:pt>
                <c:pt idx="59">
                  <c:v>5.180857658287608</c:v>
                </c:pt>
                <c:pt idx="60">
                  <c:v>5.3233668810894619</c:v>
                </c:pt>
                <c:pt idx="61">
                  <c:v>5.4673424288964405</c:v>
                </c:pt>
                <c:pt idx="62">
                  <c:v>5.6127162070951622</c:v>
                </c:pt>
                <c:pt idx="63">
                  <c:v>5.7594177476377908</c:v>
                </c:pt>
                <c:pt idx="64">
                  <c:v>5.9073742417680171</c:v>
                </c:pt>
                <c:pt idx="65">
                  <c:v>6.0565105914596655</c:v>
                </c:pt>
                <c:pt idx="66">
                  <c:v>6.2067494900876525</c:v>
                </c:pt>
                <c:pt idx="67">
                  <c:v>6.3580115465952511</c:v>
                </c:pt>
                <c:pt idx="68">
                  <c:v>6.5102154721321135</c:v>
                </c:pt>
                <c:pt idx="69">
                  <c:v>6.6632783540445226</c:v>
                </c:pt>
                <c:pt idx="70">
                  <c:v>6.8171160494131557</c:v>
                </c:pt>
                <c:pt idx="71">
                  <c:v>6.9716437393435911</c:v>
                </c:pt>
                <c:pt idx="72">
                  <c:v>7.1267766962116736</c:v>
                </c:pt>
                <c:pt idx="73">
                  <c:v>7.2824313294001977</c:v>
                </c:pt>
                <c:pt idx="74">
                  <c:v>7.4385265911094516</c:v>
                </c:pt>
                <c:pt idx="75">
                  <c:v>7.5949858429982111</c:v>
                </c:pt>
                <c:pt idx="76">
                  <c:v>7.7517393071497596</c:v>
                </c:pt>
                <c:pt idx="77">
                  <c:v>7.9087272516185827</c:v>
                </c:pt>
                <c:pt idx="78">
                  <c:v>8.0659040920989202</c:v>
                </c:pt>
                <c:pt idx="79">
                  <c:v>8.2232436275936873</c:v>
                </c:pt>
                <c:pt idx="80">
                  <c:v>8.3807456700729386</c:v>
                </c:pt>
                <c:pt idx="81">
                  <c:v>8.5387881746396985</c:v>
                </c:pt>
                <c:pt idx="82">
                  <c:v>8.6971528488460805</c:v>
                </c:pt>
                <c:pt idx="83">
                  <c:v>8.8559132653433679</c:v>
                </c:pt>
                <c:pt idx="84">
                  <c:v>9.033294236083611</c:v>
                </c:pt>
                <c:pt idx="85">
                  <c:v>9.212302210239157</c:v>
                </c:pt>
                <c:pt idx="86">
                  <c:v>9.3929413572914715</c:v>
                </c:pt>
                <c:pt idx="87">
                  <c:v>9.5752004457039597</c:v>
                </c:pt>
                <c:pt idx="88">
                  <c:v>9.7590543872850954</c:v>
                </c:pt>
                <c:pt idx="89">
                  <c:v>9.9444659530883435</c:v>
                </c:pt>
                <c:pt idx="90">
                  <c:v>10.131387533472951</c:v>
                </c:pt>
                <c:pt idx="91">
                  <c:v>10.319762857906126</c:v>
                </c:pt>
                <c:pt idx="92">
                  <c:v>10.509528620360573</c:v>
                </c:pt>
                <c:pt idx="93">
                  <c:v>10.700615977506942</c:v>
                </c:pt>
                <c:pt idx="94">
                  <c:v>10.892951901958158</c:v>
                </c:pt>
                <c:pt idx="95">
                  <c:v>11.086460383405834</c:v>
                </c:pt>
                <c:pt idx="96">
                  <c:v>11.281063477877145</c:v>
                </c:pt>
                <c:pt idx="97">
                  <c:v>11.476682210416193</c:v>
                </c:pt>
                <c:pt idx="98">
                  <c:v>11.673237339914028</c:v>
                </c:pt>
                <c:pt idx="99">
                  <c:v>11.870649996994059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39-45C6-974F-3C9395D0700B}"/>
            </c:ext>
          </c:extLst>
        </c:ser>
        <c:ser>
          <c:idx val="8"/>
          <c:order val="3"/>
          <c:tx>
            <c:v>Adaptation</c:v>
          </c:tx>
          <c:marker>
            <c:symbol val="none"/>
          </c:marker>
          <c:val>
            <c:numRef>
              <c:f>[3]Adaptation!$M$2:$M$101</c:f>
              <c:numCache>
                <c:formatCode>General</c:formatCode>
                <c:ptCount val="100"/>
                <c:pt idx="0">
                  <c:v>0.40674026919701356</c:v>
                </c:pt>
                <c:pt idx="1">
                  <c:v>0.43332836391663004</c:v>
                </c:pt>
                <c:pt idx="2">
                  <c:v>0.46071787380564694</c:v>
                </c:pt>
                <c:pt idx="3">
                  <c:v>0.48923008504746734</c:v>
                </c:pt>
                <c:pt idx="4">
                  <c:v>0.51896013599397017</c:v>
                </c:pt>
                <c:pt idx="5">
                  <c:v>0.54999233949817927</c:v>
                </c:pt>
                <c:pt idx="6">
                  <c:v>0.58240168104351309</c:v>
                </c:pt>
                <c:pt idx="7">
                  <c:v>0.61625823168107841</c:v>
                </c:pt>
                <c:pt idx="8">
                  <c:v>0.65162789307313063</c:v>
                </c:pt>
                <c:pt idx="9">
                  <c:v>0.68856823978808535</c:v>
                </c:pt>
                <c:pt idx="10">
                  <c:v>0.72714124998925689</c:v>
                </c:pt>
                <c:pt idx="11">
                  <c:v>0.76740188795975373</c:v>
                </c:pt>
                <c:pt idx="12">
                  <c:v>0.80940235344027389</c:v>
                </c:pt>
                <c:pt idx="13">
                  <c:v>0.85319251258306328</c:v>
                </c:pt>
                <c:pt idx="14">
                  <c:v>0.89881357515931859</c:v>
                </c:pt>
                <c:pt idx="15">
                  <c:v>0.9463177420076635</c:v>
                </c:pt>
                <c:pt idx="16">
                  <c:v>0.9957478512690674</c:v>
                </c:pt>
                <c:pt idx="17">
                  <c:v>1.0471449637826857</c:v>
                </c:pt>
                <c:pt idx="18">
                  <c:v>1.1005486694288049</c:v>
                </c:pt>
                <c:pt idx="19">
                  <c:v>1.1559873280907134</c:v>
                </c:pt>
                <c:pt idx="20">
                  <c:v>1.213507858173309</c:v>
                </c:pt>
                <c:pt idx="21">
                  <c:v>1.2731439410374217</c:v>
                </c:pt>
                <c:pt idx="22">
                  <c:v>1.3349278268293105</c:v>
                </c:pt>
                <c:pt idx="23">
                  <c:v>1.3988901744448643</c:v>
                </c:pt>
                <c:pt idx="24">
                  <c:v>1.4650429345079685</c:v>
                </c:pt>
                <c:pt idx="25">
                  <c:v>1.5334315791832549</c:v>
                </c:pt>
                <c:pt idx="26">
                  <c:v>1.6040797144147751</c:v>
                </c:pt>
                <c:pt idx="27">
                  <c:v>1.6770093829300554</c:v>
                </c:pt>
                <c:pt idx="28">
                  <c:v>1.752241357305363</c:v>
                </c:pt>
                <c:pt idx="29">
                  <c:v>1.8297695452097831</c:v>
                </c:pt>
                <c:pt idx="30">
                  <c:v>1.9096317460337326</c:v>
                </c:pt>
                <c:pt idx="31">
                  <c:v>1.99183997755743</c:v>
                </c:pt>
                <c:pt idx="32">
                  <c:v>2.0764040685081788</c:v>
                </c:pt>
                <c:pt idx="33">
                  <c:v>2.1633317807717733</c:v>
                </c:pt>
                <c:pt idx="34">
                  <c:v>2.2526128893496371</c:v>
                </c:pt>
                <c:pt idx="35">
                  <c:v>2.3442637606701107</c:v>
                </c:pt>
                <c:pt idx="36">
                  <c:v>2.4382834076050708</c:v>
                </c:pt>
                <c:pt idx="37">
                  <c:v>2.5346681655577648</c:v>
                </c:pt>
                <c:pt idx="38">
                  <c:v>2.6334116824262215</c:v>
                </c:pt>
                <c:pt idx="39">
                  <c:v>2.7345049111222681</c:v>
                </c:pt>
                <c:pt idx="40">
                  <c:v>2.8379361043266993</c:v>
                </c:pt>
                <c:pt idx="41">
                  <c:v>2.9436908113691511</c:v>
                </c:pt>
                <c:pt idx="42">
                  <c:v>3.0517518772634333</c:v>
                </c:pt>
                <c:pt idx="43">
                  <c:v>3.1620994440066048</c:v>
                </c:pt>
                <c:pt idx="44">
                  <c:v>3.2747109542820487</c:v>
                </c:pt>
                <c:pt idx="45">
                  <c:v>3.3895611576943097</c:v>
                </c:pt>
                <c:pt idx="46">
                  <c:v>3.5066221196154537</c:v>
                </c:pt>
                <c:pt idx="47">
                  <c:v>3.6258632326533218</c:v>
                </c:pt>
                <c:pt idx="48">
                  <c:v>3.7472512306589074</c:v>
                </c:pt>
                <c:pt idx="49">
                  <c:v>3.8707502050870111</c:v>
                </c:pt>
                <c:pt idx="50">
                  <c:v>3.9963216234190675</c:v>
                </c:pt>
                <c:pt idx="51">
                  <c:v>4.1239243492513955</c:v>
                </c:pt>
                <c:pt idx="52">
                  <c:v>4.2535146635599776</c:v>
                </c:pt>
                <c:pt idx="53">
                  <c:v>4.3850462865799429</c:v>
                </c:pt>
                <c:pt idx="54">
                  <c:v>4.5184703996909903</c:v>
                </c:pt>
                <c:pt idx="55">
                  <c:v>4.653735666701432</c:v>
                </c:pt>
                <c:pt idx="56">
                  <c:v>4.7907882539693549</c:v>
                </c:pt>
                <c:pt idx="57">
                  <c:v>4.9295718489348834</c:v>
                </c:pt>
                <c:pt idx="58">
                  <c:v>5.0700276768522787</c:v>
                </c:pt>
                <c:pt idx="59">
                  <c:v>5.2120945158684426</c:v>
                </c:pt>
                <c:pt idx="60">
                  <c:v>5.3557087111028512</c:v>
                </c:pt>
                <c:pt idx="61">
                  <c:v>5.5008041891058879</c:v>
                </c:pt>
                <c:pt idx="62">
                  <c:v>5.6473124750559167</c:v>
                </c:pt>
                <c:pt idx="63">
                  <c:v>5.7951627163700339</c:v>
                </c:pt>
                <c:pt idx="64">
                  <c:v>5.9442817181310064</c:v>
                </c:pt>
                <c:pt idx="65">
                  <c:v>6.0945939979701897</c:v>
                </c:pt>
                <c:pt idx="66">
                  <c:v>6.2460218709143041</c:v>
                </c:pt>
                <c:pt idx="67">
                  <c:v>6.3984855783358583</c:v>
                </c:pt>
                <c:pt idx="68">
                  <c:v>6.5519034797014166</c:v>
                </c:pt>
                <c:pt idx="69">
                  <c:v>6.7061923314831882</c:v>
                </c:pt>
                <c:pt idx="70">
                  <c:v>6.8612676845834404</c:v>
                </c:pt>
                <c:pt idx="71">
                  <c:v>7.0170444401693945</c:v>
                </c:pt>
                <c:pt idx="72">
                  <c:v>7.173437614192669</c:v>
                </c:pt>
                <c:pt idx="73">
                  <c:v>7.3303633733575477</c:v>
                </c:pt>
                <c:pt idx="74">
                  <c:v>7.4877404202571167</c:v>
                </c:pt>
                <c:pt idx="75">
                  <c:v>7.6454918231409525</c:v>
                </c:pt>
                <c:pt idx="76">
                  <c:v>7.8035474067433777</c:v>
                </c:pt>
                <c:pt idx="77">
                  <c:v>7.9618468451939837</c:v>
                </c:pt>
                <c:pt idx="78">
                  <c:v>8.1203436267603788</c:v>
                </c:pt>
                <c:pt idx="79">
                  <c:v>8.2790100936333886</c:v>
                </c:pt>
                <c:pt idx="80">
                  <c:v>8.4378437988454351</c:v>
                </c:pt>
                <c:pt idx="81">
                  <c:v>8.5970620386471346</c:v>
                </c:pt>
                <c:pt idx="82">
                  <c:v>8.7565776489219775</c:v>
                </c:pt>
                <c:pt idx="83">
                  <c:v>8.9164851897883075</c:v>
                </c:pt>
                <c:pt idx="84">
                  <c:v>9.0945703698251155</c:v>
                </c:pt>
                <c:pt idx="85">
                  <c:v>9.2742660391862088</c:v>
                </c:pt>
                <c:pt idx="86">
                  <c:v>9.4555751538584918</c:v>
                </c:pt>
                <c:pt idx="87">
                  <c:v>9.6384855082379524</c:v>
                </c:pt>
                <c:pt idx="88">
                  <c:v>9.8229713112139123</c:v>
                </c:pt>
                <c:pt idx="89">
                  <c:v>10.00899491212823</c:v>
                </c:pt>
                <c:pt idx="90">
                  <c:v>10.196508555119745</c:v>
                </c:pt>
                <c:pt idx="91">
                  <c:v>10.385456081732482</c:v>
                </c:pt>
                <c:pt idx="92">
                  <c:v>10.575774530916867</c:v>
                </c:pt>
                <c:pt idx="93">
                  <c:v>10.767395606286643</c:v>
                </c:pt>
                <c:pt idx="94">
                  <c:v>10.960246995101542</c:v>
                </c:pt>
                <c:pt idx="95">
                  <c:v>11.154253533714268</c:v>
                </c:pt>
                <c:pt idx="96">
                  <c:v>11.349338221286015</c:v>
                </c:pt>
                <c:pt idx="97">
                  <c:v>11.545423088363748</c:v>
                </c:pt>
                <c:pt idx="98">
                  <c:v>11.742429930013939</c:v>
                </c:pt>
                <c:pt idx="99">
                  <c:v>11.94028091508144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39-45C6-974F-3C9395D0700B}"/>
            </c:ext>
          </c:extLst>
        </c:ser>
        <c:ser>
          <c:idx val="9"/>
          <c:order val="4"/>
          <c:tx>
            <c:v>Extremes</c:v>
          </c:tx>
          <c:marker>
            <c:symbol val="none"/>
          </c:marker>
          <c:val>
            <c:numRef>
              <c:f>[3]Extremes!$M$2:$M$101</c:f>
              <c:numCache>
                <c:formatCode>General</c:formatCode>
                <c:ptCount val="100"/>
                <c:pt idx="0">
                  <c:v>0.40674026919701356</c:v>
                </c:pt>
                <c:pt idx="1">
                  <c:v>0.43305030304283509</c:v>
                </c:pt>
                <c:pt idx="2">
                  <c:v>0.46012528504666661</c:v>
                </c:pt>
                <c:pt idx="3">
                  <c:v>0.48824770402192719</c:v>
                </c:pt>
                <c:pt idx="4">
                  <c:v>0.51548994344011856</c:v>
                </c:pt>
                <c:pt idx="5">
                  <c:v>0.5480728859998053</c:v>
                </c:pt>
                <c:pt idx="6">
                  <c:v>0.58002942416530268</c:v>
                </c:pt>
                <c:pt idx="7">
                  <c:v>0.61353831549972371</c:v>
                </c:pt>
                <c:pt idx="8">
                  <c:v>0.64879382325910029</c:v>
                </c:pt>
                <c:pt idx="9">
                  <c:v>0.68060684548784534</c:v>
                </c:pt>
                <c:pt idx="10">
                  <c:v>0.70086835643597878</c:v>
                </c:pt>
                <c:pt idx="11">
                  <c:v>0.74255079116928557</c:v>
                </c:pt>
                <c:pt idx="12">
                  <c:v>0.7857551624369371</c:v>
                </c:pt>
                <c:pt idx="13">
                  <c:v>0.83051895330281245</c:v>
                </c:pt>
                <c:pt idx="14">
                  <c:v>0.87347955112540643</c:v>
                </c:pt>
                <c:pt idx="15">
                  <c:v>0.92503344948201194</c:v>
                </c:pt>
                <c:pt idx="16">
                  <c:v>0.97506065746639259</c:v>
                </c:pt>
                <c:pt idx="17">
                  <c:v>1.0271658585276158</c:v>
                </c:pt>
                <c:pt idx="18">
                  <c:v>1.0816213915291528</c:v>
                </c:pt>
                <c:pt idx="19">
                  <c:v>1.1298446528775643</c:v>
                </c:pt>
                <c:pt idx="20">
                  <c:v>1.1592776645149327</c:v>
                </c:pt>
                <c:pt idx="21">
                  <c:v>1.2226242679701147</c:v>
                </c:pt>
                <c:pt idx="22">
                  <c:v>1.2875114108218566</c:v>
                </c:pt>
                <c:pt idx="23">
                  <c:v>1.3540106187995911</c:v>
                </c:pt>
                <c:pt idx="24">
                  <c:v>1.4166222741740597</c:v>
                </c:pt>
                <c:pt idx="25">
                  <c:v>1.4923285261059394</c:v>
                </c:pt>
                <c:pt idx="26">
                  <c:v>1.5645738764733796</c:v>
                </c:pt>
                <c:pt idx="27">
                  <c:v>1.6392062220826815</c:v>
                </c:pt>
                <c:pt idx="28">
                  <c:v>1.7166200372633302</c:v>
                </c:pt>
                <c:pt idx="29">
                  <c:v>1.7833413985391429</c:v>
                </c:pt>
                <c:pt idx="30">
                  <c:v>1.8194695511145251</c:v>
                </c:pt>
                <c:pt idx="31">
                  <c:v>1.9079347467382346</c:v>
                </c:pt>
                <c:pt idx="32">
                  <c:v>1.9977910233116063</c:v>
                </c:pt>
                <c:pt idx="33">
                  <c:v>2.0891135613683383</c:v>
                </c:pt>
                <c:pt idx="34">
                  <c:v>2.1733639640066769</c:v>
                </c:pt>
                <c:pt idx="35">
                  <c:v>2.2767744447465614</c:v>
                </c:pt>
                <c:pt idx="36">
                  <c:v>2.3736810200805474</c:v>
                </c:pt>
                <c:pt idx="37">
                  <c:v>2.473079124026754</c:v>
                </c:pt>
                <c:pt idx="38">
                  <c:v>2.5755105114948877</c:v>
                </c:pt>
                <c:pt idx="39">
                  <c:v>2.6609670465409478</c:v>
                </c:pt>
                <c:pt idx="40">
                  <c:v>2.6997702903236993</c:v>
                </c:pt>
                <c:pt idx="41">
                  <c:v>2.8152735087753316</c:v>
                </c:pt>
                <c:pt idx="42">
                  <c:v>2.9316439694036172</c:v>
                </c:pt>
                <c:pt idx="43">
                  <c:v>3.0489613019681738</c:v>
                </c:pt>
                <c:pt idx="44">
                  <c:v>3.1547501706410217</c:v>
                </c:pt>
                <c:pt idx="45">
                  <c:v>3.2872716836964968</c:v>
                </c:pt>
                <c:pt idx="46">
                  <c:v>3.4090218494999354</c:v>
                </c:pt>
                <c:pt idx="47">
                  <c:v>3.5330926006926462</c:v>
                </c:pt>
                <c:pt idx="48">
                  <c:v>3.6602182388373725</c:v>
                </c:pt>
                <c:pt idx="49">
                  <c:v>3.7622590331076404</c:v>
                </c:pt>
                <c:pt idx="50">
                  <c:v>3.7973359129728972</c:v>
                </c:pt>
                <c:pt idx="51">
                  <c:v>3.9392342027462157</c:v>
                </c:pt>
                <c:pt idx="52">
                  <c:v>4.0810797882456553</c:v>
                </c:pt>
                <c:pt idx="53">
                  <c:v>4.2229740939363136</c:v>
                </c:pt>
                <c:pt idx="54">
                  <c:v>4.3476373609859014</c:v>
                </c:pt>
                <c:pt idx="55">
                  <c:v>4.5080389111604937</c:v>
                </c:pt>
                <c:pt idx="56">
                  <c:v>4.6522362389510601</c:v>
                </c:pt>
                <c:pt idx="57">
                  <c:v>4.7983214711814242</c:v>
                </c:pt>
                <c:pt idx="58">
                  <c:v>4.9472601316451259</c:v>
                </c:pt>
                <c:pt idx="59">
                  <c:v>5.0614113264918261</c:v>
                </c:pt>
                <c:pt idx="60">
                  <c:v>5.0844290425985665</c:v>
                </c:pt>
                <c:pt idx="61">
                  <c:v>5.2495639291036476</c:v>
                </c:pt>
                <c:pt idx="62">
                  <c:v>5.4134095244154281</c:v>
                </c:pt>
                <c:pt idx="63">
                  <c:v>5.576111032464623</c:v>
                </c:pt>
                <c:pt idx="64">
                  <c:v>5.7148826872848515</c:v>
                </c:pt>
                <c:pt idx="65">
                  <c:v>5.8996355146557562</c:v>
                </c:pt>
                <c:pt idx="66">
                  <c:v>6.0618388135716019</c:v>
                </c:pt>
                <c:pt idx="67">
                  <c:v>6.2253551632730053</c:v>
                </c:pt>
                <c:pt idx="68">
                  <c:v>6.3914324193982273</c:v>
                </c:pt>
                <c:pt idx="69">
                  <c:v>6.5119004429470779</c:v>
                </c:pt>
                <c:pt idx="70">
                  <c:v>6.5143267983822781</c:v>
                </c:pt>
                <c:pt idx="71">
                  <c:v>6.6982254977668161</c:v>
                </c:pt>
                <c:pt idx="72">
                  <c:v>6.8795550388574522</c:v>
                </c:pt>
                <c:pt idx="73">
                  <c:v>7.0585615448702237</c:v>
                </c:pt>
                <c:pt idx="74">
                  <c:v>7.2065071555346538</c:v>
                </c:pt>
                <c:pt idx="75">
                  <c:v>7.4118476887376312</c:v>
                </c:pt>
                <c:pt idx="76">
                  <c:v>7.5880038720747223</c:v>
                </c:pt>
                <c:pt idx="77">
                  <c:v>7.7651846270809957</c:v>
                </c:pt>
                <c:pt idx="78">
                  <c:v>7.944986255605774</c:v>
                </c:pt>
                <c:pt idx="79">
                  <c:v>8.0678936924953266</c:v>
                </c:pt>
                <c:pt idx="80">
                  <c:v>8.0447949460478707</c:v>
                </c:pt>
                <c:pt idx="81">
                  <c:v>8.2456307792613028</c:v>
                </c:pt>
                <c:pt idx="82">
                  <c:v>8.4428879344896295</c:v>
                </c:pt>
                <c:pt idx="83">
                  <c:v>8.6367510511488259</c:v>
                </c:pt>
                <c:pt idx="84">
                  <c:v>8.8451193721047296</c:v>
                </c:pt>
                <c:pt idx="85">
                  <c:v>9.0518353005597536</c:v>
                </c:pt>
                <c:pt idx="86">
                  <c:v>9.2571154596233978</c:v>
                </c:pt>
                <c:pt idx="87">
                  <c:v>9.4611703800974762</c:v>
                </c:pt>
                <c:pt idx="88">
                  <c:v>9.6641993569338709</c:v>
                </c:pt>
                <c:pt idx="89">
                  <c:v>9.8663872769442147</c:v>
                </c:pt>
                <c:pt idx="90">
                  <c:v>10.06790283099374</c:v>
                </c:pt>
                <c:pt idx="91">
                  <c:v>10.26889769391137</c:v>
                </c:pt>
                <c:pt idx="92">
                  <c:v>10.469506375895049</c:v>
                </c:pt>
                <c:pt idx="93">
                  <c:v>10.669846534623389</c:v>
                </c:pt>
                <c:pt idx="94">
                  <c:v>10.870019597873821</c:v>
                </c:pt>
                <c:pt idx="95">
                  <c:v>11.070111589396307</c:v>
                </c:pt>
                <c:pt idx="96">
                  <c:v>11.270194081327647</c:v>
                </c:pt>
                <c:pt idx="97">
                  <c:v>11.470325218149082</c:v>
                </c:pt>
                <c:pt idx="98">
                  <c:v>11.670550772758617</c:v>
                </c:pt>
                <c:pt idx="99">
                  <c:v>11.870905206441346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39-45C6-974F-3C9395D07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74528"/>
        <c:axId val="90376064"/>
      </c:lineChart>
      <c:catAx>
        <c:axId val="903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376064"/>
        <c:crosses val="autoZero"/>
        <c:auto val="1"/>
        <c:lblAlgn val="ctr"/>
        <c:lblOffset val="100"/>
        <c:noMultiLvlLbl val="0"/>
      </c:catAx>
      <c:valAx>
        <c:axId val="903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374528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Agricultural production in coastal regions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Baseline</c:v>
          </c:tx>
          <c:marker>
            <c:symbol val="none"/>
          </c:marker>
          <c:cat>
            <c:strRef>
              <c:f>[3]Baseline!$A$2:$A$101</c:f>
              <c:strCache>
                <c:ptCount val="100"/>
                <c:pt idx="0">
                  <c:v>2018.00</c:v>
                </c:pt>
                <c:pt idx="1">
                  <c:v>2019.00</c:v>
                </c:pt>
                <c:pt idx="2">
                  <c:v>2020.00</c:v>
                </c:pt>
                <c:pt idx="3">
                  <c:v>2021.00</c:v>
                </c:pt>
                <c:pt idx="4">
                  <c:v>2022.00</c:v>
                </c:pt>
                <c:pt idx="5">
                  <c:v>2023.00</c:v>
                </c:pt>
                <c:pt idx="6">
                  <c:v>2024.00</c:v>
                </c:pt>
                <c:pt idx="7">
                  <c:v>2025.00</c:v>
                </c:pt>
                <c:pt idx="8">
                  <c:v>2026.00</c:v>
                </c:pt>
                <c:pt idx="9">
                  <c:v>2027.00</c:v>
                </c:pt>
                <c:pt idx="10">
                  <c:v>2028.00</c:v>
                </c:pt>
                <c:pt idx="11">
                  <c:v>2029.00</c:v>
                </c:pt>
                <c:pt idx="12">
                  <c:v>2030.00</c:v>
                </c:pt>
                <c:pt idx="13">
                  <c:v>2031.00</c:v>
                </c:pt>
                <c:pt idx="14">
                  <c:v>2032.00</c:v>
                </c:pt>
                <c:pt idx="15">
                  <c:v>2033.00</c:v>
                </c:pt>
                <c:pt idx="16">
                  <c:v>2034.00</c:v>
                </c:pt>
                <c:pt idx="17">
                  <c:v>2035.00</c:v>
                </c:pt>
                <c:pt idx="18">
                  <c:v>2036.00</c:v>
                </c:pt>
                <c:pt idx="19">
                  <c:v>2037.00</c:v>
                </c:pt>
                <c:pt idx="20">
                  <c:v>2038.00</c:v>
                </c:pt>
                <c:pt idx="21">
                  <c:v>2039.00</c:v>
                </c:pt>
                <c:pt idx="22">
                  <c:v>2040.00</c:v>
                </c:pt>
                <c:pt idx="23">
                  <c:v>2041.00</c:v>
                </c:pt>
                <c:pt idx="24">
                  <c:v>2042.00</c:v>
                </c:pt>
                <c:pt idx="25">
                  <c:v>2043.00</c:v>
                </c:pt>
                <c:pt idx="26">
                  <c:v>2044.00</c:v>
                </c:pt>
                <c:pt idx="27">
                  <c:v>2045.00</c:v>
                </c:pt>
                <c:pt idx="28">
                  <c:v>2046.00</c:v>
                </c:pt>
                <c:pt idx="29">
                  <c:v>2047.00</c:v>
                </c:pt>
                <c:pt idx="30">
                  <c:v>2048.00</c:v>
                </c:pt>
                <c:pt idx="31">
                  <c:v>2049.00</c:v>
                </c:pt>
                <c:pt idx="32">
                  <c:v>2050.00</c:v>
                </c:pt>
                <c:pt idx="33">
                  <c:v>2051.00</c:v>
                </c:pt>
                <c:pt idx="34">
                  <c:v>2052.00</c:v>
                </c:pt>
                <c:pt idx="35">
                  <c:v>2053.00</c:v>
                </c:pt>
                <c:pt idx="36">
                  <c:v>2054.00</c:v>
                </c:pt>
                <c:pt idx="37">
                  <c:v>2055.00</c:v>
                </c:pt>
                <c:pt idx="38">
                  <c:v>2056.00</c:v>
                </c:pt>
                <c:pt idx="39">
                  <c:v>2057.00</c:v>
                </c:pt>
                <c:pt idx="40">
                  <c:v>2058.00</c:v>
                </c:pt>
                <c:pt idx="41">
                  <c:v>2059.00</c:v>
                </c:pt>
                <c:pt idx="42">
                  <c:v>2060.00</c:v>
                </c:pt>
                <c:pt idx="43">
                  <c:v>2061.00</c:v>
                </c:pt>
                <c:pt idx="44">
                  <c:v>2062.00</c:v>
                </c:pt>
                <c:pt idx="45">
                  <c:v>2063.00</c:v>
                </c:pt>
                <c:pt idx="46">
                  <c:v>2064.00</c:v>
                </c:pt>
                <c:pt idx="47">
                  <c:v>2065.00</c:v>
                </c:pt>
                <c:pt idx="48">
                  <c:v>2066.00</c:v>
                </c:pt>
                <c:pt idx="49">
                  <c:v>2067.00</c:v>
                </c:pt>
                <c:pt idx="50">
                  <c:v>2068.00</c:v>
                </c:pt>
                <c:pt idx="51">
                  <c:v>2069.00</c:v>
                </c:pt>
                <c:pt idx="52">
                  <c:v>2070.00</c:v>
                </c:pt>
                <c:pt idx="53">
                  <c:v>2071.00</c:v>
                </c:pt>
                <c:pt idx="54">
                  <c:v>2072.00</c:v>
                </c:pt>
                <c:pt idx="55">
                  <c:v>2073.00</c:v>
                </c:pt>
                <c:pt idx="56">
                  <c:v>2074.00</c:v>
                </c:pt>
                <c:pt idx="57">
                  <c:v>2075.00</c:v>
                </c:pt>
                <c:pt idx="58">
                  <c:v>2076.00</c:v>
                </c:pt>
                <c:pt idx="59">
                  <c:v>2077.00</c:v>
                </c:pt>
                <c:pt idx="60">
                  <c:v>2078.00</c:v>
                </c:pt>
                <c:pt idx="61">
                  <c:v>2079.00</c:v>
                </c:pt>
                <c:pt idx="62">
                  <c:v>2080.00</c:v>
                </c:pt>
                <c:pt idx="63">
                  <c:v>2081.00</c:v>
                </c:pt>
                <c:pt idx="64">
                  <c:v>2082.00</c:v>
                </c:pt>
                <c:pt idx="65">
                  <c:v>2083.00</c:v>
                </c:pt>
                <c:pt idx="66">
                  <c:v>2084.00</c:v>
                </c:pt>
                <c:pt idx="67">
                  <c:v>2085.00</c:v>
                </c:pt>
                <c:pt idx="68">
                  <c:v>2086.00</c:v>
                </c:pt>
                <c:pt idx="69">
                  <c:v>2087.00</c:v>
                </c:pt>
                <c:pt idx="70">
                  <c:v>2088.00</c:v>
                </c:pt>
                <c:pt idx="71">
                  <c:v>2089.00</c:v>
                </c:pt>
                <c:pt idx="72">
                  <c:v>2090.00</c:v>
                </c:pt>
                <c:pt idx="73">
                  <c:v>2091.00</c:v>
                </c:pt>
                <c:pt idx="74">
                  <c:v>2092.00</c:v>
                </c:pt>
                <c:pt idx="75">
                  <c:v>2093.00</c:v>
                </c:pt>
                <c:pt idx="76">
                  <c:v>2094.00</c:v>
                </c:pt>
                <c:pt idx="77">
                  <c:v>2095.00</c:v>
                </c:pt>
                <c:pt idx="78">
                  <c:v>2096.00</c:v>
                </c:pt>
                <c:pt idx="79">
                  <c:v>2097.00</c:v>
                </c:pt>
                <c:pt idx="80">
                  <c:v>2098.00</c:v>
                </c:pt>
                <c:pt idx="81">
                  <c:v>2099.00</c:v>
                </c:pt>
                <c:pt idx="82">
                  <c:v>2100.00</c:v>
                </c:pt>
                <c:pt idx="83">
                  <c:v>2101.00</c:v>
                </c:pt>
                <c:pt idx="84">
                  <c:v>2102.00</c:v>
                </c:pt>
                <c:pt idx="85">
                  <c:v>2103.00</c:v>
                </c:pt>
                <c:pt idx="86">
                  <c:v>2104.00</c:v>
                </c:pt>
                <c:pt idx="87">
                  <c:v>2105.00</c:v>
                </c:pt>
                <c:pt idx="88">
                  <c:v>2106.00</c:v>
                </c:pt>
                <c:pt idx="89">
                  <c:v>2107.00</c:v>
                </c:pt>
                <c:pt idx="90">
                  <c:v>2108.00</c:v>
                </c:pt>
                <c:pt idx="91">
                  <c:v>2109.00</c:v>
                </c:pt>
                <c:pt idx="92">
                  <c:v>2110.00</c:v>
                </c:pt>
                <c:pt idx="93">
                  <c:v>2111.00</c:v>
                </c:pt>
                <c:pt idx="94">
                  <c:v>2112.00</c:v>
                </c:pt>
                <c:pt idx="95">
                  <c:v>2113.00</c:v>
                </c:pt>
                <c:pt idx="96">
                  <c:v>2114.00</c:v>
                </c:pt>
                <c:pt idx="97">
                  <c:v>2115.00</c:v>
                </c:pt>
                <c:pt idx="98">
                  <c:v>2116.00</c:v>
                </c:pt>
                <c:pt idx="99">
                  <c:v>2117.00</c:v>
                </c:pt>
              </c:strCache>
            </c:strRef>
          </c:cat>
          <c:val>
            <c:numRef>
              <c:f>[3]Baseline!$AF$2:$AF$101</c:f>
              <c:numCache>
                <c:formatCode>General</c:formatCode>
                <c:ptCount val="100"/>
                <c:pt idx="0">
                  <c:v>0.11572443861999183</c:v>
                </c:pt>
                <c:pt idx="1">
                  <c:v>0.11933990454063212</c:v>
                </c:pt>
                <c:pt idx="2">
                  <c:v>0.1223467313099396</c:v>
                </c:pt>
                <c:pt idx="3">
                  <c:v>0.12483068689014115</c:v>
                </c:pt>
                <c:pt idx="4">
                  <c:v>0.12687239754753085</c:v>
                </c:pt>
                <c:pt idx="5">
                  <c:v>0.12854448301531074</c:v>
                </c:pt>
                <c:pt idx="6">
                  <c:v>0.12990961661269387</c:v>
                </c:pt>
                <c:pt idx="7">
                  <c:v>0.13102148640066652</c:v>
                </c:pt>
                <c:pt idx="8">
                  <c:v>0.13192547001823754</c:v>
                </c:pt>
                <c:pt idx="9">
                  <c:v>0.13265857739605205</c:v>
                </c:pt>
                <c:pt idx="10">
                  <c:v>0.13325299870947666</c:v>
                </c:pt>
                <c:pt idx="11">
                  <c:v>0.1337345222199004</c:v>
                </c:pt>
                <c:pt idx="12">
                  <c:v>0.13412427301827945</c:v>
                </c:pt>
                <c:pt idx="13">
                  <c:v>0.13443951915173966</c:v>
                </c:pt>
                <c:pt idx="14">
                  <c:v>0.13469330336156929</c:v>
                </c:pt>
                <c:pt idx="15">
                  <c:v>0.13489819693551627</c:v>
                </c:pt>
                <c:pt idx="16">
                  <c:v>0.1350633552980669</c:v>
                </c:pt>
                <c:pt idx="17">
                  <c:v>0.13519621672323176</c:v>
                </c:pt>
                <c:pt idx="18">
                  <c:v>0.13530286116098414</c:v>
                </c:pt>
                <c:pt idx="19">
                  <c:v>0.13538705083537628</c:v>
                </c:pt>
                <c:pt idx="20">
                  <c:v>0.13545424774928846</c:v>
                </c:pt>
                <c:pt idx="21">
                  <c:v>0.13550762677520101</c:v>
                </c:pt>
                <c:pt idx="22">
                  <c:v>0.13554981537862193</c:v>
                </c:pt>
                <c:pt idx="23">
                  <c:v>0.135582986901993</c:v>
                </c:pt>
                <c:pt idx="24">
                  <c:v>0.13560726645267876</c:v>
                </c:pt>
                <c:pt idx="25">
                  <c:v>0.13562608038114868</c:v>
                </c:pt>
                <c:pt idx="26">
                  <c:v>0.13564049474637699</c:v>
                </c:pt>
                <c:pt idx="27">
                  <c:v>0.13565142689075155</c:v>
                </c:pt>
                <c:pt idx="28">
                  <c:v>0.13565970316788467</c:v>
                </c:pt>
                <c:pt idx="29">
                  <c:v>0.13566406045122115</c:v>
                </c:pt>
                <c:pt idx="30">
                  <c:v>0.13566691876217207</c:v>
                </c:pt>
                <c:pt idx="31">
                  <c:v>0.13566862800282278</c:v>
                </c:pt>
                <c:pt idx="32">
                  <c:v>0.13566948889945557</c:v>
                </c:pt>
                <c:pt idx="33">
                  <c:v>0.13566977411700717</c:v>
                </c:pt>
                <c:pt idx="34">
                  <c:v>0.13566871608722392</c:v>
                </c:pt>
                <c:pt idx="35">
                  <c:v>0.13566745122756002</c:v>
                </c:pt>
                <c:pt idx="36">
                  <c:v>0.13566608084953535</c:v>
                </c:pt>
                <c:pt idx="37">
                  <c:v>0.13566468367909199</c:v>
                </c:pt>
                <c:pt idx="38">
                  <c:v>0.13566332104764903</c:v>
                </c:pt>
                <c:pt idx="39">
                  <c:v>0.13566204097267009</c:v>
                </c:pt>
                <c:pt idx="40">
                  <c:v>0.13566088131898313</c:v>
                </c:pt>
                <c:pt idx="41">
                  <c:v>0.13565987221217324</c:v>
                </c:pt>
                <c:pt idx="42">
                  <c:v>0.13565903785402919</c:v>
                </c:pt>
                <c:pt idx="43">
                  <c:v>0.13565839786808279</c:v>
                </c:pt>
                <c:pt idx="44">
                  <c:v>0.13565796828280444</c:v>
                </c:pt>
                <c:pt idx="45">
                  <c:v>0.13565776224096446</c:v>
                </c:pt>
                <c:pt idx="46">
                  <c:v>0.13565779050673019</c:v>
                </c:pt>
                <c:pt idx="47">
                  <c:v>0.13565806182720411</c:v>
                </c:pt>
                <c:pt idx="48">
                  <c:v>0.13565858319251228</c:v>
                </c:pt>
                <c:pt idx="49">
                  <c:v>0.1356593600278406</c:v>
                </c:pt>
                <c:pt idx="50">
                  <c:v>0.13566039634202004</c:v>
                </c:pt>
                <c:pt idx="51">
                  <c:v>0.13566169485030802</c:v>
                </c:pt>
                <c:pt idx="52">
                  <c:v>0.13566325708329338</c:v>
                </c:pt>
                <c:pt idx="53">
                  <c:v>0.13566508348965317</c:v>
                </c:pt>
                <c:pt idx="54">
                  <c:v>0.13566717353718125</c:v>
                </c:pt>
                <c:pt idx="55">
                  <c:v>0.13566952581424574</c:v>
                </c:pt>
                <c:pt idx="56">
                  <c:v>0.13567213813212914</c:v>
                </c:pt>
                <c:pt idx="57">
                  <c:v>0.13567500762770657</c:v>
                </c:pt>
                <c:pt idx="58">
                  <c:v>0.13567813086524891</c:v>
                </c:pt>
                <c:pt idx="59">
                  <c:v>0.13568150393585404</c:v>
                </c:pt>
                <c:pt idx="60">
                  <c:v>0.13568512255304888</c:v>
                </c:pt>
                <c:pt idx="61">
                  <c:v>0.13568898214293074</c:v>
                </c:pt>
                <c:pt idx="62">
                  <c:v>0.13569307792781723</c:v>
                </c:pt>
                <c:pt idx="63">
                  <c:v>0.13569740500226449</c:v>
                </c:pt>
                <c:pt idx="64">
                  <c:v>0.13570195840083718</c:v>
                </c:pt>
                <c:pt idx="65">
                  <c:v>0.13570673315722825</c:v>
                </c:pt>
                <c:pt idx="66">
                  <c:v>0.13571172435457299</c:v>
                </c:pt>
                <c:pt idx="67">
                  <c:v>0.13571692716705952</c:v>
                </c:pt>
                <c:pt idx="68">
                  <c:v>0.13572233689320556</c:v>
                </c:pt>
                <c:pt idx="69">
                  <c:v>0.13572794898123797</c:v>
                </c:pt>
                <c:pt idx="70">
                  <c:v>0.13573375904716992</c:v>
                </c:pt>
                <c:pt idx="71">
                  <c:v>0.13573976288634693</c:v>
                </c:pt>
                <c:pt idx="72">
                  <c:v>0.13574595647911161</c:v>
                </c:pt>
                <c:pt idx="73">
                  <c:v>0.13575233599150438</c:v>
                </c:pt>
                <c:pt idx="74">
                  <c:v>0.13575889777157948</c:v>
                </c:pt>
                <c:pt idx="75">
                  <c:v>0.13576563834230357</c:v>
                </c:pt>
                <c:pt idx="76">
                  <c:v>0.13577255439151303</c:v>
                </c:pt>
                <c:pt idx="77">
                  <c:v>0.1357796427597944</c:v>
                </c:pt>
                <c:pt idx="78">
                  <c:v>0.13578690042663316</c:v>
                </c:pt>
                <c:pt idx="79">
                  <c:v>0.13579432449552875</c:v>
                </c:pt>
                <c:pt idx="80">
                  <c:v>0.13580191217835877</c:v>
                </c:pt>
                <c:pt idx="81">
                  <c:v>0.13580966077937118</c:v>
                </c:pt>
                <c:pt idx="82">
                  <c:v>0.13581756767911385</c:v>
                </c:pt>
                <c:pt idx="83">
                  <c:v>0.13582563031842418</c:v>
                </c:pt>
                <c:pt idx="84">
                  <c:v>0.13583384618267511</c:v>
                </c:pt>
                <c:pt idx="85">
                  <c:v>0.13584221278634395</c:v>
                </c:pt>
                <c:pt idx="86">
                  <c:v>0.13585072765796541</c:v>
                </c:pt>
                <c:pt idx="87">
                  <c:v>0.13585938832548999</c:v>
                </c:pt>
                <c:pt idx="88">
                  <c:v>0.13586819230213987</c:v>
                </c:pt>
                <c:pt idx="89">
                  <c:v>0.13587713707277796</c:v>
                </c:pt>
                <c:pt idx="90">
                  <c:v>0.13588622008098422</c:v>
                </c:pt>
                <c:pt idx="91">
                  <c:v>0.13589543871703985</c:v>
                </c:pt>
                <c:pt idx="92">
                  <c:v>0.13590479030721703</c:v>
                </c:pt>
                <c:pt idx="93">
                  <c:v>0.1359142721049495</c:v>
                </c:pt>
                <c:pt idx="94">
                  <c:v>0.13592388128473681</c:v>
                </c:pt>
                <c:pt idx="95">
                  <c:v>0.13593361493996484</c:v>
                </c:pt>
                <c:pt idx="96">
                  <c:v>0.13594347008627039</c:v>
                </c:pt>
                <c:pt idx="97">
                  <c:v>0.13595344367266901</c:v>
                </c:pt>
                <c:pt idx="98">
                  <c:v>0.13596353260330751</c:v>
                </c:pt>
                <c:pt idx="99">
                  <c:v>0.13597373377359506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D-426A-B91D-BA40BCC600EB}"/>
            </c:ext>
          </c:extLst>
        </c:ser>
        <c:ser>
          <c:idx val="6"/>
          <c:order val="1"/>
          <c:tx>
            <c:v>Temperature</c:v>
          </c:tx>
          <c:marker>
            <c:symbol val="none"/>
          </c:marker>
          <c:val>
            <c:numRef>
              <c:f>[3]Temperature!$AF$2:$AF$101</c:f>
              <c:numCache>
                <c:formatCode>General</c:formatCode>
                <c:ptCount val="100"/>
                <c:pt idx="0">
                  <c:v>0.11572443861999183</c:v>
                </c:pt>
                <c:pt idx="1">
                  <c:v>0.11815902592113263</c:v>
                </c:pt>
                <c:pt idx="2">
                  <c:v>0.11976576062344989</c:v>
                </c:pt>
                <c:pt idx="3">
                  <c:v>0.12070748015028762</c:v>
                </c:pt>
                <c:pt idx="4">
                  <c:v>0.12108342998180122</c:v>
                </c:pt>
                <c:pt idx="5">
                  <c:v>0.12098318417553983</c:v>
                </c:pt>
                <c:pt idx="6">
                  <c:v>0.12048469543250263</c:v>
                </c:pt>
                <c:pt idx="7">
                  <c:v>0.11965565224030907</c:v>
                </c:pt>
                <c:pt idx="8">
                  <c:v>0.11855428957797112</c:v>
                </c:pt>
                <c:pt idx="9">
                  <c:v>0.1172295397062981</c:v>
                </c:pt>
                <c:pt idx="10">
                  <c:v>0.11572437359344641</c:v>
                </c:pt>
                <c:pt idx="11">
                  <c:v>0.11407429729136959</c:v>
                </c:pt>
                <c:pt idx="12">
                  <c:v>0.1123092532325338</c:v>
                </c:pt>
                <c:pt idx="13">
                  <c:v>0.11045445288367185</c:v>
                </c:pt>
                <c:pt idx="14">
                  <c:v>0.1085302747538158</c:v>
                </c:pt>
                <c:pt idx="15">
                  <c:v>0.10655540144801305</c:v>
                </c:pt>
                <c:pt idx="16">
                  <c:v>0.10454446268695435</c:v>
                </c:pt>
                <c:pt idx="17">
                  <c:v>0.1025097507105532</c:v>
                </c:pt>
                <c:pt idx="18">
                  <c:v>0.10046158274032807</c:v>
                </c:pt>
                <c:pt idx="19">
                  <c:v>9.8407757148079297E-2</c:v>
                </c:pt>
                <c:pt idx="20">
                  <c:v>9.6356413253674916E-2</c:v>
                </c:pt>
                <c:pt idx="21">
                  <c:v>9.4313241370099957E-2</c:v>
                </c:pt>
                <c:pt idx="22">
                  <c:v>9.2283000511939495E-2</c:v>
                </c:pt>
                <c:pt idx="23">
                  <c:v>9.0269618787398059E-2</c:v>
                </c:pt>
                <c:pt idx="24">
                  <c:v>8.8275323413157192E-2</c:v>
                </c:pt>
                <c:pt idx="25">
                  <c:v>8.6303839313525074E-2</c:v>
                </c:pt>
                <c:pt idx="26">
                  <c:v>8.4356961369924391E-2</c:v>
                </c:pt>
                <c:pt idx="27">
                  <c:v>8.2436178367238502E-2</c:v>
                </c:pt>
                <c:pt idx="28">
                  <c:v>8.0542695093092212E-2</c:v>
                </c:pt>
                <c:pt idx="29">
                  <c:v>7.8676452908726408E-2</c:v>
                </c:pt>
                <c:pt idx="30">
                  <c:v>7.6839026088810325E-2</c:v>
                </c:pt>
                <c:pt idx="31">
                  <c:v>7.5030621199523098E-2</c:v>
                </c:pt>
                <c:pt idx="32">
                  <c:v>7.3251350501537055E-2</c:v>
                </c:pt>
                <c:pt idx="33">
                  <c:v>7.1501234091646756E-2</c:v>
                </c:pt>
                <c:pt idx="34">
                  <c:v>6.9779780753391918E-2</c:v>
                </c:pt>
                <c:pt idx="35">
                  <c:v>6.8087226245182778E-2</c:v>
                </c:pt>
                <c:pt idx="36">
                  <c:v>6.642324397702605E-2</c:v>
                </c:pt>
                <c:pt idx="37">
                  <c:v>6.4787493446165162E-2</c:v>
                </c:pt>
                <c:pt idx="38">
                  <c:v>6.3179622326958229E-2</c:v>
                </c:pt>
                <c:pt idx="39">
                  <c:v>6.1599268685531408E-2</c:v>
                </c:pt>
                <c:pt idx="40">
                  <c:v>6.0046063263258086E-2</c:v>
                </c:pt>
                <c:pt idx="41">
                  <c:v>5.8519631766332993E-2</c:v>
                </c:pt>
                <c:pt idx="42">
                  <c:v>5.7019597099113674E-2</c:v>
                </c:pt>
                <c:pt idx="43">
                  <c:v>5.5545581485104592E-2</c:v>
                </c:pt>
                <c:pt idx="44">
                  <c:v>5.4097208429463507E-2</c:v>
                </c:pt>
                <c:pt idx="45">
                  <c:v>5.2674104489207244E-2</c:v>
                </c:pt>
                <c:pt idx="46">
                  <c:v>5.1275900830563555E-2</c:v>
                </c:pt>
                <c:pt idx="47">
                  <c:v>4.9902234566139618E-2</c:v>
                </c:pt>
                <c:pt idx="48">
                  <c:v>4.8552749876966318E-2</c:v>
                </c:pt>
                <c:pt idx="49">
                  <c:v>4.7227098935728636E-2</c:v>
                </c:pt>
                <c:pt idx="50">
                  <c:v>4.5924942657121277E-2</c:v>
                </c:pt>
                <c:pt idx="51">
                  <c:v>4.4645951309393292E-2</c:v>
                </c:pt>
                <c:pt idx="52">
                  <c:v>4.3389805027514758E-2</c:v>
                </c:pt>
                <c:pt idx="53">
                  <c:v>4.2156194273270366E-2</c:v>
                </c:pt>
                <c:pt idx="54">
                  <c:v>4.094482029087658E-2</c:v>
                </c:pt>
                <c:pt idx="55">
                  <c:v>3.9755395608564122E-2</c:v>
                </c:pt>
                <c:pt idx="56">
                  <c:v>3.8587644636993636E-2</c:v>
                </c:pt>
                <c:pt idx="57">
                  <c:v>3.7441304414368742E-2</c:v>
                </c:pt>
                <c:pt idx="58">
                  <c:v>3.6316125545655956E-2</c:v>
                </c:pt>
                <c:pt idx="59">
                  <c:v>3.5211873379266373E-2</c:v>
                </c:pt>
                <c:pt idx="60">
                  <c:v>3.4128329458846925E-2</c:v>
                </c:pt>
                <c:pt idx="61">
                  <c:v>3.3065293280162986E-2</c:v>
                </c:pt>
                <c:pt idx="62">
                  <c:v>3.2022584373261297E-2</c:v>
                </c:pt>
                <c:pt idx="63">
                  <c:v>3.1000044717952251E-2</c:v>
                </c:pt>
                <c:pt idx="64">
                  <c:v>2.9997541485734112E-2</c:v>
                </c:pt>
                <c:pt idx="65">
                  <c:v>2.9014970083562602E-2</c:v>
                </c:pt>
                <c:pt idx="66">
                  <c:v>2.805225745384991E-2</c:v>
                </c:pt>
                <c:pt idx="67">
                  <c:v>2.7109365560938171E-2</c:v>
                </c:pt>
                <c:pt idx="68">
                  <c:v>2.618629496674707E-2</c:v>
                </c:pt>
                <c:pt idx="69">
                  <c:v>2.5283088367830796E-2</c:v>
                </c:pt>
                <c:pt idx="70">
                  <c:v>2.4399833933028112E-2</c:v>
                </c:pt>
                <c:pt idx="71">
                  <c:v>2.3536668246400529E-2</c:v>
                </c:pt>
                <c:pt idx="72">
                  <c:v>2.2693778625598692E-2</c:v>
                </c:pt>
                <c:pt idx="73">
                  <c:v>2.1871404553569968E-2</c:v>
                </c:pt>
                <c:pt idx="74">
                  <c:v>2.1069837934484529E-2</c:v>
                </c:pt>
                <c:pt idx="75">
                  <c:v>2.0289421866844643E-2</c:v>
                </c:pt>
                <c:pt idx="76">
                  <c:v>1.9530547622213321E-2</c:v>
                </c:pt>
                <c:pt idx="77">
                  <c:v>1.8793649531118492E-2</c:v>
                </c:pt>
                <c:pt idx="78">
                  <c:v>1.8079197511662197E-2</c:v>
                </c:pt>
                <c:pt idx="79">
                  <c:v>1.7387687031513607E-2</c:v>
                </c:pt>
                <c:pt idx="80">
                  <c:v>1.6719626366048165E-2</c:v>
                </c:pt>
                <c:pt idx="81">
                  <c:v>1.6075521093402361E-2</c:v>
                </c:pt>
                <c:pt idx="82">
                  <c:v>1.545585583280573E-2</c:v>
                </c:pt>
                <c:pt idx="83">
                  <c:v>1.4861073260626623E-2</c:v>
                </c:pt>
                <c:pt idx="84">
                  <c:v>1.4648088396649883E-2</c:v>
                </c:pt>
                <c:pt idx="85">
                  <c:v>1.4448437802227482E-2</c:v>
                </c:pt>
                <c:pt idx="86">
                  <c:v>1.4262567666401276E-2</c:v>
                </c:pt>
                <c:pt idx="87">
                  <c:v>1.4090713027361533E-2</c:v>
                </c:pt>
                <c:pt idx="88">
                  <c:v>1.3932919446828368E-2</c:v>
                </c:pt>
                <c:pt idx="89">
                  <c:v>1.378906297071974E-2</c:v>
                </c:pt>
                <c:pt idx="90">
                  <c:v>1.3658869299795271E-2</c:v>
                </c:pt>
                <c:pt idx="91">
                  <c:v>1.3541932717257107E-2</c:v>
                </c:pt>
                <c:pt idx="92">
                  <c:v>1.3437735017270148E-2</c:v>
                </c:pt>
                <c:pt idx="93">
                  <c:v>1.334566444333431E-2</c:v>
                </c:pt>
                <c:pt idx="94">
                  <c:v>1.3265034475163986E-2</c:v>
                </c:pt>
                <c:pt idx="95">
                  <c:v>1.3195102193520025E-2</c:v>
                </c:pt>
                <c:pt idx="96">
                  <c:v>1.3135085898670278E-2</c:v>
                </c:pt>
                <c:pt idx="97">
                  <c:v>1.3084181651855287E-2</c:v>
                </c:pt>
                <c:pt idx="98">
                  <c:v>1.3041578440396124E-2</c:v>
                </c:pt>
                <c:pt idx="99">
                  <c:v>1.3006471724872196E-2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D-426A-B91D-BA40BCC600EB}"/>
            </c:ext>
          </c:extLst>
        </c:ser>
        <c:ser>
          <c:idx val="7"/>
          <c:order val="2"/>
          <c:tx>
            <c:v>Sea Level</c:v>
          </c:tx>
          <c:marker>
            <c:symbol val="none"/>
          </c:marker>
          <c:val>
            <c:numRef>
              <c:f>[3]SeaLevel!$AF$2:$AF$101</c:f>
              <c:numCache>
                <c:formatCode>General</c:formatCode>
                <c:ptCount val="100"/>
                <c:pt idx="0">
                  <c:v>0.11572443861999183</c:v>
                </c:pt>
                <c:pt idx="1">
                  <c:v>0.11794276289758247</c:v>
                </c:pt>
                <c:pt idx="2">
                  <c:v>0.11930196261919393</c:v>
                </c:pt>
                <c:pt idx="3">
                  <c:v>0.11997707204454507</c:v>
                </c:pt>
                <c:pt idx="4">
                  <c:v>0.12007083929082517</c:v>
                </c:pt>
                <c:pt idx="5">
                  <c:v>0.11967598498327776</c:v>
                </c:pt>
                <c:pt idx="6">
                  <c:v>0.1188732631705353</c:v>
                </c:pt>
                <c:pt idx="7">
                  <c:v>0.11773288051804442</c:v>
                </c:pt>
                <c:pt idx="8">
                  <c:v>0.11631533459137747</c:v>
                </c:pt>
                <c:pt idx="9">
                  <c:v>0.11467160566506096</c:v>
                </c:pt>
                <c:pt idx="10">
                  <c:v>0.1128464713875581</c:v>
                </c:pt>
                <c:pt idx="11">
                  <c:v>0.11087703034219992</c:v>
                </c:pt>
                <c:pt idx="12">
                  <c:v>0.10879463159430752</c:v>
                </c:pt>
                <c:pt idx="13">
                  <c:v>0.1066257192887332</c:v>
                </c:pt>
                <c:pt idx="14">
                  <c:v>0.10439177882093846</c:v>
                </c:pt>
                <c:pt idx="15">
                  <c:v>0.10211238497165467</c:v>
                </c:pt>
                <c:pt idx="16">
                  <c:v>9.9802946214552879E-2</c:v>
                </c:pt>
                <c:pt idx="17">
                  <c:v>9.7476420252573082E-2</c:v>
                </c:pt>
                <c:pt idx="18">
                  <c:v>9.514368252089743E-2</c:v>
                </c:pt>
                <c:pt idx="19">
                  <c:v>9.2813047106631311E-2</c:v>
                </c:pt>
                <c:pt idx="20">
                  <c:v>9.0492963176679805E-2</c:v>
                </c:pt>
                <c:pt idx="21">
                  <c:v>8.818940758538571E-2</c:v>
                </c:pt>
                <c:pt idx="22">
                  <c:v>8.5907363876188858E-2</c:v>
                </c:pt>
                <c:pt idx="23">
                  <c:v>8.3650927117432675E-2</c:v>
                </c:pt>
                <c:pt idx="24">
                  <c:v>8.1422534188948834E-2</c:v>
                </c:pt>
                <c:pt idx="25">
                  <c:v>7.9225873167159788E-2</c:v>
                </c:pt>
                <c:pt idx="26">
                  <c:v>7.7062769476466939E-2</c:v>
                </c:pt>
                <c:pt idx="27">
                  <c:v>7.4934717242566715E-2</c:v>
                </c:pt>
                <c:pt idx="28">
                  <c:v>7.2842899112212034E-2</c:v>
                </c:pt>
                <c:pt idx="29">
                  <c:v>7.0787336775343088E-2</c:v>
                </c:pt>
                <c:pt idx="30">
                  <c:v>6.8769424215322769E-2</c:v>
                </c:pt>
                <c:pt idx="31">
                  <c:v>6.6789289436109317E-2</c:v>
                </c:pt>
                <c:pt idx="32">
                  <c:v>6.4846958466284368E-2</c:v>
                </c:pt>
                <c:pt idx="33">
                  <c:v>6.2942356308099703E-2</c:v>
                </c:pt>
                <c:pt idx="34">
                  <c:v>6.1074957895355442E-2</c:v>
                </c:pt>
                <c:pt idx="35">
                  <c:v>5.9244826342535049E-2</c:v>
                </c:pt>
                <c:pt idx="36">
                  <c:v>5.7451525527014505E-2</c:v>
                </c:pt>
                <c:pt idx="37">
                  <c:v>5.569460536573672E-2</c:v>
                </c:pt>
                <c:pt idx="38">
                  <c:v>5.3973603809727495E-2</c:v>
                </c:pt>
                <c:pt idx="39">
                  <c:v>5.2288049069425829E-2</c:v>
                </c:pt>
                <c:pt idx="40">
                  <c:v>5.0637461986422598E-2</c:v>
                </c:pt>
                <c:pt idx="41">
                  <c:v>4.9021358463974603E-2</c:v>
                </c:pt>
                <c:pt idx="42">
                  <c:v>4.7439251873830739E-2</c:v>
                </c:pt>
                <c:pt idx="43">
                  <c:v>4.5890655368071458E-2</c:v>
                </c:pt>
                <c:pt idx="44">
                  <c:v>4.4375084039560017E-2</c:v>
                </c:pt>
                <c:pt idx="45">
                  <c:v>4.2892056891550477E-2</c:v>
                </c:pt>
                <c:pt idx="46">
                  <c:v>4.1441098594240562E-2</c:v>
                </c:pt>
                <c:pt idx="47">
                  <c:v>4.0021741022606777E-2</c:v>
                </c:pt>
                <c:pt idx="48">
                  <c:v>3.8633524584790011E-2</c:v>
                </c:pt>
                <c:pt idx="49">
                  <c:v>3.7275999363174342E-2</c:v>
                </c:pt>
                <c:pt idx="50">
                  <c:v>3.5948726100723097E-2</c:v>
                </c:pt>
                <c:pt idx="51">
                  <c:v>3.4651277073097508E-2</c:v>
                </c:pt>
                <c:pt idx="52">
                  <c:v>3.3383236892394391E-2</c:v>
                </c:pt>
                <c:pt idx="53">
                  <c:v>3.2144203291143161E-2</c:v>
                </c:pt>
                <c:pt idx="54">
                  <c:v>3.0933787935572648E-2</c:v>
                </c:pt>
                <c:pt idx="55">
                  <c:v>2.9751617314934736E-2</c:v>
                </c:pt>
                <c:pt idx="56">
                  <c:v>2.8597333749219078E-2</c:v>
                </c:pt>
                <c:pt idx="57">
                  <c:v>2.7470596550566637E-2</c:v>
                </c:pt>
                <c:pt idx="58">
                  <c:v>2.6371083364267994E-2</c:v>
                </c:pt>
                <c:pt idx="59">
                  <c:v>2.5298491703334775E-2</c:v>
                </c:pt>
                <c:pt idx="60">
                  <c:v>2.4252540676089951E-2</c:v>
                </c:pt>
                <c:pt idx="61">
                  <c:v>2.3232972889116299E-2</c:v>
                </c:pt>
                <c:pt idx="62">
                  <c:v>2.2239556488104613E-2</c:v>
                </c:pt>
                <c:pt idx="63">
                  <c:v>2.1272087276754628E-2</c:v>
                </c:pt>
                <c:pt idx="64">
                  <c:v>2.0330390829035389E-2</c:v>
                </c:pt>
                <c:pt idx="65">
                  <c:v>1.9414324483067659E-2</c:v>
                </c:pt>
                <c:pt idx="66">
                  <c:v>1.8523779076329495E-2</c:v>
                </c:pt>
                <c:pt idx="67">
                  <c:v>1.7658680252454585E-2</c:v>
                </c:pt>
                <c:pt idx="68">
                  <c:v>1.6818989141249605E-2</c:v>
                </c:pt>
                <c:pt idx="69">
                  <c:v>1.6004702187507575E-2</c:v>
                </c:pt>
                <c:pt idx="70">
                  <c:v>1.5215849884021889E-2</c:v>
                </c:pt>
                <c:pt idx="71">
                  <c:v>1.4452494154132028E-2</c:v>
                </c:pt>
                <c:pt idx="72">
                  <c:v>1.3714724135267415E-2</c:v>
                </c:pt>
                <c:pt idx="73">
                  <c:v>1.3002650144789494E-2</c:v>
                </c:pt>
                <c:pt idx="74">
                  <c:v>1.2316395671634821E-2</c:v>
                </c:pt>
                <c:pt idx="75">
                  <c:v>1.1656087339375006E-2</c:v>
                </c:pt>
                <c:pt idx="76">
                  <c:v>1.102184293135997E-2</c:v>
                </c:pt>
                <c:pt idx="77">
                  <c:v>1.0413757749438582E-2</c:v>
                </c:pt>
                <c:pt idx="78">
                  <c:v>9.8318897712485233E-3</c:v>
                </c:pt>
                <c:pt idx="79">
                  <c:v>9.2762442353784592E-3</c:v>
                </c:pt>
                <c:pt idx="80">
                  <c:v>8.7467583627933269E-3</c:v>
                </c:pt>
                <c:pt idx="81">
                  <c:v>8.5052205019255245E-3</c:v>
                </c:pt>
                <c:pt idx="82">
                  <c:v>8.3169327820923605E-3</c:v>
                </c:pt>
                <c:pt idx="83">
                  <c:v>8.1394972733843021E-3</c:v>
                </c:pt>
                <c:pt idx="84">
                  <c:v>7.9908964550341726E-3</c:v>
                </c:pt>
                <c:pt idx="85">
                  <c:v>7.8534367846921603E-3</c:v>
                </c:pt>
                <c:pt idx="86">
                  <c:v>7.7270865286601211E-3</c:v>
                </c:pt>
                <c:pt idx="87">
                  <c:v>7.6117226159277424E-3</c:v>
                </c:pt>
                <c:pt idx="88">
                  <c:v>7.5071335447203635E-3</c:v>
                </c:pt>
                <c:pt idx="89">
                  <c:v>7.4130238520264524E-3</c:v>
                </c:pt>
                <c:pt idx="90">
                  <c:v>7.3290203022843316E-3</c:v>
                </c:pt>
                <c:pt idx="91">
                  <c:v>7.2546797867673657E-3</c:v>
                </c:pt>
                <c:pt idx="92">
                  <c:v>7.1894987655573093E-3</c:v>
                </c:pt>
                <c:pt idx="93">
                  <c:v>7.1329239476696435E-3</c:v>
                </c:pt>
                <c:pt idx="94">
                  <c:v>7.0843638053917088E-3</c:v>
                </c:pt>
                <c:pt idx="95">
                  <c:v>7.0432004638712534E-3</c:v>
                </c:pt>
                <c:pt idx="96">
                  <c:v>7.0088014977862847E-3</c:v>
                </c:pt>
                <c:pt idx="97">
                  <c:v>6.9805311989746014E-3</c:v>
                </c:pt>
                <c:pt idx="98">
                  <c:v>6.957760943388268E-3</c:v>
                </c:pt>
                <c:pt idx="99">
                  <c:v>6.9398783713462741E-3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D-426A-B91D-BA40BCC600EB}"/>
            </c:ext>
          </c:extLst>
        </c:ser>
        <c:ser>
          <c:idx val="8"/>
          <c:order val="3"/>
          <c:tx>
            <c:v>Adaptation</c:v>
          </c:tx>
          <c:marker>
            <c:symbol val="none"/>
          </c:marker>
          <c:val>
            <c:numRef>
              <c:f>[3]Adaptation!$AF$2:$AF$101</c:f>
              <c:numCache>
                <c:formatCode>General</c:formatCode>
                <c:ptCount val="100"/>
                <c:pt idx="0">
                  <c:v>0.11572443861999183</c:v>
                </c:pt>
                <c:pt idx="1">
                  <c:v>0.11795948948152213</c:v>
                </c:pt>
                <c:pt idx="2">
                  <c:v>0.11938863883050969</c:v>
                </c:pt>
                <c:pt idx="3">
                  <c:v>0.12018166201971742</c:v>
                </c:pt>
                <c:pt idx="4">
                  <c:v>0.12044180522788434</c:v>
                </c:pt>
                <c:pt idx="5">
                  <c:v>0.12026154737348559</c:v>
                </c:pt>
                <c:pt idx="6">
                  <c:v>0.11972087544063062</c:v>
                </c:pt>
                <c:pt idx="7">
                  <c:v>0.11888881575556143</c:v>
                </c:pt>
                <c:pt idx="8">
                  <c:v>0.11782438269192411</c:v>
                </c:pt>
                <c:pt idx="9">
                  <c:v>0.11657684170710282</c:v>
                </c:pt>
                <c:pt idx="10">
                  <c:v>0.11518911739218148</c:v>
                </c:pt>
                <c:pt idx="11">
                  <c:v>0.11369640003299551</c:v>
                </c:pt>
                <c:pt idx="12">
                  <c:v>0.11212808387365369</c:v>
                </c:pt>
                <c:pt idx="13">
                  <c:v>0.11050864377652636</c:v>
                </c:pt>
                <c:pt idx="14">
                  <c:v>0.10885756585490461</c:v>
                </c:pt>
                <c:pt idx="15">
                  <c:v>0.10719250921373835</c:v>
                </c:pt>
                <c:pt idx="16">
                  <c:v>0.10552702486485951</c:v>
                </c:pt>
                <c:pt idx="17">
                  <c:v>0.10387224711260028</c:v>
                </c:pt>
                <c:pt idx="18">
                  <c:v>0.10223727322789296</c:v>
                </c:pt>
                <c:pt idx="19">
                  <c:v>0.10062861430242355</c:v>
                </c:pt>
                <c:pt idx="20">
                  <c:v>9.9053113600812759E-2</c:v>
                </c:pt>
                <c:pt idx="21">
                  <c:v>9.7515188752432258E-2</c:v>
                </c:pt>
                <c:pt idx="22">
                  <c:v>9.6018306821508179E-2</c:v>
                </c:pt>
                <c:pt idx="23">
                  <c:v>9.456509472327386E-2</c:v>
                </c:pt>
                <c:pt idx="24">
                  <c:v>9.3156414224056225E-2</c:v>
                </c:pt>
                <c:pt idx="25">
                  <c:v>9.1794732787883276E-2</c:v>
                </c:pt>
                <c:pt idx="26">
                  <c:v>9.0480628481096628E-2</c:v>
                </c:pt>
                <c:pt idx="27">
                  <c:v>8.9214370648438901E-2</c:v>
                </c:pt>
                <c:pt idx="28">
                  <c:v>8.7995953020010606E-2</c:v>
                </c:pt>
                <c:pt idx="29">
                  <c:v>8.6823997217572238E-2</c:v>
                </c:pt>
                <c:pt idx="30">
                  <c:v>8.5698967411662219E-2</c:v>
                </c:pt>
                <c:pt idx="31">
                  <c:v>8.46199788816277E-2</c:v>
                </c:pt>
                <c:pt idx="32">
                  <c:v>8.3586064279377315E-2</c:v>
                </c:pt>
                <c:pt idx="33">
                  <c:v>8.2596184081417515E-2</c:v>
                </c:pt>
                <c:pt idx="34">
                  <c:v>8.1648722651512975E-2</c:v>
                </c:pt>
                <c:pt idx="35">
                  <c:v>8.0742971847700004E-2</c:v>
                </c:pt>
                <c:pt idx="36">
                  <c:v>7.9877663317932571E-2</c:v>
                </c:pt>
                <c:pt idx="37">
                  <c:v>7.9051536521615326E-2</c:v>
                </c:pt>
                <c:pt idx="38">
                  <c:v>7.8263344235796464E-2</c:v>
                </c:pt>
                <c:pt idx="39">
                  <c:v>7.7511857722733363E-2</c:v>
                </c:pt>
                <c:pt idx="40">
                  <c:v>7.6795871477892727E-2</c:v>
                </c:pt>
                <c:pt idx="41">
                  <c:v>7.6114207490825439E-2</c:v>
                </c:pt>
                <c:pt idx="42">
                  <c:v>7.5465718968753648E-2</c:v>
                </c:pt>
                <c:pt idx="43">
                  <c:v>7.4849293491678973E-2</c:v>
                </c:pt>
                <c:pt idx="44">
                  <c:v>7.4263855586798544E-2</c:v>
                </c:pt>
                <c:pt idx="45">
                  <c:v>7.3708368727392976E-2</c:v>
                </c:pt>
                <c:pt idx="46">
                  <c:v>7.3181836776370149E-2</c:v>
                </c:pt>
                <c:pt idx="47">
                  <c:v>7.2683304906607113E-2</c:v>
                </c:pt>
                <c:pt idx="48">
                  <c:v>7.2211860039170864E-2</c:v>
                </c:pt>
                <c:pt idx="49">
                  <c:v>7.1766630846289106E-2</c:v>
                </c:pt>
                <c:pt idx="50">
                  <c:v>7.1346787369111805E-2</c:v>
                </c:pt>
                <c:pt idx="51">
                  <c:v>7.0951540300879329E-2</c:v>
                </c:pt>
                <c:pt idx="52">
                  <c:v>7.0580139984953022E-2</c:v>
                </c:pt>
                <c:pt idx="53">
                  <c:v>7.0231875174274941E-2</c:v>
                </c:pt>
                <c:pt idx="54">
                  <c:v>6.9906071595066885E-2</c:v>
                </c:pt>
                <c:pt idx="55">
                  <c:v>6.9602090352792773E-2</c:v>
                </c:pt>
                <c:pt idx="56">
                  <c:v>6.931932621374802E-2</c:v>
                </c:pt>
                <c:pt idx="57">
                  <c:v>6.905720579037794E-2</c:v>
                </c:pt>
                <c:pt idx="58">
                  <c:v>6.8815185653988531E-2</c:v>
                </c:pt>
                <c:pt idx="59">
                  <c:v>6.8592750394119939E-2</c:v>
                </c:pt>
                <c:pt idx="60">
                  <c:v>6.8389410640645604E-2</c:v>
                </c:pt>
                <c:pt idx="61">
                  <c:v>6.8204701062251447E-2</c:v>
                </c:pt>
                <c:pt idx="62">
                  <c:v>6.8038178354009674E-2</c:v>
                </c:pt>
                <c:pt idx="63">
                  <c:v>6.7889419227564501E-2</c:v>
                </c:pt>
                <c:pt idx="64">
                  <c:v>6.7758018420283408E-2</c:v>
                </c:pt>
                <c:pt idx="65">
                  <c:v>6.7643586745155013E-2</c:v>
                </c:pt>
                <c:pt idx="66">
                  <c:v>6.7545749211851996E-2</c:v>
                </c:pt>
                <c:pt idx="67">
                  <c:v>6.7464143261736914E-2</c:v>
                </c:pt>
                <c:pt idx="68">
                  <c:v>6.7398417176756681E-2</c:v>
                </c:pt>
                <c:pt idx="69">
                  <c:v>6.7348228744810668E-2</c:v>
                </c:pt>
                <c:pt idx="70">
                  <c:v>6.7313244293756444E-2</c:v>
                </c:pt>
                <c:pt idx="71">
                  <c:v>6.7293138243875519E-2</c:v>
                </c:pt>
                <c:pt idx="72">
                  <c:v>6.7287593376146468E-2</c:v>
                </c:pt>
                <c:pt idx="73">
                  <c:v>6.7296302072836101E-2</c:v>
                </c:pt>
                <c:pt idx="74">
                  <c:v>6.7318968860046763E-2</c:v>
                </c:pt>
                <c:pt idx="75">
                  <c:v>6.7355314671629307E-2</c:v>
                </c:pt>
                <c:pt idx="76">
                  <c:v>6.740508336334089E-2</c:v>
                </c:pt>
                <c:pt idx="77">
                  <c:v>6.7468051139350796E-2</c:v>
                </c:pt>
                <c:pt idx="78">
                  <c:v>6.7544039714692389E-2</c:v>
                </c:pt>
                <c:pt idx="79">
                  <c:v>6.7632934233245331E-2</c:v>
                </c:pt>
                <c:pt idx="80">
                  <c:v>6.7734707199014657E-2</c:v>
                </c:pt>
                <c:pt idx="81">
                  <c:v>6.8172372884153828E-2</c:v>
                </c:pt>
                <c:pt idx="82">
                  <c:v>6.8668283392935167E-2</c:v>
                </c:pt>
                <c:pt idx="83">
                  <c:v>6.9170403318100551E-2</c:v>
                </c:pt>
                <c:pt idx="84">
                  <c:v>6.9239204135736615E-2</c:v>
                </c:pt>
                <c:pt idx="85">
                  <c:v>6.9312724285268357E-2</c:v>
                </c:pt>
                <c:pt idx="86">
                  <c:v>6.9388696789764684E-2</c:v>
                </c:pt>
                <c:pt idx="87">
                  <c:v>6.9465290856944945E-2</c:v>
                </c:pt>
                <c:pt idx="88">
                  <c:v>6.9541047014373067E-2</c:v>
                </c:pt>
                <c:pt idx="89">
                  <c:v>6.9614822348631103E-2</c:v>
                </c:pt>
                <c:pt idx="90">
                  <c:v>6.9685743498296371E-2</c:v>
                </c:pt>
                <c:pt idx="91">
                  <c:v>6.9753165821199586E-2</c:v>
                </c:pt>
                <c:pt idx="92">
                  <c:v>6.9816637657583044E-2</c:v>
                </c:pt>
                <c:pt idx="93">
                  <c:v>6.9875868933980359E-2</c:v>
                </c:pt>
                <c:pt idx="94">
                  <c:v>6.9930703558712393E-2</c:v>
                </c:pt>
                <c:pt idx="95">
                  <c:v>6.9981095190081347E-2</c:v>
                </c:pt>
                <c:pt idx="96">
                  <c:v>7.0027086039816069E-2</c:v>
                </c:pt>
                <c:pt idx="97">
                  <c:v>7.0068788425388842E-2</c:v>
                </c:pt>
                <c:pt idx="98">
                  <c:v>7.0106368817470954E-2</c:v>
                </c:pt>
                <c:pt idx="99">
                  <c:v>7.0140034150723701E-2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DD-426A-B91D-BA40BCC600EB}"/>
            </c:ext>
          </c:extLst>
        </c:ser>
        <c:ser>
          <c:idx val="4"/>
          <c:order val="4"/>
          <c:tx>
            <c:v>Extremes</c:v>
          </c:tx>
          <c:marker>
            <c:symbol val="none"/>
          </c:marker>
          <c:val>
            <c:numRef>
              <c:f>[3]Extremes!$AF$2:$AF$101</c:f>
              <c:numCache>
                <c:formatCode>General</c:formatCode>
                <c:ptCount val="100"/>
                <c:pt idx="0">
                  <c:v>0.11572443861999183</c:v>
                </c:pt>
                <c:pt idx="1">
                  <c:v>0.11786228602865499</c:v>
                </c:pt>
                <c:pt idx="2">
                  <c:v>0.11910329694577983</c:v>
                </c:pt>
                <c:pt idx="3">
                  <c:v>0.11966474874103519</c:v>
                </c:pt>
                <c:pt idx="4">
                  <c:v>0.11895755621533946</c:v>
                </c:pt>
                <c:pt idx="5">
                  <c:v>0.11917981871797986</c:v>
                </c:pt>
                <c:pt idx="6">
                  <c:v>0.11833230170196651</c:v>
                </c:pt>
                <c:pt idx="7">
                  <c:v>0.11718922424889354</c:v>
                </c:pt>
                <c:pt idx="8">
                  <c:v>0.1158258437701128</c:v>
                </c:pt>
                <c:pt idx="9">
                  <c:v>0.11315551665751281</c:v>
                </c:pt>
                <c:pt idx="10">
                  <c:v>0.10912327470776985</c:v>
                </c:pt>
                <c:pt idx="11">
                  <c:v>0.10730623971529939</c:v>
                </c:pt>
                <c:pt idx="12">
                  <c:v>0.1054041165689259</c:v>
                </c:pt>
                <c:pt idx="13">
                  <c:v>0.10343473460033005</c:v>
                </c:pt>
                <c:pt idx="14">
                  <c:v>0.10083316202283053</c:v>
                </c:pt>
                <c:pt idx="15">
                  <c:v>9.9364089089922364E-2</c:v>
                </c:pt>
                <c:pt idx="16">
                  <c:v>9.7303016631001188E-2</c:v>
                </c:pt>
                <c:pt idx="17">
                  <c:v>9.5244681023989641E-2</c:v>
                </c:pt>
                <c:pt idx="18">
                  <c:v>9.3208989645044371E-2</c:v>
                </c:pt>
                <c:pt idx="19">
                  <c:v>9.0308602891777487E-2</c:v>
                </c:pt>
                <c:pt idx="20">
                  <c:v>8.645819830141406E-2</c:v>
                </c:pt>
                <c:pt idx="21">
                  <c:v>8.4472946545047223E-2</c:v>
                </c:pt>
                <c:pt idx="22">
                  <c:v>8.2515668568548167E-2</c:v>
                </c:pt>
                <c:pt idx="23">
                  <c:v>8.0580271378127122E-2</c:v>
                </c:pt>
                <c:pt idx="24">
                  <c:v>7.8215312981426297E-2</c:v>
                </c:pt>
                <c:pt idx="25">
                  <c:v>7.6771351405578392E-2</c:v>
                </c:pt>
                <c:pt idx="26">
                  <c:v>7.4907869730741011E-2</c:v>
                </c:pt>
                <c:pt idx="27">
                  <c:v>7.3076484827388502E-2</c:v>
                </c:pt>
                <c:pt idx="28">
                  <c:v>7.1286620863875549E-2</c:v>
                </c:pt>
                <c:pt idx="29">
                  <c:v>6.8866643964869537E-2</c:v>
                </c:pt>
                <c:pt idx="30">
                  <c:v>6.5733362788466587E-2</c:v>
                </c:pt>
                <c:pt idx="31">
                  <c:v>6.4048130807128581E-2</c:v>
                </c:pt>
                <c:pt idx="32">
                  <c:v>6.2390794251050041E-2</c:v>
                </c:pt>
                <c:pt idx="33">
                  <c:v>6.0756182033775433E-2</c:v>
                </c:pt>
                <c:pt idx="34">
                  <c:v>5.8805057857048829E-2</c:v>
                </c:pt>
                <c:pt idx="35">
                  <c:v>5.7551149549085141E-2</c:v>
                </c:pt>
                <c:pt idx="36">
                  <c:v>5.5987349516974844E-2</c:v>
                </c:pt>
                <c:pt idx="37">
                  <c:v>5.4452555867594551E-2</c:v>
                </c:pt>
                <c:pt idx="38">
                  <c:v>5.2953368398015732E-2</c:v>
                </c:pt>
                <c:pt idx="39">
                  <c:v>5.099766522934842E-2</c:v>
                </c:pt>
                <c:pt idx="40">
                  <c:v>4.8511225282600649E-2</c:v>
                </c:pt>
                <c:pt idx="41">
                  <c:v>4.71123663758286E-2</c:v>
                </c:pt>
                <c:pt idx="42">
                  <c:v>4.5736650486333387E-2</c:v>
                </c:pt>
                <c:pt idx="43">
                  <c:v>4.4380967359537962E-2</c:v>
                </c:pt>
                <c:pt idx="44">
                  <c:v>4.279938322931745E-2</c:v>
                </c:pt>
                <c:pt idx="45">
                  <c:v>4.1728969818693278E-2</c:v>
                </c:pt>
                <c:pt idx="46">
                  <c:v>4.0437832350499671E-2</c:v>
                </c:pt>
                <c:pt idx="47">
                  <c:v>3.9172421535468321E-2</c:v>
                </c:pt>
                <c:pt idx="48">
                  <c:v>3.7937445828691477E-2</c:v>
                </c:pt>
                <c:pt idx="49">
                  <c:v>3.6385227118121824E-2</c:v>
                </c:pt>
                <c:pt idx="50">
                  <c:v>3.4453199671388907E-2</c:v>
                </c:pt>
                <c:pt idx="51">
                  <c:v>3.3309669812529079E-2</c:v>
                </c:pt>
                <c:pt idx="52">
                  <c:v>3.2187032118406581E-2</c:v>
                </c:pt>
                <c:pt idx="53">
                  <c:v>3.1083415814865407E-2</c:v>
                </c:pt>
                <c:pt idx="54">
                  <c:v>2.9827800625917521E-2</c:v>
                </c:pt>
                <c:pt idx="55">
                  <c:v>2.8933492155274985E-2</c:v>
                </c:pt>
                <c:pt idx="56">
                  <c:v>2.7890930989722746E-2</c:v>
                </c:pt>
                <c:pt idx="57">
                  <c:v>2.6871610336503374E-2</c:v>
                </c:pt>
                <c:pt idx="58">
                  <c:v>2.5878621260400643E-2</c:v>
                </c:pt>
                <c:pt idx="59">
                  <c:v>2.4678201366960924E-2</c:v>
                </c:pt>
                <c:pt idx="60">
                  <c:v>2.3220607095622892E-2</c:v>
                </c:pt>
                <c:pt idx="61">
                  <c:v>2.2309182497307348E-2</c:v>
                </c:pt>
                <c:pt idx="62">
                  <c:v>2.1417630189538094E-2</c:v>
                </c:pt>
                <c:pt idx="63">
                  <c:v>2.0544906599353461E-2</c:v>
                </c:pt>
                <c:pt idx="64">
                  <c:v>1.9579025567928763E-2</c:v>
                </c:pt>
                <c:pt idx="65">
                  <c:v>1.8856745706468413E-2</c:v>
                </c:pt>
                <c:pt idx="66">
                  <c:v>1.8044000456465974E-2</c:v>
                </c:pt>
                <c:pt idx="67">
                  <c:v>1.7253292789348559E-2</c:v>
                </c:pt>
                <c:pt idx="68">
                  <c:v>1.6486649839751243E-2</c:v>
                </c:pt>
                <c:pt idx="69">
                  <c:v>1.5597548056919543E-2</c:v>
                </c:pt>
                <c:pt idx="70">
                  <c:v>1.4550010474874956E-2</c:v>
                </c:pt>
                <c:pt idx="71">
                  <c:v>1.3859652756690757E-2</c:v>
                </c:pt>
                <c:pt idx="72">
                  <c:v>1.3190519626208935E-2</c:v>
                </c:pt>
                <c:pt idx="73">
                  <c:v>1.2542341156366996E-2</c:v>
                </c:pt>
                <c:pt idx="74">
                  <c:v>1.1847795418473866E-2</c:v>
                </c:pt>
                <c:pt idx="75">
                  <c:v>1.1310647025757041E-2</c:v>
                </c:pt>
                <c:pt idx="76">
                  <c:v>1.0729189226958948E-2</c:v>
                </c:pt>
                <c:pt idx="77">
                  <c:v>1.01715105494933E-2</c:v>
                </c:pt>
                <c:pt idx="78">
                  <c:v>9.6387809194146117E-3</c:v>
                </c:pt>
                <c:pt idx="79">
                  <c:v>9.0462969782098522E-3</c:v>
                </c:pt>
                <c:pt idx="80">
                  <c:v>8.3722750935042375E-3</c:v>
                </c:pt>
                <c:pt idx="81">
                  <c:v>8.1694777479455107E-3</c:v>
                </c:pt>
                <c:pt idx="82">
                  <c:v>8.0175855319667404E-3</c:v>
                </c:pt>
                <c:pt idx="83">
                  <c:v>7.8756177259754218E-3</c:v>
                </c:pt>
                <c:pt idx="84">
                  <c:v>7.7605684357035624E-3</c:v>
                </c:pt>
                <c:pt idx="85">
                  <c:v>7.6552228334124412E-3</c:v>
                </c:pt>
                <c:pt idx="86">
                  <c:v>7.5592825964230963E-3</c:v>
                </c:pt>
                <c:pt idx="87">
                  <c:v>7.4724080795262734E-3</c:v>
                </c:pt>
                <c:pt idx="88">
                  <c:v>7.3942196991245478E-3</c:v>
                </c:pt>
                <c:pt idx="89">
                  <c:v>7.3243015862702425E-3</c:v>
                </c:pt>
                <c:pt idx="90">
                  <c:v>7.262206729600186E-3</c:v>
                </c:pt>
                <c:pt idx="91">
                  <c:v>7.2074630659338234E-3</c:v>
                </c:pt>
                <c:pt idx="92">
                  <c:v>7.15958011136967E-3</c:v>
                </c:pt>
                <c:pt idx="93">
                  <c:v>7.1180558062994169E-3</c:v>
                </c:pt>
                <c:pt idx="94">
                  <c:v>7.0823833020939673E-3</c:v>
                </c:pt>
                <c:pt idx="95">
                  <c:v>7.0520574612793563E-3</c:v>
                </c:pt>
                <c:pt idx="96">
                  <c:v>7.026580884693827E-3</c:v>
                </c:pt>
                <c:pt idx="97">
                  <c:v>7.005469321252419E-3</c:v>
                </c:pt>
                <c:pt idx="98">
                  <c:v>6.9882563584701346E-3</c:v>
                </c:pt>
                <c:pt idx="99">
                  <c:v>6.9744973332964647E-3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DD-426A-B91D-BA40BCC6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01792"/>
        <c:axId val="90403584"/>
      </c:lineChart>
      <c:catAx>
        <c:axId val="904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03584"/>
        <c:crosses val="autoZero"/>
        <c:auto val="1"/>
        <c:lblAlgn val="ctr"/>
        <c:lblOffset val="100"/>
        <c:noMultiLvlLbl val="0"/>
      </c:catAx>
      <c:valAx>
        <c:axId val="904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01792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15240</xdr:rowOff>
    </xdr:from>
    <xdr:to>
      <xdr:col>22</xdr:col>
      <xdr:colOff>548640</xdr:colOff>
      <xdr:row>50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22858</xdr:colOff>
      <xdr:row>19</xdr:row>
      <xdr:rowOff>114300</xdr:rowOff>
    </xdr:from>
    <xdr:to>
      <xdr:col>12</xdr:col>
      <xdr:colOff>485774</xdr:colOff>
      <xdr:row>50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E8B84D-6003-4A68-957F-76943C6DD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198120</xdr:colOff>
      <xdr:row>21</xdr:row>
      <xdr:rowOff>15240</xdr:rowOff>
    </xdr:from>
    <xdr:to>
      <xdr:col>24</xdr:col>
      <xdr:colOff>577215</xdr:colOff>
      <xdr:row>38</xdr:row>
      <xdr:rowOff>106680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B014E1C-A077-405B-AA13-74C336D5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Scenarios3Sectorsand2Reg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</row>
      </sheetData>
      <sheetData sheetId="6">
        <row r="19">
          <cell r="B19">
            <v>0.66891309617432293</v>
          </cell>
          <cell r="C19">
            <v>0.59554519923585847</v>
          </cell>
          <cell r="D19">
            <v>0.65432559626326969</v>
          </cell>
        </row>
        <row r="20">
          <cell r="B20">
            <v>0.12087555432860785</v>
          </cell>
          <cell r="C20">
            <v>0.41923126779898201</v>
          </cell>
          <cell r="D20">
            <v>0.45989317787241069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"/>
      <sheetName val="Baseline"/>
      <sheetName val="Temperature"/>
      <sheetName val="Comparison"/>
      <sheetName val="SeaLevel"/>
      <sheetName val="Adaptation"/>
      <sheetName val="Extremes"/>
    </sheetNames>
    <sheetDataSet>
      <sheetData sheetId="0">
        <row r="1">
          <cell r="A1" t="str">
            <v>Row</v>
          </cell>
          <cell r="B1" t="str">
            <v>PoP</v>
          </cell>
        </row>
        <row r="2">
          <cell r="A2" t="str">
            <v>2018.00</v>
          </cell>
          <cell r="B2">
            <v>0.95</v>
          </cell>
          <cell r="C2">
            <v>1</v>
          </cell>
        </row>
        <row r="3">
          <cell r="A3" t="str">
            <v>2019.00</v>
          </cell>
          <cell r="B3">
            <v>0.95935999999999999</v>
          </cell>
          <cell r="C3">
            <v>1.0098526315789473</v>
          </cell>
        </row>
        <row r="4">
          <cell r="A4" t="str">
            <v>2020.00</v>
          </cell>
          <cell r="B4">
            <v>0.96880999999999995</v>
          </cell>
          <cell r="C4">
            <v>1.0198</v>
          </cell>
        </row>
        <row r="5">
          <cell r="A5" t="str">
            <v>2021.00</v>
          </cell>
          <cell r="B5">
            <v>0.97841</v>
          </cell>
          <cell r="C5">
            <v>1.0299052631578949</v>
          </cell>
        </row>
        <row r="6">
          <cell r="A6" t="str">
            <v>2022.00</v>
          </cell>
          <cell r="B6">
            <v>0.98665999999999998</v>
          </cell>
          <cell r="C6">
            <v>1.0385894736842105</v>
          </cell>
        </row>
        <row r="7">
          <cell r="A7" t="str">
            <v>2023.00</v>
          </cell>
          <cell r="B7">
            <v>0.99486999999999992</v>
          </cell>
          <cell r="C7">
            <v>1.0472315789473683</v>
          </cell>
        </row>
        <row r="8">
          <cell r="A8" t="str">
            <v>2024.00</v>
          </cell>
          <cell r="B8">
            <v>1.0030600000000001</v>
          </cell>
          <cell r="C8">
            <v>1.0558526315789474</v>
          </cell>
        </row>
        <row r="9">
          <cell r="A9" t="str">
            <v>2025.00</v>
          </cell>
          <cell r="B9">
            <v>1.0112700000000001</v>
          </cell>
          <cell r="C9">
            <v>1.0644947368421054</v>
          </cell>
        </row>
        <row r="10">
          <cell r="A10" t="str">
            <v>2026.00</v>
          </cell>
          <cell r="B10">
            <v>1.01953</v>
          </cell>
          <cell r="C10">
            <v>1.0731894736842107</v>
          </cell>
        </row>
        <row r="11">
          <cell r="A11" t="str">
            <v>2027.00</v>
          </cell>
          <cell r="B11">
            <v>1.02616</v>
          </cell>
          <cell r="C11">
            <v>1.0801684210526317</v>
          </cell>
        </row>
        <row r="12">
          <cell r="A12" t="str">
            <v>2028.00</v>
          </cell>
          <cell r="B12">
            <v>1.0326899999999999</v>
          </cell>
          <cell r="C12">
            <v>1.0870421052631578</v>
          </cell>
        </row>
        <row r="13">
          <cell r="A13" t="str">
            <v>2029.00</v>
          </cell>
          <cell r="B13">
            <v>1.03911</v>
          </cell>
          <cell r="C13">
            <v>1.0938000000000001</v>
          </cell>
        </row>
        <row r="14">
          <cell r="A14" t="str">
            <v>2030.00</v>
          </cell>
          <cell r="B14">
            <v>1.04542</v>
          </cell>
          <cell r="C14">
            <v>1.1004421052631579</v>
          </cell>
        </row>
        <row r="15">
          <cell r="A15" t="str">
            <v>2031.00</v>
          </cell>
          <cell r="B15">
            <v>1.05165</v>
          </cell>
          <cell r="C15">
            <v>1.107</v>
          </cell>
        </row>
        <row r="16">
          <cell r="A16" t="str">
            <v>2032.00</v>
          </cell>
          <cell r="B16">
            <v>1.0560399999999999</v>
          </cell>
          <cell r="C16">
            <v>1.1116210526315788</v>
          </cell>
        </row>
        <row r="17">
          <cell r="A17" t="str">
            <v>2033.00</v>
          </cell>
          <cell r="B17">
            <v>1.06073</v>
          </cell>
          <cell r="C17">
            <v>1.1165578947368422</v>
          </cell>
        </row>
        <row r="18">
          <cell r="A18" t="str">
            <v>2034.00</v>
          </cell>
          <cell r="B18">
            <v>1.06565</v>
          </cell>
          <cell r="C18">
            <v>1.1217368421052631</v>
          </cell>
        </row>
        <row r="19">
          <cell r="A19" t="str">
            <v>2035.00</v>
          </cell>
          <cell r="B19">
            <v>1.0707</v>
          </cell>
          <cell r="C19">
            <v>1.1270526315789473</v>
          </cell>
        </row>
        <row r="20">
          <cell r="A20" t="str">
            <v>2036.00</v>
          </cell>
          <cell r="B20">
            <v>1.07579</v>
          </cell>
          <cell r="C20">
            <v>1.1324105263157895</v>
          </cell>
        </row>
        <row r="21">
          <cell r="A21" t="str">
            <v>2037.00</v>
          </cell>
          <cell r="B21">
            <v>1.0787499999999999</v>
          </cell>
          <cell r="C21">
            <v>1.1355263157894737</v>
          </cell>
        </row>
        <row r="22">
          <cell r="A22" t="str">
            <v>2038.00</v>
          </cell>
          <cell r="B22">
            <v>1.0821099999999999</v>
          </cell>
          <cell r="C22">
            <v>1.1390631578947368</v>
          </cell>
        </row>
        <row r="23">
          <cell r="A23" t="str">
            <v>2039.00</v>
          </cell>
          <cell r="B23">
            <v>1.08578</v>
          </cell>
          <cell r="C23">
            <v>1.1429263157894738</v>
          </cell>
        </row>
        <row r="24">
          <cell r="A24" t="str">
            <v>2040.00</v>
          </cell>
          <cell r="B24">
            <v>1.08969</v>
          </cell>
          <cell r="C24">
            <v>1.1470421052631581</v>
          </cell>
        </row>
        <row r="25">
          <cell r="A25" t="str">
            <v>2041.00</v>
          </cell>
          <cell r="B25">
            <v>1.0937399999999999</v>
          </cell>
          <cell r="C25">
            <v>1.1513052631578948</v>
          </cell>
        </row>
        <row r="26">
          <cell r="A26" t="str">
            <v>2042.00</v>
          </cell>
          <cell r="B26">
            <v>1.09491</v>
          </cell>
          <cell r="C26">
            <v>1.1525368421052633</v>
          </cell>
        </row>
        <row r="27">
          <cell r="A27" t="str">
            <v>2043.00</v>
          </cell>
          <cell r="B27">
            <v>1.09674</v>
          </cell>
          <cell r="C27">
            <v>1.1544631578947369</v>
          </cell>
        </row>
        <row r="28">
          <cell r="A28" t="str">
            <v>2044.00</v>
          </cell>
          <cell r="B28">
            <v>1.0992</v>
          </cell>
          <cell r="C28">
            <v>1.1570526315789473</v>
          </cell>
        </row>
        <row r="29">
          <cell r="A29" t="str">
            <v>2045.00</v>
          </cell>
          <cell r="B29">
            <v>1.10226</v>
          </cell>
          <cell r="C29">
            <v>1.1602736842105263</v>
          </cell>
        </row>
        <row r="30">
          <cell r="A30" t="str">
            <v>2046.00</v>
          </cell>
          <cell r="B30">
            <v>1.10589</v>
          </cell>
          <cell r="C30">
            <v>1.1640947368421053</v>
          </cell>
        </row>
        <row r="31">
          <cell r="A31" t="str">
            <v>2047.00</v>
          </cell>
          <cell r="B31">
            <v>1.1065199999999999</v>
          </cell>
          <cell r="C31">
            <v>1.1647578947368422</v>
          </cell>
        </row>
        <row r="32">
          <cell r="A32" t="str">
            <v>2048.00</v>
          </cell>
          <cell r="B32">
            <v>1.10748</v>
          </cell>
          <cell r="C32">
            <v>1.1657684210526316</v>
          </cell>
        </row>
        <row r="33">
          <cell r="A33" t="str">
            <v>2049.00</v>
          </cell>
          <cell r="B33">
            <v>1.1087399999999998</v>
          </cell>
          <cell r="C33">
            <v>1.1670947368421052</v>
          </cell>
        </row>
        <row r="34">
          <cell r="A34" t="str">
            <v>2050.00</v>
          </cell>
          <cell r="B34">
            <v>1.11025</v>
          </cell>
          <cell r="C34">
            <v>1.1686842105263158</v>
          </cell>
        </row>
        <row r="35">
          <cell r="A35" t="str">
            <v>2051.00</v>
          </cell>
          <cell r="B35">
            <v>1.1119399999999999</v>
          </cell>
          <cell r="C35">
            <v>1.1704631578947369</v>
          </cell>
        </row>
        <row r="36">
          <cell r="A36" t="str">
            <v>2052.00</v>
          </cell>
          <cell r="B36">
            <v>1.1119399999999999</v>
          </cell>
          <cell r="C36">
            <v>1.1704631578947369</v>
          </cell>
        </row>
        <row r="37">
          <cell r="A37" t="str">
            <v>2053.00</v>
          </cell>
          <cell r="B37">
            <v>1.1119399999999999</v>
          </cell>
          <cell r="C37">
            <v>1.1704631578947369</v>
          </cell>
        </row>
        <row r="38">
          <cell r="A38" t="str">
            <v>2054.00</v>
          </cell>
          <cell r="B38">
            <v>1.1119399999999999</v>
          </cell>
          <cell r="C38">
            <v>1.1704631578947369</v>
          </cell>
        </row>
        <row r="39">
          <cell r="A39" t="str">
            <v>2055.00</v>
          </cell>
          <cell r="B39">
            <v>1.1119399999999999</v>
          </cell>
          <cell r="C39">
            <v>1.1704631578947369</v>
          </cell>
        </row>
        <row r="40">
          <cell r="A40" t="str">
            <v>2056.00</v>
          </cell>
          <cell r="B40">
            <v>1.1119399999999999</v>
          </cell>
          <cell r="C40">
            <v>1.1704631578947369</v>
          </cell>
        </row>
        <row r="41">
          <cell r="A41" t="str">
            <v>2057.00</v>
          </cell>
          <cell r="B41">
            <v>1.1119399999999999</v>
          </cell>
          <cell r="C41">
            <v>1.1704631578947369</v>
          </cell>
        </row>
        <row r="42">
          <cell r="A42" t="str">
            <v>2058.00</v>
          </cell>
          <cell r="B42">
            <v>1.1119399999999999</v>
          </cell>
          <cell r="C42">
            <v>1.1704631578947369</v>
          </cell>
        </row>
        <row r="43">
          <cell r="A43" t="str">
            <v>2059.00</v>
          </cell>
          <cell r="B43">
            <v>1.1119399999999999</v>
          </cell>
          <cell r="C43">
            <v>1.1704631578947369</v>
          </cell>
        </row>
        <row r="44">
          <cell r="A44" t="str">
            <v>2060.00</v>
          </cell>
          <cell r="B44">
            <v>1.1119399999999999</v>
          </cell>
          <cell r="C44">
            <v>1.1704631578947369</v>
          </cell>
        </row>
        <row r="45">
          <cell r="A45" t="str">
            <v>2061.00</v>
          </cell>
          <cell r="B45">
            <v>1.1119399999999999</v>
          </cell>
          <cell r="C45">
            <v>1.1704631578947369</v>
          </cell>
        </row>
        <row r="46">
          <cell r="A46" t="str">
            <v>2062.00</v>
          </cell>
          <cell r="B46">
            <v>1.1119399999999999</v>
          </cell>
          <cell r="C46">
            <v>1.1704631578947369</v>
          </cell>
        </row>
        <row r="47">
          <cell r="A47" t="str">
            <v>2063.00</v>
          </cell>
          <cell r="B47">
            <v>1.1119399999999999</v>
          </cell>
          <cell r="C47">
            <v>1.1704631578947369</v>
          </cell>
        </row>
        <row r="48">
          <cell r="A48" t="str">
            <v>2064.00</v>
          </cell>
          <cell r="B48">
            <v>1.1119399999999999</v>
          </cell>
          <cell r="C48">
            <v>1.1704631578947369</v>
          </cell>
        </row>
        <row r="49">
          <cell r="A49" t="str">
            <v>2065.00</v>
          </cell>
          <cell r="B49">
            <v>1.1119399999999999</v>
          </cell>
          <cell r="C49">
            <v>1.1704631578947369</v>
          </cell>
        </row>
        <row r="50">
          <cell r="A50" t="str">
            <v>2066.00</v>
          </cell>
          <cell r="B50">
            <v>1.1119399999999999</v>
          </cell>
          <cell r="C50">
            <v>1.1704631578947369</v>
          </cell>
        </row>
        <row r="51">
          <cell r="A51" t="str">
            <v>2067.00</v>
          </cell>
          <cell r="B51">
            <v>1.1119399999999999</v>
          </cell>
          <cell r="C51">
            <v>1.1704631578947369</v>
          </cell>
        </row>
        <row r="52">
          <cell r="A52" t="str">
            <v>2068.00</v>
          </cell>
          <cell r="B52">
            <v>1.1119399999999999</v>
          </cell>
          <cell r="C52">
            <v>1.1704631578947369</v>
          </cell>
        </row>
        <row r="53">
          <cell r="A53" t="str">
            <v>2069.00</v>
          </cell>
          <cell r="B53">
            <v>1.1119399999999999</v>
          </cell>
          <cell r="C53">
            <v>1.1704631578947369</v>
          </cell>
        </row>
        <row r="54">
          <cell r="A54" t="str">
            <v>2070.00</v>
          </cell>
          <cell r="B54">
            <v>1.1119399999999999</v>
          </cell>
          <cell r="C54">
            <v>1.1704631578947369</v>
          </cell>
        </row>
        <row r="55">
          <cell r="A55" t="str">
            <v>2071.00</v>
          </cell>
          <cell r="B55">
            <v>1.1119399999999999</v>
          </cell>
          <cell r="C55">
            <v>1.1704631578947369</v>
          </cell>
        </row>
        <row r="56">
          <cell r="A56" t="str">
            <v>2072.00</v>
          </cell>
          <cell r="B56">
            <v>1.1119399999999999</v>
          </cell>
          <cell r="C56">
            <v>1.1704631578947369</v>
          </cell>
        </row>
        <row r="57">
          <cell r="A57" t="str">
            <v>2073.00</v>
          </cell>
          <cell r="B57">
            <v>1.1119399999999999</v>
          </cell>
          <cell r="C57">
            <v>1.1704631578947369</v>
          </cell>
        </row>
        <row r="58">
          <cell r="A58" t="str">
            <v>2074.00</v>
          </cell>
          <cell r="B58">
            <v>1.1119399999999999</v>
          </cell>
          <cell r="C58">
            <v>1.1704631578947369</v>
          </cell>
        </row>
        <row r="59">
          <cell r="A59" t="str">
            <v>2075.00</v>
          </cell>
          <cell r="B59">
            <v>1.1119399999999999</v>
          </cell>
          <cell r="C59">
            <v>1.1704631578947369</v>
          </cell>
        </row>
        <row r="60">
          <cell r="A60" t="str">
            <v>2076.00</v>
          </cell>
          <cell r="B60">
            <v>1.1119399999999999</v>
          </cell>
          <cell r="C60">
            <v>1.1704631578947369</v>
          </cell>
        </row>
        <row r="61">
          <cell r="A61" t="str">
            <v>2077.00</v>
          </cell>
          <cell r="B61">
            <v>1.1119399999999999</v>
          </cell>
          <cell r="C61">
            <v>1.1704631578947369</v>
          </cell>
        </row>
        <row r="62">
          <cell r="A62" t="str">
            <v>2078.00</v>
          </cell>
          <cell r="B62">
            <v>1.1119399999999999</v>
          </cell>
          <cell r="C62">
            <v>1.1704631578947369</v>
          </cell>
        </row>
        <row r="63">
          <cell r="A63" t="str">
            <v>2079.00</v>
          </cell>
          <cell r="B63">
            <v>1.1119399999999999</v>
          </cell>
          <cell r="C63">
            <v>1.1704631578947369</v>
          </cell>
        </row>
        <row r="64">
          <cell r="A64" t="str">
            <v>2080.00</v>
          </cell>
          <cell r="B64">
            <v>1.1119399999999999</v>
          </cell>
          <cell r="C64">
            <v>1.1704631578947369</v>
          </cell>
        </row>
        <row r="65">
          <cell r="A65" t="str">
            <v>2081.00</v>
          </cell>
          <cell r="B65">
            <v>1.1119399999999999</v>
          </cell>
          <cell r="C65">
            <v>1.1704631578947369</v>
          </cell>
        </row>
        <row r="66">
          <cell r="A66" t="str">
            <v>2082.00</v>
          </cell>
          <cell r="B66">
            <v>1.1119399999999999</v>
          </cell>
          <cell r="C66">
            <v>1.1704631578947369</v>
          </cell>
        </row>
        <row r="67">
          <cell r="A67" t="str">
            <v>2083.00</v>
          </cell>
          <cell r="B67">
            <v>1.1119399999999999</v>
          </cell>
          <cell r="C67">
            <v>1.1704631578947369</v>
          </cell>
        </row>
        <row r="68">
          <cell r="A68" t="str">
            <v>2084.00</v>
          </cell>
          <cell r="B68">
            <v>1.1119399999999999</v>
          </cell>
          <cell r="C68">
            <v>1.1704631578947369</v>
          </cell>
        </row>
        <row r="69">
          <cell r="A69" t="str">
            <v>2085.00</v>
          </cell>
          <cell r="B69">
            <v>1.1119399999999999</v>
          </cell>
          <cell r="C69">
            <v>1.1704631578947369</v>
          </cell>
        </row>
        <row r="70">
          <cell r="A70" t="str">
            <v>2086.00</v>
          </cell>
          <cell r="B70">
            <v>1.1119399999999999</v>
          </cell>
          <cell r="C70">
            <v>1.1704631578947369</v>
          </cell>
        </row>
        <row r="71">
          <cell r="A71" t="str">
            <v>2087.00</v>
          </cell>
          <cell r="B71">
            <v>1.1119399999999999</v>
          </cell>
          <cell r="C71">
            <v>1.1704631578947369</v>
          </cell>
        </row>
        <row r="72">
          <cell r="A72" t="str">
            <v>2088.00</v>
          </cell>
          <cell r="B72">
            <v>1.1119399999999999</v>
          </cell>
          <cell r="C72">
            <v>1.1704631578947369</v>
          </cell>
        </row>
        <row r="73">
          <cell r="A73" t="str">
            <v>2089.00</v>
          </cell>
          <cell r="B73">
            <v>1.1119399999999999</v>
          </cell>
          <cell r="C73">
            <v>1.1704631578947369</v>
          </cell>
        </row>
        <row r="74">
          <cell r="A74" t="str">
            <v>2090.00</v>
          </cell>
          <cell r="B74">
            <v>1.1119399999999999</v>
          </cell>
          <cell r="C74">
            <v>1.1704631578947369</v>
          </cell>
        </row>
        <row r="75">
          <cell r="A75" t="str">
            <v>2091.00</v>
          </cell>
          <cell r="B75">
            <v>1.1119399999999999</v>
          </cell>
          <cell r="C75">
            <v>1.1704631578947369</v>
          </cell>
        </row>
        <row r="76">
          <cell r="A76" t="str">
            <v>2092.00</v>
          </cell>
          <cell r="B76">
            <v>1.1119399999999999</v>
          </cell>
          <cell r="C76">
            <v>1.1704631578947369</v>
          </cell>
        </row>
        <row r="77">
          <cell r="A77" t="str">
            <v>2093.00</v>
          </cell>
          <cell r="B77">
            <v>1.1119399999999999</v>
          </cell>
          <cell r="C77">
            <v>1.1704631578947369</v>
          </cell>
        </row>
        <row r="78">
          <cell r="A78" t="str">
            <v>2094.00</v>
          </cell>
          <cell r="B78">
            <v>1.1119399999999999</v>
          </cell>
          <cell r="C78">
            <v>1.1704631578947369</v>
          </cell>
        </row>
        <row r="79">
          <cell r="A79" t="str">
            <v>2095.00</v>
          </cell>
          <cell r="B79">
            <v>1.1119399999999999</v>
          </cell>
          <cell r="C79">
            <v>1.1704631578947369</v>
          </cell>
        </row>
        <row r="80">
          <cell r="A80" t="str">
            <v>2096.00</v>
          </cell>
          <cell r="B80">
            <v>1.1119399999999999</v>
          </cell>
          <cell r="C80">
            <v>1.1704631578947369</v>
          </cell>
        </row>
        <row r="81">
          <cell r="A81" t="str">
            <v>2097.00</v>
          </cell>
          <cell r="B81">
            <v>1.1119399999999999</v>
          </cell>
          <cell r="C81">
            <v>1.1704631578947369</v>
          </cell>
        </row>
        <row r="82">
          <cell r="A82" t="str">
            <v>2098.00</v>
          </cell>
          <cell r="B82">
            <v>1.1119399999999999</v>
          </cell>
          <cell r="C82">
            <v>1.1704631578947369</v>
          </cell>
        </row>
        <row r="83">
          <cell r="A83" t="str">
            <v>2099.00</v>
          </cell>
          <cell r="B83">
            <v>1.1119399999999999</v>
          </cell>
          <cell r="C83">
            <v>1.1704631578947369</v>
          </cell>
        </row>
        <row r="84">
          <cell r="A84" t="str">
            <v>2100.00</v>
          </cell>
          <cell r="B84">
            <v>1.1119399999999999</v>
          </cell>
          <cell r="C84">
            <v>1.1704631578947369</v>
          </cell>
        </row>
        <row r="85">
          <cell r="A85" t="str">
            <v>2101.00</v>
          </cell>
          <cell r="B85">
            <v>1.1119399999999999</v>
          </cell>
          <cell r="C85">
            <v>1.1704631578947369</v>
          </cell>
        </row>
        <row r="86">
          <cell r="A86" t="str">
            <v>2102.00</v>
          </cell>
          <cell r="B86">
            <v>1.1119399999999999</v>
          </cell>
          <cell r="C86">
            <v>1.1704631578947369</v>
          </cell>
        </row>
        <row r="87">
          <cell r="A87" t="str">
            <v>2103.00</v>
          </cell>
          <cell r="B87">
            <v>1.1119399999999999</v>
          </cell>
          <cell r="C87">
            <v>1.1704631578947369</v>
          </cell>
        </row>
        <row r="88">
          <cell r="A88" t="str">
            <v>2104.00</v>
          </cell>
          <cell r="B88">
            <v>1.1119399999999999</v>
          </cell>
          <cell r="C88">
            <v>1.1704631578947369</v>
          </cell>
        </row>
        <row r="89">
          <cell r="A89" t="str">
            <v>2105.00</v>
          </cell>
          <cell r="B89">
            <v>1.1119399999999999</v>
          </cell>
          <cell r="C89">
            <v>1.1704631578947369</v>
          </cell>
        </row>
        <row r="90">
          <cell r="A90" t="str">
            <v>2106.00</v>
          </cell>
          <cell r="B90">
            <v>1.1119399999999999</v>
          </cell>
          <cell r="C90">
            <v>1.1704631578947369</v>
          </cell>
        </row>
        <row r="91">
          <cell r="A91" t="str">
            <v>2107.00</v>
          </cell>
          <cell r="B91">
            <v>1.1119399999999999</v>
          </cell>
          <cell r="C91">
            <v>1.1704631578947369</v>
          </cell>
        </row>
        <row r="92">
          <cell r="A92" t="str">
            <v>2108.00</v>
          </cell>
          <cell r="B92">
            <v>1.1119399999999999</v>
          </cell>
          <cell r="C92">
            <v>1.1704631578947369</v>
          </cell>
        </row>
        <row r="93">
          <cell r="A93" t="str">
            <v>2109.00</v>
          </cell>
          <cell r="B93">
            <v>1.1119399999999999</v>
          </cell>
          <cell r="C93">
            <v>1.1704631578947369</v>
          </cell>
        </row>
        <row r="94">
          <cell r="A94" t="str">
            <v>2110.00</v>
          </cell>
          <cell r="B94">
            <v>1.1119399999999999</v>
          </cell>
          <cell r="C94">
            <v>1.1704631578947369</v>
          </cell>
        </row>
        <row r="95">
          <cell r="A95" t="str">
            <v>2111.00</v>
          </cell>
          <cell r="B95">
            <v>1.1119399999999999</v>
          </cell>
          <cell r="C95">
            <v>1.1704631578947369</v>
          </cell>
        </row>
        <row r="96">
          <cell r="A96" t="str">
            <v>2112.00</v>
          </cell>
          <cell r="B96">
            <v>1.1119399999999999</v>
          </cell>
          <cell r="C96">
            <v>1.1704631578947369</v>
          </cell>
        </row>
        <row r="97">
          <cell r="A97" t="str">
            <v>2113.00</v>
          </cell>
          <cell r="B97">
            <v>1.1119399999999999</v>
          </cell>
          <cell r="C97">
            <v>1.1704631578947369</v>
          </cell>
        </row>
        <row r="98">
          <cell r="A98" t="str">
            <v>2114.00</v>
          </cell>
          <cell r="B98">
            <v>1.1119399999999999</v>
          </cell>
          <cell r="C98">
            <v>1.1704631578947369</v>
          </cell>
        </row>
        <row r="99">
          <cell r="A99" t="str">
            <v>2115.00</v>
          </cell>
          <cell r="B99">
            <v>1.1119399999999999</v>
          </cell>
          <cell r="C99">
            <v>1.1704631578947369</v>
          </cell>
        </row>
        <row r="100">
          <cell r="A100" t="str">
            <v>2116.00</v>
          </cell>
          <cell r="B100">
            <v>1.1119399999999999</v>
          </cell>
          <cell r="C100">
            <v>1.1704631578947369</v>
          </cell>
        </row>
        <row r="101">
          <cell r="A101" t="str">
            <v>2117.00</v>
          </cell>
          <cell r="B101">
            <v>1.1119399999999999</v>
          </cell>
        </row>
      </sheetData>
      <sheetData sheetId="1">
        <row r="1">
          <cell r="A1" t="str">
            <v>Row</v>
          </cell>
          <cell r="B1" t="str">
            <v>P</v>
          </cell>
          <cell r="C1" t="str">
            <v>K</v>
          </cell>
          <cell r="D1" t="str">
            <v>C</v>
          </cell>
          <cell r="E1" t="str">
            <v>PoP</v>
          </cell>
          <cell r="F1" t="str">
            <v>B</v>
          </cell>
          <cell r="G1" t="str">
            <v>Sf</v>
          </cell>
          <cell r="H1" t="str">
            <v>BG</v>
          </cell>
          <cell r="I1" t="str">
            <v>NX</v>
          </cell>
          <cell r="J1" t="str">
            <v>rf</v>
          </cell>
          <cell r="K1" t="str">
            <v>G</v>
          </cell>
          <cell r="L1" t="str">
            <v>I</v>
          </cell>
          <cell r="M1" t="str">
            <v>Y</v>
          </cell>
          <cell r="N1" t="str">
            <v>N</v>
          </cell>
          <cell r="O1" t="str">
            <v>SL</v>
          </cell>
          <cell r="P1" t="str">
            <v>PREC_1</v>
          </cell>
          <cell r="Q1" t="str">
            <v>T_1</v>
          </cell>
          <cell r="R1" t="str">
            <v>WS_1</v>
          </cell>
          <cell r="S1" t="str">
            <v>CYC_1</v>
          </cell>
          <cell r="T1" t="str">
            <v>DRO_1</v>
          </cell>
          <cell r="U1" t="str">
            <v>PREC_2</v>
          </cell>
          <cell r="V1" t="str">
            <v>T_2</v>
          </cell>
          <cell r="W1" t="str">
            <v>WS_2</v>
          </cell>
          <cell r="X1" t="str">
            <v>CYC_2</v>
          </cell>
          <cell r="Y1" t="str">
            <v>DRO_2</v>
          </cell>
          <cell r="Z1" t="str">
            <v>Y_1</v>
          </cell>
          <cell r="AA1" t="str">
            <v>K_1</v>
          </cell>
          <cell r="AB1" t="str">
            <v>N_1</v>
          </cell>
          <cell r="AC1" t="str">
            <v>I_1</v>
          </cell>
          <cell r="AD1" t="str">
            <v>P_1</v>
          </cell>
          <cell r="AE1" t="str">
            <v>W_1</v>
          </cell>
          <cell r="AF1" t="str">
            <v>Y_1_1</v>
          </cell>
          <cell r="AG1" t="str">
            <v>D_1_1</v>
          </cell>
          <cell r="AH1" t="str">
            <v>D_N_1_1</v>
          </cell>
          <cell r="AI1" t="str">
            <v>D_K_1_1</v>
          </cell>
          <cell r="AJ1" t="str">
            <v>K_1_1</v>
          </cell>
          <cell r="AK1" t="str">
            <v>N_1_1</v>
          </cell>
          <cell r="AL1" t="str">
            <v>W_1_1</v>
          </cell>
          <cell r="AM1" t="str">
            <v>A_1_1</v>
          </cell>
          <cell r="AN1" t="str">
            <v>G_A_1_1</v>
          </cell>
          <cell r="AO1" t="str">
            <v>gA_1_1</v>
          </cell>
          <cell r="AP1" t="str">
            <v>A_N_1_1</v>
          </cell>
          <cell r="AQ1" t="str">
            <v>A_K_1_1</v>
          </cell>
          <cell r="AR1" t="str">
            <v>I_1_1</v>
          </cell>
          <cell r="AS1" t="str">
            <v>P_1_1</v>
          </cell>
          <cell r="AT1" t="str">
            <v>omegaI_1_1</v>
          </cell>
          <cell r="AU1" t="str">
            <v>r_1_1</v>
          </cell>
          <cell r="AV1" t="str">
            <v>tauK_1_1</v>
          </cell>
          <cell r="AW1" t="str">
            <v>tauN_1_1</v>
          </cell>
          <cell r="AX1" t="str">
            <v>Y_1_2</v>
          </cell>
          <cell r="AY1" t="str">
            <v>D_1_2</v>
          </cell>
          <cell r="AZ1" t="str">
            <v>D_N_1_2</v>
          </cell>
          <cell r="BA1" t="str">
            <v>D_K_1_2</v>
          </cell>
          <cell r="BB1" t="str">
            <v>K_1_2</v>
          </cell>
          <cell r="BC1" t="str">
            <v>N_1_2</v>
          </cell>
          <cell r="BD1" t="str">
            <v>W_1_2</v>
          </cell>
          <cell r="BE1" t="str">
            <v>A_1_2</v>
          </cell>
          <cell r="BF1" t="str">
            <v>G_A_1_2</v>
          </cell>
          <cell r="BG1" t="str">
            <v>gA_1_2</v>
          </cell>
          <cell r="BH1" t="str">
            <v>A_N_1_2</v>
          </cell>
          <cell r="BI1" t="str">
            <v>A_K_1_2</v>
          </cell>
          <cell r="BJ1" t="str">
            <v>I_1_2</v>
          </cell>
          <cell r="BK1" t="str">
            <v>P_1_2</v>
          </cell>
          <cell r="BL1" t="str">
            <v>omegaI_1_2</v>
          </cell>
          <cell r="BM1" t="str">
            <v>r_1_2</v>
          </cell>
          <cell r="BN1" t="str">
            <v>tauK_1_2</v>
          </cell>
          <cell r="BO1" t="str">
            <v>tauN_1_2</v>
          </cell>
          <cell r="BP1" t="str">
            <v>Y_2</v>
          </cell>
          <cell r="BQ1" t="str">
            <v>K_2</v>
          </cell>
          <cell r="BR1" t="str">
            <v>N_2</v>
          </cell>
          <cell r="BS1" t="str">
            <v>I_2</v>
          </cell>
          <cell r="BT1" t="str">
            <v>P_2</v>
          </cell>
          <cell r="BU1" t="str">
            <v>W_2</v>
          </cell>
          <cell r="BV1" t="str">
            <v>Y_2_1</v>
          </cell>
          <cell r="BW1" t="str">
            <v>D_2_1</v>
          </cell>
          <cell r="BX1" t="str">
            <v>D_N_2_1</v>
          </cell>
          <cell r="BY1" t="str">
            <v>D_K_2_1</v>
          </cell>
          <cell r="BZ1" t="str">
            <v>K_2_1</v>
          </cell>
          <cell r="CA1" t="str">
            <v>N_2_1</v>
          </cell>
          <cell r="CB1" t="str">
            <v>W_2_1</v>
          </cell>
          <cell r="CC1" t="str">
            <v>A_2_1</v>
          </cell>
          <cell r="CD1" t="str">
            <v>G_A_2_1</v>
          </cell>
          <cell r="CE1" t="str">
            <v>gA_2_1</v>
          </cell>
          <cell r="CF1" t="str">
            <v>A_N_2_1</v>
          </cell>
          <cell r="CG1" t="str">
            <v>A_K_2_1</v>
          </cell>
          <cell r="CH1" t="str">
            <v>I_2_1</v>
          </cell>
          <cell r="CI1" t="str">
            <v>P_2_1</v>
          </cell>
          <cell r="CJ1" t="str">
            <v>omegaI_2_1</v>
          </cell>
          <cell r="CK1" t="str">
            <v>r_2_1</v>
          </cell>
          <cell r="CL1" t="str">
            <v>tauK_2_1</v>
          </cell>
          <cell r="CM1" t="str">
            <v>tauN_2_1</v>
          </cell>
          <cell r="CN1" t="str">
            <v>Y_2_2</v>
          </cell>
          <cell r="CO1" t="str">
            <v>D_2_2</v>
          </cell>
          <cell r="CP1" t="str">
            <v>D_N_2_2</v>
          </cell>
          <cell r="CQ1" t="str">
            <v>D_K_2_2</v>
          </cell>
          <cell r="CR1" t="str">
            <v>K_2_2</v>
          </cell>
          <cell r="CS1" t="str">
            <v>N_2_2</v>
          </cell>
          <cell r="CT1" t="str">
            <v>W_2_2</v>
          </cell>
          <cell r="CU1" t="str">
            <v>A_2_2</v>
          </cell>
          <cell r="CV1" t="str">
            <v>G_A_2_2</v>
          </cell>
          <cell r="CW1" t="str">
            <v>gA_2_2</v>
          </cell>
          <cell r="CX1" t="str">
            <v>A_N_2_2</v>
          </cell>
          <cell r="CY1" t="str">
            <v>A_K_2_2</v>
          </cell>
          <cell r="CZ1" t="str">
            <v>I_2_2</v>
          </cell>
          <cell r="DA1" t="str">
            <v>P_2_2</v>
          </cell>
          <cell r="DB1" t="str">
            <v>omegaI_2_2</v>
          </cell>
          <cell r="DC1" t="str">
            <v>r_2_2</v>
          </cell>
          <cell r="DD1" t="str">
            <v>tauK_2_2</v>
          </cell>
          <cell r="DE1" t="str">
            <v>tauN_2_2</v>
          </cell>
          <cell r="DF1" t="str">
            <v>Y_3</v>
          </cell>
          <cell r="DG1" t="str">
            <v>K_3</v>
          </cell>
          <cell r="DH1" t="str">
            <v>N_3</v>
          </cell>
          <cell r="DI1" t="str">
            <v>I_3</v>
          </cell>
          <cell r="DJ1" t="str">
            <v>P_3</v>
          </cell>
          <cell r="DK1" t="str">
            <v>W_3</v>
          </cell>
          <cell r="DL1" t="str">
            <v>Y_3_1</v>
          </cell>
          <cell r="DM1" t="str">
            <v>D_3_1</v>
          </cell>
          <cell r="DN1" t="str">
            <v>D_N_3_1</v>
          </cell>
          <cell r="DO1" t="str">
            <v>D_K_3_1</v>
          </cell>
          <cell r="DP1" t="str">
            <v>K_3_1</v>
          </cell>
          <cell r="DQ1" t="str">
            <v>N_3_1</v>
          </cell>
          <cell r="DR1" t="str">
            <v>W_3_1</v>
          </cell>
          <cell r="DS1" t="str">
            <v>A_3_1</v>
          </cell>
          <cell r="DT1" t="str">
            <v>G_A_3_1</v>
          </cell>
          <cell r="DU1" t="str">
            <v>gA_3_1</v>
          </cell>
          <cell r="DV1" t="str">
            <v>A_N_3_1</v>
          </cell>
          <cell r="DW1" t="str">
            <v>A_K_3_1</v>
          </cell>
          <cell r="DX1" t="str">
            <v>I_3_1</v>
          </cell>
          <cell r="DY1" t="str">
            <v>P_3_1</v>
          </cell>
          <cell r="DZ1" t="str">
            <v>omegaI_3_1</v>
          </cell>
          <cell r="EA1" t="str">
            <v>r_3_1</v>
          </cell>
          <cell r="EB1" t="str">
            <v>tauK_3_1</v>
          </cell>
          <cell r="EC1" t="str">
            <v>tauN_3_1</v>
          </cell>
          <cell r="ED1" t="str">
            <v>Y_3_2</v>
          </cell>
          <cell r="EE1" t="str">
            <v>D_3_2</v>
          </cell>
          <cell r="EF1" t="str">
            <v>D_N_3_2</v>
          </cell>
          <cell r="EG1" t="str">
            <v>D_K_3_2</v>
          </cell>
          <cell r="EH1" t="str">
            <v>K_3_2</v>
          </cell>
          <cell r="EI1" t="str">
            <v>N_3_2</v>
          </cell>
          <cell r="EJ1" t="str">
            <v>W_3_2</v>
          </cell>
          <cell r="EK1" t="str">
            <v>A_3_2</v>
          </cell>
          <cell r="EL1" t="str">
            <v>G_A_3_2</v>
          </cell>
          <cell r="EM1" t="str">
            <v>gA_3_2</v>
          </cell>
          <cell r="EN1" t="str">
            <v>A_N_3_2</v>
          </cell>
          <cell r="EO1" t="str">
            <v>A_K_3_2</v>
          </cell>
          <cell r="EP1" t="str">
            <v>I_3_2</v>
          </cell>
          <cell r="EQ1" t="str">
            <v>P_3_2</v>
          </cell>
          <cell r="ER1" t="str">
            <v>omegaI_3_2</v>
          </cell>
          <cell r="ES1" t="str">
            <v>r_3_2</v>
          </cell>
          <cell r="ET1" t="str">
            <v>tauK_3_2</v>
          </cell>
          <cell r="EU1" t="str">
            <v>tauN_3_2</v>
          </cell>
        </row>
        <row r="2">
          <cell r="A2" t="str">
            <v>2018.00</v>
          </cell>
          <cell r="B2">
            <v>4.0920462664929644</v>
          </cell>
          <cell r="C2">
            <v>0.8967906436887545</v>
          </cell>
          <cell r="D2">
            <v>0.26126376430988191</v>
          </cell>
          <cell r="E2">
            <v>0.95</v>
          </cell>
          <cell r="F2">
            <v>-0.31623599999999713</v>
          </cell>
          <cell r="G2">
            <v>1</v>
          </cell>
          <cell r="H2">
            <v>0</v>
          </cell>
          <cell r="I2">
            <v>1.6643999999999829E-2</v>
          </cell>
          <cell r="J2">
            <v>5.2631578947368363E-2</v>
          </cell>
          <cell r="K2">
            <v>5.1110649100773134E-2</v>
          </cell>
          <cell r="L2">
            <v>7.7721855786358721E-2</v>
          </cell>
          <cell r="M2">
            <v>0.40674026919701356</v>
          </cell>
          <cell r="N2">
            <v>0.14499999999999996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0.21149445030307848</v>
          </cell>
          <cell r="AA2">
            <v>0.41890359314107728</v>
          </cell>
          <cell r="AB2">
            <v>6.0704203156306979E-2</v>
          </cell>
          <cell r="AC2">
            <v>3.6304978072226698E-2</v>
          </cell>
          <cell r="AD2">
            <v>0.95125556408797518</v>
          </cell>
          <cell r="AE2">
            <v>2.3335844206517153</v>
          </cell>
          <cell r="AF2">
            <v>0.11572443861999183</v>
          </cell>
          <cell r="AG2">
            <v>0</v>
          </cell>
          <cell r="AH2">
            <v>0</v>
          </cell>
          <cell r="AI2">
            <v>0</v>
          </cell>
          <cell r="AJ2">
            <v>0.22921349984681891</v>
          </cell>
          <cell r="AK2">
            <v>3.3215811677660953E-2</v>
          </cell>
          <cell r="AL2">
            <v>2.3335844206517149</v>
          </cell>
          <cell r="AM2">
            <v>1.000000000000008</v>
          </cell>
          <cell r="AN2">
            <v>0</v>
          </cell>
          <cell r="AO2">
            <v>1</v>
          </cell>
          <cell r="AP2">
            <v>1</v>
          </cell>
          <cell r="AQ2">
            <v>1</v>
          </cell>
          <cell r="AR2">
            <v>1.9865169986724305E-2</v>
          </cell>
          <cell r="AS2">
            <v>0.95125556408798162</v>
          </cell>
          <cell r="AT2">
            <v>0.95125556408798162</v>
          </cell>
          <cell r="AU2">
            <v>0.13929824561403503</v>
          </cell>
          <cell r="AV2">
            <v>0.2</v>
          </cell>
          <cell r="AW2">
            <v>0</v>
          </cell>
          <cell r="AX2">
            <v>9.5770011683089157E-2</v>
          </cell>
          <cell r="AY2">
            <v>0</v>
          </cell>
          <cell r="AZ2">
            <v>0</v>
          </cell>
          <cell r="BA2">
            <v>0</v>
          </cell>
          <cell r="BB2">
            <v>0.18969009329425554</v>
          </cell>
          <cell r="BC2">
            <v>2.7488391478646027E-2</v>
          </cell>
          <cell r="BD2">
            <v>2.3335844206517153</v>
          </cell>
          <cell r="BE2">
            <v>0.99999999999999101</v>
          </cell>
          <cell r="BF2">
            <v>0</v>
          </cell>
          <cell r="BG2">
            <v>1</v>
          </cell>
          <cell r="BH2">
            <v>1</v>
          </cell>
          <cell r="BI2">
            <v>1</v>
          </cell>
          <cell r="BJ2">
            <v>1.6439808085502147E-2</v>
          </cell>
          <cell r="BK2">
            <v>0.95125556408798162</v>
          </cell>
          <cell r="BL2">
            <v>0.95125556408798162</v>
          </cell>
          <cell r="BM2">
            <v>0.13929824561403503</v>
          </cell>
          <cell r="BN2">
            <v>0.2</v>
          </cell>
          <cell r="BO2">
            <v>0</v>
          </cell>
          <cell r="BP2">
            <v>0.25763208771188806</v>
          </cell>
          <cell r="BQ2">
            <v>0.6233659192107337</v>
          </cell>
          <cell r="BR2">
            <v>4.7049348251874186E-2</v>
          </cell>
          <cell r="BS2">
            <v>5.4025046331596924E-2</v>
          </cell>
          <cell r="BT2">
            <v>2.7083913666256443</v>
          </cell>
          <cell r="BU2">
            <v>9.2971295921845378</v>
          </cell>
          <cell r="BV2">
            <v>0.18554678902652103</v>
          </cell>
          <cell r="BW2">
            <v>0</v>
          </cell>
          <cell r="BX2">
            <v>0</v>
          </cell>
          <cell r="BY2">
            <v>0</v>
          </cell>
          <cell r="BZ2">
            <v>0.44894852083589681</v>
          </cell>
          <cell r="CA2">
            <v>3.3884969731287899E-2</v>
          </cell>
          <cell r="CB2">
            <v>9.2971295921845378</v>
          </cell>
          <cell r="CC2">
            <v>1.0000000000000007</v>
          </cell>
          <cell r="CD2">
            <v>0</v>
          </cell>
          <cell r="CE2">
            <v>1</v>
          </cell>
          <cell r="CF2">
            <v>1</v>
          </cell>
          <cell r="CG2">
            <v>1</v>
          </cell>
          <cell r="CH2">
            <v>3.8908871805777727E-2</v>
          </cell>
          <cell r="CI2">
            <v>2.7083913666256785</v>
          </cell>
          <cell r="CJ2">
            <v>2.7083913666256785</v>
          </cell>
          <cell r="CK2">
            <v>0.13929824561403503</v>
          </cell>
          <cell r="CL2">
            <v>0.2</v>
          </cell>
          <cell r="CM2">
            <v>0</v>
          </cell>
          <cell r="CN2">
            <v>7.2085298685366436E-2</v>
          </cell>
          <cell r="CO2">
            <v>0</v>
          </cell>
          <cell r="CP2">
            <v>0</v>
          </cell>
          <cell r="CQ2">
            <v>0</v>
          </cell>
          <cell r="CR2">
            <v>0.17441739837482906</v>
          </cell>
          <cell r="CS2">
            <v>1.3164378520586289E-2</v>
          </cell>
          <cell r="CT2">
            <v>9.2971295921845378</v>
          </cell>
          <cell r="CU2">
            <v>0.99999999999999611</v>
          </cell>
          <cell r="CV2">
            <v>0</v>
          </cell>
          <cell r="CW2">
            <v>1</v>
          </cell>
          <cell r="CX2">
            <v>1</v>
          </cell>
          <cell r="CY2">
            <v>1</v>
          </cell>
          <cell r="CZ2">
            <v>1.5116174525818519E-2</v>
          </cell>
          <cell r="DA2">
            <v>2.708391366625678</v>
          </cell>
          <cell r="DB2">
            <v>2.708391366625678</v>
          </cell>
          <cell r="DC2">
            <v>0.13929824561403503</v>
          </cell>
          <cell r="DD2">
            <v>0.2</v>
          </cell>
          <cell r="DE2">
            <v>0</v>
          </cell>
          <cell r="DF2">
            <v>0.1409643987434297</v>
          </cell>
          <cell r="DG2">
            <v>0.29150752682339509</v>
          </cell>
          <cell r="DH2">
            <v>3.7246448591818811E-2</v>
          </cell>
          <cell r="DI2">
            <v>2.5263985658027576E-2</v>
          </cell>
          <cell r="DJ2">
            <v>5.4300675353074572</v>
          </cell>
          <cell r="DK2">
            <v>14.154681745196399</v>
          </cell>
          <cell r="DL2">
            <v>0.10152264722221691</v>
          </cell>
          <cell r="DM2">
            <v>0</v>
          </cell>
          <cell r="DN2">
            <v>0</v>
          </cell>
          <cell r="DO2">
            <v>0</v>
          </cell>
          <cell r="DP2">
            <v>0.20994390124117479</v>
          </cell>
          <cell r="DQ2">
            <v>2.6824915328800041E-2</v>
          </cell>
          <cell r="DR2">
            <v>14.154681745196397</v>
          </cell>
          <cell r="DS2">
            <v>0.99999999999996525</v>
          </cell>
          <cell r="DT2">
            <v>0</v>
          </cell>
          <cell r="DU2">
            <v>1</v>
          </cell>
          <cell r="DV2">
            <v>1</v>
          </cell>
          <cell r="DW2">
            <v>1</v>
          </cell>
          <cell r="DX2">
            <v>1.8195138107568481E-2</v>
          </cell>
          <cell r="DY2">
            <v>5.4300675353075798</v>
          </cell>
          <cell r="DZ2">
            <v>5.4300675353075798</v>
          </cell>
          <cell r="EA2">
            <v>0.13929824561403503</v>
          </cell>
          <cell r="EB2">
            <v>0.2</v>
          </cell>
          <cell r="EC2">
            <v>0</v>
          </cell>
          <cell r="ED2">
            <v>3.9441751521210947E-2</v>
          </cell>
          <cell r="EE2">
            <v>0</v>
          </cell>
          <cell r="EF2">
            <v>0</v>
          </cell>
          <cell r="EG2">
            <v>0</v>
          </cell>
          <cell r="EH2">
            <v>8.1563625582213695E-2</v>
          </cell>
          <cell r="EI2">
            <v>1.0421533263018772E-2</v>
          </cell>
          <cell r="EJ2">
            <v>14.154681745196402</v>
          </cell>
          <cell r="EK2">
            <v>0.99999999999997558</v>
          </cell>
          <cell r="EL2">
            <v>0</v>
          </cell>
          <cell r="EM2">
            <v>1</v>
          </cell>
          <cell r="EN2">
            <v>1</v>
          </cell>
          <cell r="EO2">
            <v>1</v>
          </cell>
          <cell r="EP2">
            <v>7.0688475504585204E-3</v>
          </cell>
          <cell r="EQ2">
            <v>5.4300675353075807</v>
          </cell>
          <cell r="ER2">
            <v>5.4300675353075807</v>
          </cell>
          <cell r="ES2">
            <v>0.13929824561403503</v>
          </cell>
          <cell r="ET2">
            <v>0.2</v>
          </cell>
          <cell r="EU2">
            <v>0</v>
          </cell>
        </row>
        <row r="3">
          <cell r="A3" t="str">
            <v>2019.00</v>
          </cell>
          <cell r="B3">
            <v>4.0920462664929644</v>
          </cell>
          <cell r="C3">
            <v>0.89688004405534094</v>
          </cell>
          <cell r="D3">
            <v>0.27973703055235094</v>
          </cell>
          <cell r="E3">
            <v>0.95935999999999999</v>
          </cell>
          <cell r="F3">
            <v>-0.34345207553386231</v>
          </cell>
          <cell r="G3">
            <v>1.080252002259827</v>
          </cell>
          <cell r="H3">
            <v>0</v>
          </cell>
          <cell r="I3">
            <v>1.6975609116384384E-2</v>
          </cell>
          <cell r="J3">
            <v>5.2631578947368363E-2</v>
          </cell>
          <cell r="K3">
            <v>5.4693195417051324E-2</v>
          </cell>
          <cell r="L3">
            <v>8.2346927355326685E-2</v>
          </cell>
          <cell r="M3">
            <v>0.43375276244111338</v>
          </cell>
          <cell r="N3">
            <v>0.14274997881685292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0.21810196541910634</v>
          </cell>
          <cell r="AA3">
            <v>0.41772486333350428</v>
          </cell>
          <cell r="AB3">
            <v>5.8721202982198475E-2</v>
          </cell>
          <cell r="AC3">
            <v>3.5269698645782978E-2</v>
          </cell>
          <cell r="AD3">
            <v>0.96194897507342625</v>
          </cell>
          <cell r="AE3">
            <v>2.4911777411473239</v>
          </cell>
          <cell r="AF3">
            <v>0.11933990454063212</v>
          </cell>
          <cell r="AG3">
            <v>0</v>
          </cell>
          <cell r="AH3">
            <v>0</v>
          </cell>
          <cell r="AI3">
            <v>0</v>
          </cell>
          <cell r="AJ3">
            <v>0.22856852857183754</v>
          </cell>
          <cell r="AK3">
            <v>3.2130763906415914E-2</v>
          </cell>
          <cell r="AL3">
            <v>2.491177741147323</v>
          </cell>
          <cell r="AM3">
            <v>1.031218977205054</v>
          </cell>
          <cell r="AN3">
            <v>0</v>
          </cell>
          <cell r="AO3">
            <v>1.0312189772050457</v>
          </cell>
          <cell r="AP3">
            <v>1.0237179735796473</v>
          </cell>
          <cell r="AQ3">
            <v>1</v>
          </cell>
          <cell r="AR3">
            <v>1.9298691148783721E-2</v>
          </cell>
          <cell r="AS3">
            <v>0.96194897507341892</v>
          </cell>
          <cell r="AT3">
            <v>0.87789962384531228</v>
          </cell>
          <cell r="AU3">
            <v>0.14365023745703884</v>
          </cell>
          <cell r="AV3">
            <v>0.2</v>
          </cell>
          <cell r="AW3">
            <v>0</v>
          </cell>
          <cell r="AX3">
            <v>9.8762060878476277E-2</v>
          </cell>
          <cell r="AY3">
            <v>0</v>
          </cell>
          <cell r="AZ3">
            <v>0</v>
          </cell>
          <cell r="BA3">
            <v>0</v>
          </cell>
          <cell r="BB3">
            <v>0.18915633476167087</v>
          </cell>
          <cell r="BC3">
            <v>2.6590439075782561E-2</v>
          </cell>
          <cell r="BD3">
            <v>2.4911777411473239</v>
          </cell>
          <cell r="BE3">
            <v>1.0312189772050571</v>
          </cell>
          <cell r="BF3">
            <v>0</v>
          </cell>
          <cell r="BG3">
            <v>1.0312189772050664</v>
          </cell>
          <cell r="BH3">
            <v>1.0237179735796476</v>
          </cell>
          <cell r="BI3">
            <v>1</v>
          </cell>
          <cell r="BJ3">
            <v>1.5971007496999583E-2</v>
          </cell>
          <cell r="BK3">
            <v>0.96194897507341515</v>
          </cell>
          <cell r="BL3">
            <v>0.87789962385015663</v>
          </cell>
          <cell r="BM3">
            <v>0.14365023745703936</v>
          </cell>
          <cell r="BN3">
            <v>0.2</v>
          </cell>
          <cell r="BO3">
            <v>0</v>
          </cell>
          <cell r="BP3">
            <v>0.27329908690153626</v>
          </cell>
          <cell r="BQ3">
            <v>0.62541666815998087</v>
          </cell>
          <cell r="BR3">
            <v>4.5400675813744747E-2</v>
          </cell>
          <cell r="BS3">
            <v>5.6858945820127627E-2</v>
          </cell>
          <cell r="BT3">
            <v>2.7131493783474245</v>
          </cell>
          <cell r="BU3">
            <v>10.137880168217659</v>
          </cell>
          <cell r="BV3">
            <v>0.19683017153968896</v>
          </cell>
          <cell r="BW3">
            <v>0</v>
          </cell>
          <cell r="BX3">
            <v>0</v>
          </cell>
          <cell r="BY3">
            <v>0</v>
          </cell>
          <cell r="BZ3">
            <v>0.4504254714984135</v>
          </cell>
          <cell r="CA3">
            <v>3.2697594820933013E-2</v>
          </cell>
          <cell r="CB3">
            <v>10.137880168217659</v>
          </cell>
          <cell r="CC3">
            <v>1.048234574995168</v>
          </cell>
          <cell r="CD3">
            <v>0</v>
          </cell>
          <cell r="CE3">
            <v>1.0482345749951674</v>
          </cell>
          <cell r="CF3">
            <v>1.0469625252581141</v>
          </cell>
          <cell r="CG3">
            <v>1</v>
          </cell>
          <cell r="CH3">
            <v>4.0949847971404774E-2</v>
          </cell>
          <cell r="CI3">
            <v>2.7131493783474872</v>
          </cell>
          <cell r="CJ3">
            <v>2.5621665971412226</v>
          </cell>
          <cell r="CK3">
            <v>0.14778698708732985</v>
          </cell>
          <cell r="CL3">
            <v>0.2</v>
          </cell>
          <cell r="CM3">
            <v>0</v>
          </cell>
          <cell r="CN3">
            <v>7.6468915361842305E-2</v>
          </cell>
          <cell r="CO3">
            <v>0</v>
          </cell>
          <cell r="CP3">
            <v>0</v>
          </cell>
          <cell r="CQ3">
            <v>0</v>
          </cell>
          <cell r="CR3">
            <v>0.17499119666155585</v>
          </cell>
          <cell r="CS3">
            <v>1.2703080992811741E-2</v>
          </cell>
          <cell r="CT3">
            <v>10.137880168217659</v>
          </cell>
          <cell r="CU3">
            <v>1.0482345749951785</v>
          </cell>
          <cell r="CV3">
            <v>0</v>
          </cell>
          <cell r="CW3">
            <v>1.0482345749951825</v>
          </cell>
          <cell r="CX3">
            <v>1.0469625252581138</v>
          </cell>
          <cell r="CY3">
            <v>1</v>
          </cell>
          <cell r="CZ3">
            <v>1.5909097848721836E-2</v>
          </cell>
          <cell r="DA3">
            <v>2.7131493783474396</v>
          </cell>
          <cell r="DB3">
            <v>2.5621665971412191</v>
          </cell>
          <cell r="DC3">
            <v>0.14778698708733251</v>
          </cell>
          <cell r="DD3">
            <v>0.2</v>
          </cell>
          <cell r="DE3">
            <v>0</v>
          </cell>
          <cell r="DF3">
            <v>0.15236135859003566</v>
          </cell>
          <cell r="DG3">
            <v>0.29266263769615308</v>
          </cell>
          <cell r="DH3">
            <v>3.8628100020909689E-2</v>
          </cell>
          <cell r="DI3">
            <v>2.752108680960141E-2</v>
          </cell>
          <cell r="DJ3">
            <v>5.405781163438653</v>
          </cell>
          <cell r="DK3">
            <v>14.542781656129936</v>
          </cell>
          <cell r="DL3">
            <v>0.10973074475767169</v>
          </cell>
          <cell r="DM3">
            <v>0</v>
          </cell>
          <cell r="DN3">
            <v>0</v>
          </cell>
          <cell r="DO3">
            <v>0</v>
          </cell>
          <cell r="DP3">
            <v>0.2107758128066719</v>
          </cell>
          <cell r="DQ3">
            <v>2.7819981543177837E-2</v>
          </cell>
          <cell r="DR3">
            <v>14.542781656129927</v>
          </cell>
          <cell r="DS3">
            <v>1.0832923749202505</v>
          </cell>
          <cell r="DT3">
            <v>0</v>
          </cell>
          <cell r="DU3">
            <v>1.0832923749202883</v>
          </cell>
          <cell r="DV3">
            <v>0.9515362911618418</v>
          </cell>
          <cell r="DW3">
            <v>1</v>
          </cell>
          <cell r="DX3">
            <v>1.9820703753921507E-2</v>
          </cell>
          <cell r="DY3">
            <v>5.405781163438701</v>
          </cell>
          <cell r="DZ3">
            <v>5.2381066146326374</v>
          </cell>
          <cell r="EA3">
            <v>0.15055706436719191</v>
          </cell>
          <cell r="EB3">
            <v>0.2</v>
          </cell>
          <cell r="EC3">
            <v>0</v>
          </cell>
          <cell r="ED3">
            <v>4.2630613832362815E-2</v>
          </cell>
          <cell r="EE3">
            <v>0</v>
          </cell>
          <cell r="EF3">
            <v>0</v>
          </cell>
          <cell r="EG3">
            <v>0</v>
          </cell>
          <cell r="EH3">
            <v>8.1886824889478987E-2</v>
          </cell>
          <cell r="EI3">
            <v>1.0808118477731849E-2</v>
          </cell>
          <cell r="EJ3">
            <v>14.542781656129934</v>
          </cell>
          <cell r="EK3">
            <v>1.0832923749202485</v>
          </cell>
          <cell r="EL3">
            <v>0</v>
          </cell>
          <cell r="EM3">
            <v>1.083292374920275</v>
          </cell>
          <cell r="EN3">
            <v>0.9515362911618418</v>
          </cell>
          <cell r="EO3">
            <v>1</v>
          </cell>
          <cell r="EP3">
            <v>7.7003830556796942E-3</v>
          </cell>
          <cell r="EQ3">
            <v>5.4057811634386761</v>
          </cell>
          <cell r="ER3">
            <v>5.2381066146326347</v>
          </cell>
          <cell r="ES3">
            <v>0.15055706436719266</v>
          </cell>
          <cell r="ET3">
            <v>0.2</v>
          </cell>
          <cell r="EU3">
            <v>0</v>
          </cell>
        </row>
        <row r="4">
          <cell r="A4" t="str">
            <v>2020.00</v>
          </cell>
          <cell r="B4">
            <v>4.0920462664929644</v>
          </cell>
          <cell r="C4">
            <v>0.8996240967972895</v>
          </cell>
          <cell r="D4">
            <v>0.29788709998913077</v>
          </cell>
          <cell r="E4">
            <v>0.96880999999999995</v>
          </cell>
          <cell r="F4">
            <v>-0.36368008257510409</v>
          </cell>
          <cell r="G4">
            <v>1.0511849745151089</v>
          </cell>
          <cell r="H4">
            <v>0</v>
          </cell>
          <cell r="I4">
            <v>1.7550093662553713E-2</v>
          </cell>
          <cell r="J4">
            <v>5.2631578947368363E-2</v>
          </cell>
          <cell r="K4">
            <v>5.8377867368575531E-2</v>
          </cell>
          <cell r="L4">
            <v>8.7825799648829916E-2</v>
          </cell>
          <cell r="M4">
            <v>0.46164086066908994</v>
          </cell>
          <cell r="N4">
            <v>0.14082626105012133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0.22359715020719167</v>
          </cell>
          <cell r="AA4">
            <v>0.41602653564510267</v>
          </cell>
          <cell r="AB4">
            <v>5.6851552635733646E-2</v>
          </cell>
          <cell r="AC4">
            <v>3.4572124530394266E-2</v>
          </cell>
          <cell r="AD4">
            <v>0.97402582269421689</v>
          </cell>
          <cell r="AE4">
            <v>2.6449695354265241</v>
          </cell>
          <cell r="AF4">
            <v>0.1223467313099396</v>
          </cell>
          <cell r="AG4">
            <v>0</v>
          </cell>
          <cell r="AH4">
            <v>0</v>
          </cell>
          <cell r="AI4">
            <v>0</v>
          </cell>
          <cell r="AJ4">
            <v>0.22763924641787631</v>
          </cell>
          <cell r="AK4">
            <v>3.1107738307161407E-2</v>
          </cell>
          <cell r="AL4">
            <v>2.6449695354265415</v>
          </cell>
          <cell r="AM4">
            <v>1.0578587558805359</v>
          </cell>
          <cell r="AN4">
            <v>0</v>
          </cell>
          <cell r="AO4">
            <v>1.0258332897903844</v>
          </cell>
          <cell r="AP4">
            <v>1.0475574864858552</v>
          </cell>
          <cell r="AQ4">
            <v>1</v>
          </cell>
          <cell r="AR4">
            <v>1.891699615498682E-2</v>
          </cell>
          <cell r="AS4">
            <v>0.9740258226935764</v>
          </cell>
          <cell r="AT4">
            <v>0.90942929940733463</v>
          </cell>
          <cell r="AU4">
            <v>0.14768841372441524</v>
          </cell>
          <cell r="AV4">
            <v>0.2</v>
          </cell>
          <cell r="AW4">
            <v>0</v>
          </cell>
          <cell r="AX4">
            <v>0.10125041889725493</v>
          </cell>
          <cell r="AY4">
            <v>0</v>
          </cell>
          <cell r="AZ4">
            <v>0</v>
          </cell>
          <cell r="BA4">
            <v>0</v>
          </cell>
          <cell r="BB4">
            <v>0.18838728922723183</v>
          </cell>
          <cell r="BC4">
            <v>2.5743814328572239E-2</v>
          </cell>
          <cell r="BD4">
            <v>2.644969535426505</v>
          </cell>
          <cell r="BE4">
            <v>1.0578587558790784</v>
          </cell>
          <cell r="BF4">
            <v>0</v>
          </cell>
          <cell r="BG4">
            <v>1.0258332897889679</v>
          </cell>
          <cell r="BH4">
            <v>1.0475574864858412</v>
          </cell>
          <cell r="BI4">
            <v>1</v>
          </cell>
          <cell r="BJ4">
            <v>1.5655128375407879E-2</v>
          </cell>
          <cell r="BK4">
            <v>0.97402582269496285</v>
          </cell>
          <cell r="BL4">
            <v>0.90942929941321182</v>
          </cell>
          <cell r="BM4">
            <v>0.14768841372421482</v>
          </cell>
          <cell r="BN4">
            <v>0.2</v>
          </cell>
          <cell r="BO4">
            <v>0</v>
          </cell>
          <cell r="BP4">
            <v>0.28952403403674998</v>
          </cell>
          <cell r="BQ4">
            <v>0.63039131764642675</v>
          </cell>
          <cell r="BR4">
            <v>4.4002043657041842E-2</v>
          </cell>
          <cell r="BS4">
            <v>6.0251530710288166E-2</v>
          </cell>
          <cell r="BT4">
            <v>2.7173498416547925</v>
          </cell>
          <cell r="BU4">
            <v>10.989177311320343</v>
          </cell>
          <cell r="BV4">
            <v>0.20851538850859175</v>
          </cell>
          <cell r="BW4">
            <v>0</v>
          </cell>
          <cell r="BX4">
            <v>0</v>
          </cell>
          <cell r="BY4">
            <v>0</v>
          </cell>
          <cell r="BZ4">
            <v>0.45400821713752199</v>
          </cell>
          <cell r="CA4">
            <v>3.1690299076019071E-2</v>
          </cell>
          <cell r="CB4">
            <v>10.989177311320374</v>
          </cell>
          <cell r="CC4">
            <v>1.0947356734709104</v>
          </cell>
          <cell r="CD4">
            <v>0</v>
          </cell>
          <cell r="CE4">
            <v>1.0443613477221516</v>
          </cell>
          <cell r="CF4">
            <v>1.0931988580470353</v>
          </cell>
          <cell r="CG4">
            <v>1</v>
          </cell>
          <cell r="CH4">
            <v>4.3393189709074048E-2</v>
          </cell>
          <cell r="CI4">
            <v>2.7173498416548103</v>
          </cell>
          <cell r="CJ4">
            <v>2.6495372136677009</v>
          </cell>
          <cell r="CK4">
            <v>0.15606460352525334</v>
          </cell>
          <cell r="CL4">
            <v>0.2</v>
          </cell>
          <cell r="CM4">
            <v>0</v>
          </cell>
          <cell r="CN4">
            <v>8.1008645528157272E-2</v>
          </cell>
          <cell r="CO4">
            <v>0</v>
          </cell>
          <cell r="CP4">
            <v>0</v>
          </cell>
          <cell r="CQ4">
            <v>0</v>
          </cell>
          <cell r="CR4">
            <v>0.17638310050890255</v>
          </cell>
          <cell r="CS4">
            <v>1.2311744581022771E-2</v>
          </cell>
          <cell r="CT4">
            <v>10.989177311320272</v>
          </cell>
          <cell r="CU4">
            <v>1.0947356734709144</v>
          </cell>
          <cell r="CV4">
            <v>0</v>
          </cell>
          <cell r="CW4">
            <v>1.044361347722145</v>
          </cell>
          <cell r="CX4">
            <v>1.0931988580470202</v>
          </cell>
          <cell r="CY4">
            <v>1</v>
          </cell>
          <cell r="CZ4">
            <v>1.6858341001213924E-2</v>
          </cell>
          <cell r="DA4">
            <v>2.7173498416547797</v>
          </cell>
          <cell r="DB4">
            <v>2.6495372136676956</v>
          </cell>
          <cell r="DC4">
            <v>0.15606460352525506</v>
          </cell>
          <cell r="DD4">
            <v>0.2</v>
          </cell>
          <cell r="DE4">
            <v>0</v>
          </cell>
          <cell r="DF4">
            <v>0.16436580696441855</v>
          </cell>
          <cell r="DG4">
            <v>0.29607207053175505</v>
          </cell>
          <cell r="DH4">
            <v>3.9972664757345837E-2</v>
          </cell>
          <cell r="DI4">
            <v>3.0101228797608699E-2</v>
          </cell>
          <cell r="DJ4">
            <v>5.3814615732417348</v>
          </cell>
          <cell r="DK4">
            <v>14.945600496472426</v>
          </cell>
          <cell r="DL4">
            <v>0.11837635590682462</v>
          </cell>
          <cell r="DM4">
            <v>0</v>
          </cell>
          <cell r="DN4">
            <v>0</v>
          </cell>
          <cell r="DO4">
            <v>0</v>
          </cell>
          <cell r="DP4">
            <v>0.21323128844507572</v>
          </cell>
          <cell r="DQ4">
            <v>2.8788337898551602E-2</v>
          </cell>
          <cell r="DR4">
            <v>14.94560049647243</v>
          </cell>
          <cell r="DS4">
            <v>1.1661548358537708</v>
          </cell>
          <cell r="DT4">
            <v>0</v>
          </cell>
          <cell r="DU4">
            <v>1.0764913174429205</v>
          </cell>
          <cell r="DV4">
            <v>0.91162585789106687</v>
          </cell>
          <cell r="DW4">
            <v>1</v>
          </cell>
          <cell r="DX4">
            <v>2.1678923610613594E-2</v>
          </cell>
          <cell r="DY4">
            <v>5.3814615732417703</v>
          </cell>
          <cell r="DZ4">
            <v>5.4127947126698626</v>
          </cell>
          <cell r="EA4">
            <v>0.16177532249463153</v>
          </cell>
          <cell r="EB4">
            <v>0.2</v>
          </cell>
          <cell r="EC4">
            <v>0</v>
          </cell>
          <cell r="ED4">
            <v>4.5989451057593098E-2</v>
          </cell>
          <cell r="EE4">
            <v>0</v>
          </cell>
          <cell r="EF4">
            <v>0</v>
          </cell>
          <cell r="EG4">
            <v>0</v>
          </cell>
          <cell r="EH4">
            <v>8.2840782086677806E-2</v>
          </cell>
          <cell r="EI4">
            <v>1.1184326858794233E-2</v>
          </cell>
          <cell r="EJ4">
            <v>14.945600496472428</v>
          </cell>
          <cell r="EK4">
            <v>1.1661548358537759</v>
          </cell>
          <cell r="EL4">
            <v>0</v>
          </cell>
          <cell r="EM4">
            <v>1.0764913174429274</v>
          </cell>
          <cell r="EN4">
            <v>0.91162585789106665</v>
          </cell>
          <cell r="EO4">
            <v>1</v>
          </cell>
          <cell r="EP4">
            <v>8.4223051869949557E-3</v>
          </cell>
          <cell r="EQ4">
            <v>5.381461573241741</v>
          </cell>
          <cell r="ER4">
            <v>5.4127947126698599</v>
          </cell>
          <cell r="ES4">
            <v>0.16177532249463242</v>
          </cell>
          <cell r="ET4">
            <v>0.2</v>
          </cell>
          <cell r="EU4">
            <v>0</v>
          </cell>
        </row>
        <row r="5">
          <cell r="A5" t="str">
            <v>2021.00</v>
          </cell>
          <cell r="B5">
            <v>4.0920462664929644</v>
          </cell>
          <cell r="C5">
            <v>0.90719134581986305</v>
          </cell>
          <cell r="D5">
            <v>0.31615846287295013</v>
          </cell>
          <cell r="E5">
            <v>0.97841</v>
          </cell>
          <cell r="F5">
            <v>-0.38400663919683803</v>
          </cell>
          <cell r="G5">
            <v>1.047211660943665</v>
          </cell>
          <cell r="H5">
            <v>0</v>
          </cell>
          <cell r="I5">
            <v>1.8308853189471692E-2</v>
          </cell>
          <cell r="J5">
            <v>5.2631578947368363E-2</v>
          </cell>
          <cell r="K5">
            <v>6.2177058881464693E-2</v>
          </cell>
          <cell r="L5">
            <v>9.4046364553111828E-2</v>
          </cell>
          <cell r="M5">
            <v>0.49069073949699837</v>
          </cell>
          <cell r="N5">
            <v>0.13919573481311459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0.22813675157617955</v>
          </cell>
          <cell r="AA5">
            <v>0.414052109344066</v>
          </cell>
          <cell r="AB5">
            <v>5.5049736449239085E-2</v>
          </cell>
          <cell r="AC5">
            <v>3.4111487639700663E-2</v>
          </cell>
          <cell r="AD5">
            <v>0.98740505805823675</v>
          </cell>
          <cell r="AE5">
            <v>2.7975200220058829</v>
          </cell>
          <cell r="AF5">
            <v>0.12483068689014115</v>
          </cell>
          <cell r="AG5">
            <v>0</v>
          </cell>
          <cell r="AH5">
            <v>0</v>
          </cell>
          <cell r="AI5">
            <v>0</v>
          </cell>
          <cell r="AJ5">
            <v>0.22655889005415639</v>
          </cell>
          <cell r="AK5">
            <v>3.0121829852449298E-2</v>
          </cell>
          <cell r="AL5">
            <v>2.7975200220059286</v>
          </cell>
          <cell r="AM5">
            <v>1.0806757036732504</v>
          </cell>
          <cell r="AN5">
            <v>0</v>
          </cell>
          <cell r="AO5">
            <v>1.0215689927089768</v>
          </cell>
          <cell r="AP5">
            <v>1.0714035771943362</v>
          </cell>
          <cell r="AQ5">
            <v>1</v>
          </cell>
          <cell r="AR5">
            <v>1.8664947245415155E-2</v>
          </cell>
          <cell r="AS5">
            <v>0.9874050580565884</v>
          </cell>
          <cell r="AT5">
            <v>0.93792866258158913</v>
          </cell>
          <cell r="AU5">
            <v>0.15130634433445611</v>
          </cell>
          <cell r="AV5">
            <v>0.2</v>
          </cell>
          <cell r="AW5">
            <v>0</v>
          </cell>
          <cell r="AX5">
            <v>0.10330606468604026</v>
          </cell>
          <cell r="AY5">
            <v>0</v>
          </cell>
          <cell r="AZ5">
            <v>0</v>
          </cell>
          <cell r="BA5">
            <v>0</v>
          </cell>
          <cell r="BB5">
            <v>0.18749321928991303</v>
          </cell>
          <cell r="BC5">
            <v>2.492790659678978E-2</v>
          </cell>
          <cell r="BD5">
            <v>2.7975200220058296</v>
          </cell>
          <cell r="BE5">
            <v>1.0806757036693699</v>
          </cell>
          <cell r="BF5">
            <v>0</v>
          </cell>
          <cell r="BG5">
            <v>1.021568992706716</v>
          </cell>
          <cell r="BH5">
            <v>1.0714035771942985</v>
          </cell>
          <cell r="BI5">
            <v>1</v>
          </cell>
          <cell r="BJ5">
            <v>1.5446540394285785E-2</v>
          </cell>
          <cell r="BK5">
            <v>0.98740505806021039</v>
          </cell>
          <cell r="BL5">
            <v>0.93792866258866592</v>
          </cell>
          <cell r="BM5">
            <v>0.15130634433393872</v>
          </cell>
          <cell r="BN5">
            <v>0.2</v>
          </cell>
          <cell r="BO5">
            <v>0</v>
          </cell>
          <cell r="BP5">
            <v>0.3064537832660213</v>
          </cell>
          <cell r="BQ5">
            <v>0.63855388005035496</v>
          </cell>
          <cell r="BR5">
            <v>4.2831604885936791E-2</v>
          </cell>
          <cell r="BS5">
            <v>6.412124431906864E-2</v>
          </cell>
          <cell r="BT5">
            <v>2.7211551605784354</v>
          </cell>
          <cell r="BU5">
            <v>11.848260022662057</v>
          </cell>
          <cell r="BV5">
            <v>0.22070820438185573</v>
          </cell>
          <cell r="BW5">
            <v>0</v>
          </cell>
          <cell r="BX5">
            <v>0</v>
          </cell>
          <cell r="BY5">
            <v>0</v>
          </cell>
          <cell r="BZ5">
            <v>0.45988689963289303</v>
          </cell>
          <cell r="CA5">
            <v>3.0847348348648541E-2</v>
          </cell>
          <cell r="CB5">
            <v>11.84826002266214</v>
          </cell>
          <cell r="CC5">
            <v>1.1400220760811113</v>
          </cell>
          <cell r="CD5">
            <v>0</v>
          </cell>
          <cell r="CE5">
            <v>1.0413674311595402</v>
          </cell>
          <cell r="CF5">
            <v>1.1367683415337464</v>
          </cell>
          <cell r="CG5">
            <v>1</v>
          </cell>
          <cell r="CH5">
            <v>4.6180159845202545E-2</v>
          </cell>
          <cell r="CI5">
            <v>2.7211551605784452</v>
          </cell>
          <cell r="CJ5">
            <v>2.7208145210846699</v>
          </cell>
          <cell r="CK5">
            <v>0.16390067084315127</v>
          </cell>
          <cell r="CL5">
            <v>0.2</v>
          </cell>
          <cell r="CM5">
            <v>0</v>
          </cell>
          <cell r="CN5">
            <v>8.5745578884165202E-2</v>
          </cell>
          <cell r="CO5">
            <v>0</v>
          </cell>
          <cell r="CP5">
            <v>0</v>
          </cell>
          <cell r="CQ5">
            <v>0</v>
          </cell>
          <cell r="CR5">
            <v>0.17866698041746135</v>
          </cell>
          <cell r="CS5">
            <v>1.1984256537288251E-2</v>
          </cell>
          <cell r="CT5">
            <v>11.848260022661849</v>
          </cell>
          <cell r="CU5">
            <v>1.1400220760811079</v>
          </cell>
          <cell r="CV5">
            <v>0</v>
          </cell>
          <cell r="CW5">
            <v>1.0413674311595336</v>
          </cell>
          <cell r="CX5">
            <v>1.1367683415337044</v>
          </cell>
          <cell r="CY5">
            <v>1</v>
          </cell>
          <cell r="CZ5">
            <v>1.7941084473866029E-2</v>
          </cell>
          <cell r="DA5">
            <v>2.7211551605784203</v>
          </cell>
          <cell r="DB5">
            <v>2.720814521084665</v>
          </cell>
          <cell r="DC5">
            <v>0.16390067084315263</v>
          </cell>
          <cell r="DD5">
            <v>0.2</v>
          </cell>
          <cell r="DE5">
            <v>0</v>
          </cell>
          <cell r="DF5">
            <v>0.17710260200961628</v>
          </cell>
          <cell r="DG5">
            <v>0.3018785274820413</v>
          </cell>
          <cell r="DH5">
            <v>4.1314393477938714E-2</v>
          </cell>
          <cell r="DI5">
            <v>3.297981077803136E-2</v>
          </cell>
          <cell r="DJ5">
            <v>5.3571066802363214</v>
          </cell>
          <cell r="DK5">
            <v>15.358468467674882</v>
          </cell>
          <cell r="DL5">
            <v>0.12754940358157166</v>
          </cell>
          <cell r="DM5">
            <v>0</v>
          </cell>
          <cell r="DN5">
            <v>0</v>
          </cell>
          <cell r="DO5">
            <v>0</v>
          </cell>
          <cell r="DP5">
            <v>0.21741310233446962</v>
          </cell>
          <cell r="DQ5">
            <v>2.9754651753559753E-2</v>
          </cell>
          <cell r="DR5">
            <v>15.358468467674886</v>
          </cell>
          <cell r="DS5">
            <v>1.2482705499252549</v>
          </cell>
          <cell r="DT5">
            <v>0</v>
          </cell>
          <cell r="DU5">
            <v>1.0704157900364621</v>
          </cell>
          <cell r="DV5">
            <v>0.87682150214582388</v>
          </cell>
          <cell r="DW5">
            <v>1</v>
          </cell>
          <cell r="DX5">
            <v>2.3752080134557197E-2</v>
          </cell>
          <cell r="DY5">
            <v>5.3571066802362886</v>
          </cell>
          <cell r="DZ5">
            <v>5.5454189858403025</v>
          </cell>
          <cell r="EA5">
            <v>0.17229539513442374</v>
          </cell>
          <cell r="EB5">
            <v>0.2</v>
          </cell>
          <cell r="EC5">
            <v>0</v>
          </cell>
          <cell r="ED5">
            <v>4.9553198428046223E-2</v>
          </cell>
          <cell r="EE5">
            <v>0</v>
          </cell>
          <cell r="EF5">
            <v>0</v>
          </cell>
          <cell r="EG5">
            <v>0</v>
          </cell>
          <cell r="EH5">
            <v>8.4465425147574352E-2</v>
          </cell>
          <cell r="EI5">
            <v>1.1559741724378963E-2</v>
          </cell>
          <cell r="EJ5">
            <v>15.358468467674882</v>
          </cell>
          <cell r="EK5">
            <v>1.24827054992526</v>
          </cell>
          <cell r="EL5">
            <v>0</v>
          </cell>
          <cell r="EM5">
            <v>1.0704157900364619</v>
          </cell>
          <cell r="EN5">
            <v>0.87682150214582377</v>
          </cell>
          <cell r="EO5">
            <v>1</v>
          </cell>
          <cell r="EP5">
            <v>9.227730643474456E-3</v>
          </cell>
          <cell r="EQ5">
            <v>5.3571066802362379</v>
          </cell>
          <cell r="ER5">
            <v>5.5454189858403025</v>
          </cell>
          <cell r="ES5">
            <v>0.17229539513442538</v>
          </cell>
          <cell r="ET5">
            <v>0.2</v>
          </cell>
          <cell r="EU5">
            <v>0</v>
          </cell>
        </row>
        <row r="6">
          <cell r="A6" t="str">
            <v>2022.00</v>
          </cell>
          <cell r="B6">
            <v>4.0920462664929644</v>
          </cell>
          <cell r="C6">
            <v>0.91997652791740292</v>
          </cell>
          <cell r="D6">
            <v>0.33474542298685095</v>
          </cell>
          <cell r="E6">
            <v>0.98665999999999998</v>
          </cell>
          <cell r="F6">
            <v>-0.40519088483830157</v>
          </cell>
          <cell r="G6">
            <v>1.0460552589039394</v>
          </cell>
          <cell r="H6">
            <v>0</v>
          </cell>
          <cell r="I6">
            <v>1.9211997588079545E-2</v>
          </cell>
          <cell r="J6">
            <v>5.2631578947368363E-2</v>
          </cell>
          <cell r="K6">
            <v>6.6110414189359007E-2</v>
          </cell>
          <cell r="L6">
            <v>0.10092662936810147</v>
          </cell>
          <cell r="M6">
            <v>0.52099446413239092</v>
          </cell>
          <cell r="N6">
            <v>0.13781349068985924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0.23186811962840059</v>
          </cell>
          <cell r="AA6">
            <v>0.41197685823280122</v>
          </cell>
          <cell r="AB6">
            <v>5.3310076428201437E-2</v>
          </cell>
          <cell r="AC6">
            <v>3.3821487810768811E-2</v>
          </cell>
          <cell r="AD6">
            <v>1.0018941350269028</v>
          </cell>
          <cell r="AE6">
            <v>2.9542049158005992</v>
          </cell>
          <cell r="AF6">
            <v>0.12687239754753085</v>
          </cell>
          <cell r="AG6">
            <v>0</v>
          </cell>
          <cell r="AH6">
            <v>0</v>
          </cell>
          <cell r="AI6">
            <v>0</v>
          </cell>
          <cell r="AJ6">
            <v>0.22542336489266765</v>
          </cell>
          <cell r="AK6">
            <v>2.9169931686631144E-2</v>
          </cell>
          <cell r="AL6">
            <v>2.9542049158006849</v>
          </cell>
          <cell r="AM6">
            <v>1.1014763027572967</v>
          </cell>
          <cell r="AN6">
            <v>0</v>
          </cell>
          <cell r="AO6">
            <v>1.019247771568607</v>
          </cell>
          <cell r="AP6">
            <v>1.0950407411596905</v>
          </cell>
          <cell r="AQ6">
            <v>1</v>
          </cell>
          <cell r="AR6">
            <v>1.8506266640084448E-2</v>
          </cell>
          <cell r="AS6">
            <v>1.0018941350239741</v>
          </cell>
          <cell r="AT6">
            <v>0.96545871498349634</v>
          </cell>
          <cell r="AU6">
            <v>0.1545173889000333</v>
          </cell>
          <cell r="AV6">
            <v>0.2</v>
          </cell>
          <cell r="AW6">
            <v>0</v>
          </cell>
          <cell r="AX6">
            <v>0.10499572208087322</v>
          </cell>
          <cell r="AY6">
            <v>0</v>
          </cell>
          <cell r="AZ6">
            <v>0</v>
          </cell>
          <cell r="BA6">
            <v>0</v>
          </cell>
          <cell r="BB6">
            <v>0.18655349334013985</v>
          </cell>
          <cell r="BC6">
            <v>2.414014474157029E-2</v>
          </cell>
          <cell r="BD6">
            <v>2.9542049158004953</v>
          </cell>
          <cell r="BE6">
            <v>1.1014763027504237</v>
          </cell>
          <cell r="BF6">
            <v>0</v>
          </cell>
          <cell r="BG6">
            <v>1.019247771565907</v>
          </cell>
          <cell r="BH6">
            <v>1.0950407411596219</v>
          </cell>
          <cell r="BI6">
            <v>1</v>
          </cell>
          <cell r="BJ6">
            <v>1.5315221170684864E-2</v>
          </cell>
          <cell r="BK6">
            <v>1.0018941350304089</v>
          </cell>
          <cell r="BL6">
            <v>0.96545871499196034</v>
          </cell>
          <cell r="BM6">
            <v>0.15451738889913158</v>
          </cell>
          <cell r="BN6">
            <v>0.2</v>
          </cell>
          <cell r="BO6">
            <v>0</v>
          </cell>
          <cell r="BP6">
            <v>0.32411745233296224</v>
          </cell>
          <cell r="BQ6">
            <v>0.65008909817011595</v>
          </cell>
          <cell r="BR6">
            <v>4.184907826013215E-2</v>
          </cell>
          <cell r="BS6">
            <v>6.8408505699937852E-2</v>
          </cell>
          <cell r="BT6">
            <v>2.7246825592874138</v>
          </cell>
          <cell r="BU6">
            <v>12.734252140688389</v>
          </cell>
          <cell r="BV6">
            <v>0.23342958977645278</v>
          </cell>
          <cell r="BW6">
            <v>0</v>
          </cell>
          <cell r="BX6">
            <v>0</v>
          </cell>
          <cell r="BY6">
            <v>0</v>
          </cell>
          <cell r="BZ6">
            <v>0.46819457086224348</v>
          </cell>
          <cell r="CA6">
            <v>3.0139732064627934E-2</v>
          </cell>
          <cell r="CB6">
            <v>12.734252140688548</v>
          </cell>
          <cell r="CC6">
            <v>1.1851477362455625</v>
          </cell>
          <cell r="CD6">
            <v>0</v>
          </cell>
          <cell r="CE6">
            <v>1.0395831458979927</v>
          </cell>
          <cell r="CF6">
            <v>1.1772450322786991</v>
          </cell>
          <cell r="CG6">
            <v>1</v>
          </cell>
          <cell r="CH6">
            <v>4.9267848145222157E-2</v>
          </cell>
          <cell r="CI6">
            <v>2.7246825592874422</v>
          </cell>
          <cell r="CJ6">
            <v>2.7818264801372004</v>
          </cell>
          <cell r="CK6">
            <v>0.17113937241864971</v>
          </cell>
          <cell r="CL6">
            <v>0.2</v>
          </cell>
          <cell r="CM6">
            <v>0</v>
          </cell>
          <cell r="CN6">
            <v>9.0687862556507376E-2</v>
          </cell>
          <cell r="CO6">
            <v>0</v>
          </cell>
          <cell r="CP6">
            <v>0</v>
          </cell>
          <cell r="CQ6">
            <v>0</v>
          </cell>
          <cell r="CR6">
            <v>0.18189452730786848</v>
          </cell>
          <cell r="CS6">
            <v>1.1709346195504219E-2</v>
          </cell>
          <cell r="CT6">
            <v>12.734252140687982</v>
          </cell>
          <cell r="CU6">
            <v>1.1851477362455796</v>
          </cell>
          <cell r="CV6">
            <v>0</v>
          </cell>
          <cell r="CW6">
            <v>1.0395831458980107</v>
          </cell>
          <cell r="CX6">
            <v>1.1772450322786201</v>
          </cell>
          <cell r="CY6">
            <v>1</v>
          </cell>
          <cell r="CZ6">
            <v>1.9140657554715269E-2</v>
          </cell>
          <cell r="DA6">
            <v>2.7246825592874013</v>
          </cell>
          <cell r="DB6">
            <v>2.7818264801371937</v>
          </cell>
          <cell r="DC6">
            <v>0.17113937241865207</v>
          </cell>
          <cell r="DD6">
            <v>0.2</v>
          </cell>
          <cell r="DE6">
            <v>0</v>
          </cell>
          <cell r="DF6">
            <v>0.19061026638403786</v>
          </cell>
          <cell r="DG6">
            <v>0.31019044357877967</v>
          </cell>
          <cell r="DH6">
            <v>4.2654336001525635E-2</v>
          </cell>
          <cell r="DI6">
            <v>3.6137704399456766E-2</v>
          </cell>
          <cell r="DJ6">
            <v>5.3329182756646833</v>
          </cell>
          <cell r="DK6">
            <v>15.805866670402338</v>
          </cell>
          <cell r="DL6">
            <v>0.13727763182433689</v>
          </cell>
          <cell r="DM6">
            <v>0</v>
          </cell>
          <cell r="DN6">
            <v>0</v>
          </cell>
          <cell r="DO6">
            <v>0</v>
          </cell>
          <cell r="DP6">
            <v>0.22339934945183565</v>
          </cell>
          <cell r="DQ6">
            <v>3.0719679188378684E-2</v>
          </cell>
          <cell r="DR6">
            <v>15.805866670402336</v>
          </cell>
          <cell r="DS6">
            <v>1.3307040055144983</v>
          </cell>
          <cell r="DT6">
            <v>0</v>
          </cell>
          <cell r="DU6">
            <v>1.0660381321935213</v>
          </cell>
          <cell r="DV6">
            <v>0.84583859135669337</v>
          </cell>
          <cell r="DW6">
            <v>1</v>
          </cell>
          <cell r="DX6">
            <v>2.6026397075224618E-2</v>
          </cell>
          <cell r="DY6">
            <v>5.3329182756647286</v>
          </cell>
          <cell r="DZ6">
            <v>5.6485178452210949</v>
          </cell>
          <cell r="EA6">
            <v>0.18185152192017262</v>
          </cell>
          <cell r="EB6">
            <v>0.2</v>
          </cell>
          <cell r="EC6">
            <v>0</v>
          </cell>
          <cell r="ED6">
            <v>5.3332634559698083E-2</v>
          </cell>
          <cell r="EE6">
            <v>0</v>
          </cell>
          <cell r="EF6">
            <v>0</v>
          </cell>
          <cell r="EG6">
            <v>0</v>
          </cell>
          <cell r="EH6">
            <v>8.6791094126939264E-2</v>
          </cell>
          <cell r="EI6">
            <v>1.193465681314696E-2</v>
          </cell>
          <cell r="EJ6">
            <v>15.805866670402345</v>
          </cell>
          <cell r="EK6">
            <v>1.3307040055144961</v>
          </cell>
          <cell r="EL6">
            <v>0</v>
          </cell>
          <cell r="EM6">
            <v>1.0660381321935151</v>
          </cell>
          <cell r="EN6">
            <v>0.84583859135669359</v>
          </cell>
          <cell r="EO6">
            <v>1</v>
          </cell>
          <cell r="EP6">
            <v>1.0111307324231596E-2</v>
          </cell>
          <cell r="EQ6">
            <v>5.3329182756648601</v>
          </cell>
          <cell r="ER6">
            <v>5.6485178452210949</v>
          </cell>
          <cell r="ES6">
            <v>0.18185152192016801</v>
          </cell>
          <cell r="ET6">
            <v>0.2</v>
          </cell>
          <cell r="EU6">
            <v>0</v>
          </cell>
        </row>
        <row r="7">
          <cell r="A7" t="str">
            <v>2023.00</v>
          </cell>
          <cell r="B7">
            <v>4.0920462664929644</v>
          </cell>
          <cell r="C7">
            <v>0.93825756054693954</v>
          </cell>
          <cell r="D7">
            <v>0.35381612563983778</v>
          </cell>
          <cell r="E7">
            <v>0.99486999999999992</v>
          </cell>
          <cell r="F7">
            <v>-0.42686279736575045</v>
          </cell>
          <cell r="G7">
            <v>1.0443863173854717</v>
          </cell>
          <cell r="H7">
            <v>0</v>
          </cell>
          <cell r="I7">
            <v>2.0232625187102195E-2</v>
          </cell>
          <cell r="J7">
            <v>5.2631578947368363E-2</v>
          </cell>
          <cell r="K7">
            <v>7.0194022715581395E-2</v>
          </cell>
          <cell r="L7">
            <v>0.10839246350241127</v>
          </cell>
          <cell r="M7">
            <v>0.55263523704493278</v>
          </cell>
          <cell r="N7">
            <v>0.13664330333964039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0.23492397197079642</v>
          </cell>
          <cell r="AA7">
            <v>0.40991981952150247</v>
          </cell>
          <cell r="AB7">
            <v>5.1629423562022103E-2</v>
          </cell>
          <cell r="AC7">
            <v>3.3651855037360803E-2</v>
          </cell>
          <cell r="AD7">
            <v>1.0173293108097183</v>
          </cell>
          <cell r="AE7">
            <v>3.112264627234147</v>
          </cell>
          <cell r="AF7">
            <v>0.12854448301531074</v>
          </cell>
          <cell r="AG7">
            <v>0</v>
          </cell>
          <cell r="AH7">
            <v>0</v>
          </cell>
          <cell r="AI7">
            <v>0</v>
          </cell>
          <cell r="AJ7">
            <v>0.22429780509794592</v>
          </cell>
          <cell r="AK7">
            <v>2.825032075038689E-2</v>
          </cell>
          <cell r="AL7">
            <v>3.1122646272342798</v>
          </cell>
          <cell r="AM7">
            <v>1.119894061940379</v>
          </cell>
          <cell r="AN7">
            <v>0</v>
          </cell>
          <cell r="AO7">
            <v>1.0167209763269329</v>
          </cell>
          <cell r="AP7">
            <v>1.1182992415254245</v>
          </cell>
          <cell r="AQ7">
            <v>1</v>
          </cell>
          <cell r="AR7">
            <v>1.8413447857178106E-2</v>
          </cell>
          <cell r="AS7">
            <v>1.0173293108053549</v>
          </cell>
          <cell r="AT7">
            <v>0.99113232519479555</v>
          </cell>
          <cell r="AU7">
            <v>0.15734486351443097</v>
          </cell>
          <cell r="AV7">
            <v>0.2</v>
          </cell>
          <cell r="AW7">
            <v>0</v>
          </cell>
          <cell r="AX7">
            <v>0.10637948895549108</v>
          </cell>
          <cell r="AY7">
            <v>0</v>
          </cell>
          <cell r="AZ7">
            <v>0</v>
          </cell>
          <cell r="BA7">
            <v>0</v>
          </cell>
          <cell r="BB7">
            <v>0.18562201442356605</v>
          </cell>
          <cell r="BC7">
            <v>2.3379102811635216E-2</v>
          </cell>
          <cell r="BD7">
            <v>3.1122646272339876</v>
          </cell>
          <cell r="BE7">
            <v>1.1198940619302455</v>
          </cell>
          <cell r="BF7">
            <v>0</v>
          </cell>
          <cell r="BG7">
            <v>1.016720976324077</v>
          </cell>
          <cell r="BH7">
            <v>1.1182992415253212</v>
          </cell>
          <cell r="BI7">
            <v>1</v>
          </cell>
          <cell r="BJ7">
            <v>1.5238407180183463E-2</v>
          </cell>
          <cell r="BK7">
            <v>1.0173293108149393</v>
          </cell>
          <cell r="BL7">
            <v>0.99113232520482619</v>
          </cell>
          <cell r="BM7">
            <v>0.15734486351312435</v>
          </cell>
          <cell r="BN7">
            <v>0.2</v>
          </cell>
          <cell r="BO7">
            <v>0</v>
          </cell>
          <cell r="BP7">
            <v>0.3425403465866203</v>
          </cell>
          <cell r="BQ7">
            <v>0.66511583180269385</v>
          </cell>
          <cell r="BR7">
            <v>4.1021812928289311E-2</v>
          </cell>
          <cell r="BS7">
            <v>7.3059942850639714E-2</v>
          </cell>
          <cell r="BT7">
            <v>2.7280225828933085</v>
          </cell>
          <cell r="BU7">
            <v>13.632780743342453</v>
          </cell>
          <cell r="BV7">
            <v>0.2466977696204361</v>
          </cell>
          <cell r="BW7">
            <v>0</v>
          </cell>
          <cell r="BX7">
            <v>0</v>
          </cell>
          <cell r="BY7">
            <v>0</v>
          </cell>
          <cell r="BZ7">
            <v>0.47901683372493681</v>
          </cell>
          <cell r="CA7">
            <v>2.9543935060614594E-2</v>
          </cell>
          <cell r="CB7">
            <v>13.632780743342712</v>
          </cell>
          <cell r="CC7">
            <v>1.2292168793893181</v>
          </cell>
          <cell r="CD7">
            <v>0</v>
          </cell>
          <cell r="CE7">
            <v>1.0371845144668315</v>
          </cell>
          <cell r="CF7">
            <v>1.2143649771286182</v>
          </cell>
          <cell r="CG7">
            <v>1</v>
          </cell>
          <cell r="CH7">
            <v>5.2617816060075463E-2</v>
          </cell>
          <cell r="CI7">
            <v>2.7280225828933022</v>
          </cell>
          <cell r="CJ7">
            <v>2.830141472665864</v>
          </cell>
          <cell r="CK7">
            <v>0.17765921308407684</v>
          </cell>
          <cell r="CL7">
            <v>0.2</v>
          </cell>
          <cell r="CM7">
            <v>0</v>
          </cell>
          <cell r="CN7">
            <v>9.5842576966184562E-2</v>
          </cell>
          <cell r="CO7">
            <v>0</v>
          </cell>
          <cell r="CP7">
            <v>0</v>
          </cell>
          <cell r="CQ7">
            <v>0</v>
          </cell>
          <cell r="CR7">
            <v>0.18609899807775773</v>
          </cell>
          <cell r="CS7">
            <v>1.1477877867674719E-2</v>
          </cell>
          <cell r="CT7">
            <v>13.632780743341788</v>
          </cell>
          <cell r="CU7">
            <v>1.2292168793893379</v>
          </cell>
          <cell r="CV7">
            <v>0</v>
          </cell>
          <cell r="CW7">
            <v>1.0371845144668332</v>
          </cell>
          <cell r="CX7">
            <v>1.2143649771284952</v>
          </cell>
          <cell r="CY7">
            <v>1</v>
          </cell>
          <cell r="CZ7">
            <v>2.0442126790564334E-2</v>
          </cell>
          <cell r="DA7">
            <v>2.7280225828933165</v>
          </cell>
          <cell r="DB7">
            <v>2.8301414726658574</v>
          </cell>
          <cell r="DC7">
            <v>0.17765921308407551</v>
          </cell>
          <cell r="DD7">
            <v>0.2</v>
          </cell>
          <cell r="DE7">
            <v>0</v>
          </cell>
          <cell r="DF7">
            <v>0.20492445910471443</v>
          </cell>
          <cell r="DG7">
            <v>0.321087081978568</v>
          </cell>
          <cell r="DH7">
            <v>4.3992066849328972E-2</v>
          </cell>
          <cell r="DI7">
            <v>3.9555553891841282E-2</v>
          </cell>
          <cell r="DJ7">
            <v>5.309059346537552</v>
          </cell>
          <cell r="DK7">
            <v>16.268271383167605</v>
          </cell>
          <cell r="DL7">
            <v>0.14758672228126257</v>
          </cell>
          <cell r="DM7">
            <v>0</v>
          </cell>
          <cell r="DN7">
            <v>0</v>
          </cell>
          <cell r="DO7">
            <v>0</v>
          </cell>
          <cell r="DP7">
            <v>0.23124711517163105</v>
          </cell>
          <cell r="DQ7">
            <v>3.1683113772929379E-2</v>
          </cell>
          <cell r="DR7">
            <v>16.268271383167598</v>
          </cell>
          <cell r="DS7">
            <v>1.4122311888247001</v>
          </cell>
          <cell r="DT7">
            <v>0</v>
          </cell>
          <cell r="DU7">
            <v>1.0612662041839127</v>
          </cell>
          <cell r="DV7">
            <v>0.81778819676575709</v>
          </cell>
          <cell r="DW7">
            <v>1</v>
          </cell>
          <cell r="DX7">
            <v>2.8487934395052449E-2</v>
          </cell>
          <cell r="DY7">
            <v>5.3090593465375759</v>
          </cell>
          <cell r="DZ7">
            <v>5.7182610433138112</v>
          </cell>
          <cell r="EA7">
            <v>0.19024178165098177</v>
          </cell>
          <cell r="EB7">
            <v>0.2</v>
          </cell>
          <cell r="EC7">
            <v>0</v>
          </cell>
          <cell r="ED7">
            <v>5.7337736823451814E-2</v>
          </cell>
          <cell r="EE7">
            <v>0</v>
          </cell>
          <cell r="EF7">
            <v>0</v>
          </cell>
          <cell r="EG7">
            <v>0</v>
          </cell>
          <cell r="EH7">
            <v>8.9839966806936844E-2</v>
          </cell>
          <cell r="EI7">
            <v>1.2308953076399587E-2</v>
          </cell>
          <cell r="EJ7">
            <v>16.268271383167612</v>
          </cell>
          <cell r="EK7">
            <v>1.4122311888246963</v>
          </cell>
          <cell r="EL7">
            <v>0</v>
          </cell>
          <cell r="EM7">
            <v>1.0612662041839116</v>
          </cell>
          <cell r="EN7">
            <v>0.81778819676575709</v>
          </cell>
          <cell r="EO7">
            <v>1</v>
          </cell>
          <cell r="EP7">
            <v>1.1067619496788819E-2</v>
          </cell>
          <cell r="EQ7">
            <v>5.309059346537496</v>
          </cell>
          <cell r="ER7">
            <v>5.7182610433138112</v>
          </cell>
          <cell r="ES7">
            <v>0.19024178165098457</v>
          </cell>
          <cell r="ET7">
            <v>0.2</v>
          </cell>
          <cell r="EU7">
            <v>0</v>
          </cell>
        </row>
        <row r="8">
          <cell r="A8" t="str">
            <v>2024.00</v>
          </cell>
          <cell r="B8">
            <v>4.0920462664929644</v>
          </cell>
          <cell r="C8">
            <v>0.96221574056700909</v>
          </cell>
          <cell r="D8">
            <v>0.37351467613511785</v>
          </cell>
          <cell r="E8">
            <v>1.0030600000000001</v>
          </cell>
          <cell r="F8">
            <v>-0.44911958891028397</v>
          </cell>
          <cell r="G8">
            <v>1.0433303890592229</v>
          </cell>
          <cell r="H8">
            <v>0</v>
          </cell>
          <cell r="I8">
            <v>2.1352834105350025E-2</v>
          </cell>
          <cell r="J8">
            <v>5.2631578947368363E-2</v>
          </cell>
          <cell r="K8">
            <v>7.4440094493987141E-2</v>
          </cell>
          <cell r="L8">
            <v>0.11638115227794481</v>
          </cell>
          <cell r="M8">
            <v>0.58568875701239986</v>
          </cell>
          <cell r="N8">
            <v>0.13565478489541372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0.23741884844781758</v>
          </cell>
          <cell r="AA8">
            <v>0.40795924816783979</v>
          </cell>
          <cell r="AB8">
            <v>5.0005134103162562E-2</v>
          </cell>
          <cell r="AC8">
            <v>3.3566883082709296E-2</v>
          </cell>
          <cell r="AD8">
            <v>1.0335743170111298</v>
          </cell>
          <cell r="AE8">
            <v>3.2723864417188455</v>
          </cell>
          <cell r="AF8">
            <v>0.12990961661269387</v>
          </cell>
          <cell r="AG8">
            <v>0</v>
          </cell>
          <cell r="AH8">
            <v>0</v>
          </cell>
          <cell r="AI8">
            <v>0</v>
          </cell>
          <cell r="AJ8">
            <v>0.22322502981267831</v>
          </cell>
          <cell r="AK8">
            <v>2.736155045162246E-2</v>
          </cell>
          <cell r="AL8">
            <v>3.2723864417190325</v>
          </cell>
          <cell r="AM8">
            <v>1.1363955496463101</v>
          </cell>
          <cell r="AN8">
            <v>0</v>
          </cell>
          <cell r="AO8">
            <v>1.0147348649008281</v>
          </cell>
          <cell r="AP8">
            <v>1.1410849223394215</v>
          </cell>
          <cell r="AQ8">
            <v>1</v>
          </cell>
          <cell r="AR8">
            <v>1.8366953342876143E-2</v>
          </cell>
          <cell r="AS8">
            <v>1.0335743170052789</v>
          </cell>
          <cell r="AT8">
            <v>1.0151917241788382</v>
          </cell>
          <cell r="AU8">
            <v>0.15981534136645742</v>
          </cell>
          <cell r="AV8">
            <v>0.2</v>
          </cell>
          <cell r="AW8">
            <v>0</v>
          </cell>
          <cell r="AX8">
            <v>0.10750923183512801</v>
          </cell>
          <cell r="AY8">
            <v>0</v>
          </cell>
          <cell r="AZ8">
            <v>0</v>
          </cell>
          <cell r="BA8">
            <v>0</v>
          </cell>
          <cell r="BB8">
            <v>0.18473421835516873</v>
          </cell>
          <cell r="BC8">
            <v>2.2643583651540098E-2</v>
          </cell>
          <cell r="BD8">
            <v>3.2723864417186213</v>
          </cell>
          <cell r="BE8">
            <v>1.1363955496328642</v>
          </cell>
          <cell r="BF8">
            <v>0</v>
          </cell>
          <cell r="BG8">
            <v>1.0147348648980035</v>
          </cell>
          <cell r="BH8">
            <v>1.1410849223392812</v>
          </cell>
          <cell r="BI8">
            <v>1</v>
          </cell>
          <cell r="BJ8">
            <v>1.5199929739833768E-2</v>
          </cell>
          <cell r="BK8">
            <v>1.0335743170181582</v>
          </cell>
          <cell r="BL8">
            <v>1.0151917241906059</v>
          </cell>
          <cell r="BM8">
            <v>0.15981534136476294</v>
          </cell>
          <cell r="BN8">
            <v>0.2</v>
          </cell>
          <cell r="BO8">
            <v>0</v>
          </cell>
          <cell r="BP8">
            <v>0.36174470121151414</v>
          </cell>
          <cell r="BQ8">
            <v>0.68369366479720439</v>
          </cell>
          <cell r="BR8">
            <v>4.0323184976234321E-2</v>
          </cell>
          <cell r="BS8">
            <v>7.8030734665408705E-2</v>
          </cell>
          <cell r="BT8">
            <v>2.731244527316437</v>
          </cell>
          <cell r="BU8">
            <v>14.544371001880489</v>
          </cell>
          <cell r="BV8">
            <v>0.2605287577074476</v>
          </cell>
          <cell r="BW8">
            <v>0</v>
          </cell>
          <cell r="BX8">
            <v>0</v>
          </cell>
          <cell r="BY8">
            <v>0</v>
          </cell>
          <cell r="BZ8">
            <v>0.49239660054597229</v>
          </cell>
          <cell r="CA8">
            <v>2.9040782777142081E-2</v>
          </cell>
          <cell r="CB8">
            <v>14.544371001880867</v>
          </cell>
          <cell r="CC8">
            <v>1.2722054932954439</v>
          </cell>
          <cell r="CD8">
            <v>0</v>
          </cell>
          <cell r="CE8">
            <v>1.0349723589278099</v>
          </cell>
          <cell r="CF8">
            <v>1.2480163275568161</v>
          </cell>
          <cell r="CG8">
            <v>1</v>
          </cell>
          <cell r="CH8">
            <v>5.619778340164764E-2</v>
          </cell>
          <cell r="CI8">
            <v>2.7312445273164569</v>
          </cell>
          <cell r="CJ8">
            <v>2.866897805667711</v>
          </cell>
          <cell r="CK8">
            <v>0.18337580473364198</v>
          </cell>
          <cell r="CL8">
            <v>0.2</v>
          </cell>
          <cell r="CM8">
            <v>0</v>
          </cell>
          <cell r="CN8">
            <v>0.10121594350406481</v>
          </cell>
          <cell r="CO8">
            <v>0</v>
          </cell>
          <cell r="CP8">
            <v>0</v>
          </cell>
          <cell r="CQ8">
            <v>0</v>
          </cell>
          <cell r="CR8">
            <v>0.19129706425122869</v>
          </cell>
          <cell r="CS8">
            <v>1.1282402199092243E-2</v>
          </cell>
          <cell r="CT8">
            <v>14.54437100187952</v>
          </cell>
          <cell r="CU8">
            <v>1.2722054932954765</v>
          </cell>
          <cell r="CV8">
            <v>0</v>
          </cell>
          <cell r="CW8">
            <v>1.0349723589278199</v>
          </cell>
          <cell r="CX8">
            <v>1.2480163275566434</v>
          </cell>
          <cell r="CY8">
            <v>1</v>
          </cell>
          <cell r="CZ8">
            <v>2.1832951263760704E-2</v>
          </cell>
          <cell r="DA8">
            <v>2.731244527316433</v>
          </cell>
          <cell r="DB8">
            <v>2.8668978056677044</v>
          </cell>
          <cell r="DC8">
            <v>0.18337580473364318</v>
          </cell>
          <cell r="DD8">
            <v>0.2</v>
          </cell>
          <cell r="DE8">
            <v>0</v>
          </cell>
          <cell r="DF8">
            <v>0.22007920866862246</v>
          </cell>
          <cell r="DG8">
            <v>0.33461854413450481</v>
          </cell>
          <cell r="DH8">
            <v>4.5326465816016855E-2</v>
          </cell>
          <cell r="DI8">
            <v>4.321551066170002E-2</v>
          </cell>
          <cell r="DJ8">
            <v>5.2856525561728489</v>
          </cell>
          <cell r="DK8">
            <v>16.746061087890087</v>
          </cell>
          <cell r="DL8">
            <v>0.15850118229692811</v>
          </cell>
          <cell r="DM8">
            <v>0</v>
          </cell>
          <cell r="DN8">
            <v>0</v>
          </cell>
          <cell r="DO8">
            <v>0</v>
          </cell>
          <cell r="DP8">
            <v>0.24099248259137274</v>
          </cell>
          <cell r="DQ8">
            <v>3.2644148734638535E-2</v>
          </cell>
          <cell r="DR8">
            <v>16.746061087890087</v>
          </cell>
          <cell r="DS8">
            <v>1.4927083692823713</v>
          </cell>
          <cell r="DT8">
            <v>0</v>
          </cell>
          <cell r="DU8">
            <v>1.0569858399209031</v>
          </cell>
          <cell r="DV8">
            <v>0.79205234440795413</v>
          </cell>
          <cell r="DW8">
            <v>1</v>
          </cell>
          <cell r="DX8">
            <v>3.1123837525964208E-2</v>
          </cell>
          <cell r="DY8">
            <v>5.2856525561729182</v>
          </cell>
          <cell r="DZ8">
            <v>5.7584514718390993</v>
          </cell>
          <cell r="EA8">
            <v>0.1973399908458883</v>
          </cell>
          <cell r="EB8">
            <v>0.2</v>
          </cell>
          <cell r="EC8">
            <v>0</v>
          </cell>
          <cell r="ED8">
            <v>6.1578026371692442E-2</v>
          </cell>
          <cell r="EE8">
            <v>0</v>
          </cell>
          <cell r="EF8">
            <v>0</v>
          </cell>
          <cell r="EG8">
            <v>0</v>
          </cell>
          <cell r="EH8">
            <v>9.3626061543129288E-2</v>
          </cell>
          <cell r="EI8">
            <v>1.2682317081378314E-2</v>
          </cell>
          <cell r="EJ8">
            <v>16.746061087890091</v>
          </cell>
          <cell r="EK8">
            <v>1.4927083692823655</v>
          </cell>
          <cell r="EL8">
            <v>0</v>
          </cell>
          <cell r="EM8">
            <v>1.056985839920902</v>
          </cell>
          <cell r="EN8">
            <v>0.79205234440795402</v>
          </cell>
          <cell r="EO8">
            <v>1</v>
          </cell>
          <cell r="EP8">
            <v>1.2091673135735425E-2</v>
          </cell>
          <cell r="EQ8">
            <v>5.2856525561728338</v>
          </cell>
          <cell r="ER8">
            <v>5.758451471839102</v>
          </cell>
          <cell r="ES8">
            <v>0.19733999084589143</v>
          </cell>
          <cell r="ET8">
            <v>0.2</v>
          </cell>
          <cell r="EU8">
            <v>0</v>
          </cell>
        </row>
        <row r="9">
          <cell r="A9" t="str">
            <v>2025.00</v>
          </cell>
          <cell r="B9">
            <v>4.0920462664929644</v>
          </cell>
          <cell r="C9">
            <v>0.99194528228624779</v>
          </cell>
          <cell r="D9">
            <v>0.3939677232119157</v>
          </cell>
          <cell r="E9">
            <v>1.0112700000000001</v>
          </cell>
          <cell r="F9">
            <v>-0.47203564799101888</v>
          </cell>
          <cell r="G9">
            <v>1.0426828461100321</v>
          </cell>
          <cell r="H9">
            <v>0</v>
          </cell>
          <cell r="I9">
            <v>2.2560981542351446E-2</v>
          </cell>
          <cell r="J9">
            <v>5.2631578947368363E-2</v>
          </cell>
          <cell r="K9">
            <v>7.8858922814749058E-2</v>
          </cell>
          <cell r="L9">
            <v>0.12483977397597369</v>
          </cell>
          <cell r="M9">
            <v>0.62022740154499012</v>
          </cell>
          <cell r="N9">
            <v>0.13482286835942378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0.23945086772033969</v>
          </cell>
          <cell r="AA9">
            <v>0.40614404373195728</v>
          </cell>
          <cell r="AB9">
            <v>4.8434943638529716E-2</v>
          </cell>
          <cell r="AC9">
            <v>3.3541360693926735E-2</v>
          </cell>
          <cell r="AD9">
            <v>1.0505159632236574</v>
          </cell>
          <cell r="AE9">
            <v>3.4351191608174716</v>
          </cell>
          <cell r="AF9">
            <v>0.13102148640066652</v>
          </cell>
          <cell r="AG9">
            <v>0</v>
          </cell>
          <cell r="AH9">
            <v>0</v>
          </cell>
          <cell r="AI9">
            <v>0</v>
          </cell>
          <cell r="AJ9">
            <v>0.22223179564508366</v>
          </cell>
          <cell r="AK9">
            <v>2.6502381760502201E-2</v>
          </cell>
          <cell r="AL9">
            <v>3.435119160817715</v>
          </cell>
          <cell r="AM9">
            <v>1.1513479389487014</v>
          </cell>
          <cell r="AN9">
            <v>0</v>
          </cell>
          <cell r="AO9">
            <v>1.013157733068424</v>
          </cell>
          <cell r="AP9">
            <v>1.1633498225813703</v>
          </cell>
          <cell r="AQ9">
            <v>1</v>
          </cell>
          <cell r="AR9">
            <v>1.8352988134316371E-2</v>
          </cell>
          <cell r="AS9">
            <v>1.050515963216325</v>
          </cell>
          <cell r="AT9">
            <v>1.0377903866145606</v>
          </cell>
          <cell r="AU9">
            <v>0.16195818289761948</v>
          </cell>
          <cell r="AV9">
            <v>0.2</v>
          </cell>
          <cell r="AW9">
            <v>0</v>
          </cell>
          <cell r="AX9">
            <v>0.10842938131967726</v>
          </cell>
          <cell r="AY9">
            <v>0</v>
          </cell>
          <cell r="AZ9">
            <v>0</v>
          </cell>
          <cell r="BA9">
            <v>0</v>
          </cell>
          <cell r="BB9">
            <v>0.18391224808688073</v>
          </cell>
          <cell r="BC9">
            <v>2.1932561878027515E-2</v>
          </cell>
          <cell r="BD9">
            <v>3.4351191608171772</v>
          </cell>
          <cell r="BE9">
            <v>1.151347938932062</v>
          </cell>
          <cell r="BF9">
            <v>0</v>
          </cell>
          <cell r="BG9">
            <v>1.0131577330657697</v>
          </cell>
          <cell r="BH9">
            <v>1.1633498225811918</v>
          </cell>
          <cell r="BI9">
            <v>1</v>
          </cell>
          <cell r="BJ9">
            <v>1.5188372559610946E-2</v>
          </cell>
          <cell r="BK9">
            <v>1.0505159632324776</v>
          </cell>
          <cell r="BL9">
            <v>1.0377903866282228</v>
          </cell>
          <cell r="BM9">
            <v>0.16195818289558656</v>
          </cell>
          <cell r="BN9">
            <v>0.2</v>
          </cell>
          <cell r="BO9">
            <v>0</v>
          </cell>
          <cell r="BP9">
            <v>0.38175225427819498</v>
          </cell>
          <cell r="BQ9">
            <v>0.70583307488066693</v>
          </cell>
          <cell r="BR9">
            <v>3.9731639871316796E-2</v>
          </cell>
          <cell r="BS9">
            <v>8.328324210667E-2</v>
          </cell>
          <cell r="BT9">
            <v>2.7344005169743704</v>
          </cell>
          <cell r="BU9">
            <v>15.469358601349917</v>
          </cell>
          <cell r="BV9">
            <v>0.27493820980936223</v>
          </cell>
          <cell r="BW9">
            <v>0</v>
          </cell>
          <cell r="BX9">
            <v>0</v>
          </cell>
          <cell r="BY9">
            <v>0</v>
          </cell>
          <cell r="BZ9">
            <v>0.50834141739084582</v>
          </cell>
          <cell r="CA9">
            <v>2.8614751626454826E-2</v>
          </cell>
          <cell r="CB9">
            <v>15.469358601350427</v>
          </cell>
          <cell r="CC9">
            <v>1.3141142788082392</v>
          </cell>
          <cell r="CD9">
            <v>0</v>
          </cell>
          <cell r="CE9">
            <v>1.0329418366243941</v>
          </cell>
          <cell r="CF9">
            <v>1.2781859488274034</v>
          </cell>
          <cell r="CG9">
            <v>1</v>
          </cell>
          <cell r="CH9">
            <v>5.9980642511782631E-2</v>
          </cell>
          <cell r="CI9">
            <v>2.7344005169743753</v>
          </cell>
          <cell r="CJ9">
            <v>2.8931927156431732</v>
          </cell>
          <cell r="CK9">
            <v>0.18824797738693971</v>
          </cell>
          <cell r="CL9">
            <v>0.2</v>
          </cell>
          <cell r="CM9">
            <v>0</v>
          </cell>
          <cell r="CN9">
            <v>0.10681404446883272</v>
          </cell>
          <cell r="CO9">
            <v>0</v>
          </cell>
          <cell r="CP9">
            <v>0</v>
          </cell>
          <cell r="CQ9">
            <v>0</v>
          </cell>
          <cell r="CR9">
            <v>0.19749165748982095</v>
          </cell>
          <cell r="CS9">
            <v>1.1116888244861969E-2</v>
          </cell>
          <cell r="CT9">
            <v>15.469358601348599</v>
          </cell>
          <cell r="CU9">
            <v>1.3141142788082816</v>
          </cell>
          <cell r="CV9">
            <v>0</v>
          </cell>
          <cell r="CW9">
            <v>1.032941836624401</v>
          </cell>
          <cell r="CX9">
            <v>1.2781859488271774</v>
          </cell>
          <cell r="CY9">
            <v>1</v>
          </cell>
          <cell r="CZ9">
            <v>2.3302599594887372E-2</v>
          </cell>
          <cell r="DA9">
            <v>2.7344005169743579</v>
          </cell>
          <cell r="DB9">
            <v>2.893192715643166</v>
          </cell>
          <cell r="DC9">
            <v>0.18824797738694038</v>
          </cell>
          <cell r="DD9">
            <v>0.2</v>
          </cell>
          <cell r="DE9">
            <v>0</v>
          </cell>
          <cell r="DF9">
            <v>0.23610851189098664</v>
          </cell>
          <cell r="DG9">
            <v>0.35080907794881655</v>
          </cell>
          <cell r="DH9">
            <v>4.6656284849577269E-2</v>
          </cell>
          <cell r="DI9">
            <v>4.7101407818050875E-2</v>
          </cell>
          <cell r="DJ9">
            <v>5.262786557394918</v>
          </cell>
          <cell r="DK9">
            <v>17.239183173728762</v>
          </cell>
          <cell r="DL9">
            <v>0.17004549639870414</v>
          </cell>
          <cell r="DM9">
            <v>0</v>
          </cell>
          <cell r="DN9">
            <v>0</v>
          </cell>
          <cell r="DO9">
            <v>0</v>
          </cell>
          <cell r="DP9">
            <v>0.25265291506525878</v>
          </cell>
          <cell r="DQ9">
            <v>3.3601885225674637E-2</v>
          </cell>
          <cell r="DR9">
            <v>17.239183173728762</v>
          </cell>
          <cell r="DS9">
            <v>1.5720809590898857</v>
          </cell>
          <cell r="DT9">
            <v>0</v>
          </cell>
          <cell r="DU9">
            <v>1.0531735410887213</v>
          </cell>
          <cell r="DV9">
            <v>0.76818529393475143</v>
          </cell>
          <cell r="DW9">
            <v>1</v>
          </cell>
          <cell r="DX9">
            <v>3.3922463063069279E-2</v>
          </cell>
          <cell r="DY9">
            <v>5.2627865573949588</v>
          </cell>
          <cell r="DZ9">
            <v>5.7729674784665264</v>
          </cell>
          <cell r="EA9">
            <v>0.20310500032997006</v>
          </cell>
          <cell r="EB9">
            <v>0.2</v>
          </cell>
          <cell r="EC9">
            <v>0</v>
          </cell>
          <cell r="ED9">
            <v>6.6063015492280289E-2</v>
          </cell>
          <cell r="EE9">
            <v>0</v>
          </cell>
          <cell r="EF9">
            <v>0</v>
          </cell>
          <cell r="EG9">
            <v>0</v>
          </cell>
          <cell r="EH9">
            <v>9.8156162883554471E-2</v>
          </cell>
          <cell r="EI9">
            <v>1.3054399623902634E-2</v>
          </cell>
          <cell r="EJ9">
            <v>17.239183173728758</v>
          </cell>
          <cell r="EK9">
            <v>1.5720809590898843</v>
          </cell>
          <cell r="EL9">
            <v>0</v>
          </cell>
          <cell r="EM9">
            <v>1.0531735410887244</v>
          </cell>
          <cell r="EN9">
            <v>0.76818529393475132</v>
          </cell>
          <cell r="EO9">
            <v>1</v>
          </cell>
          <cell r="EP9">
            <v>1.3178944754981147E-2</v>
          </cell>
          <cell r="EQ9">
            <v>5.2627865573949899</v>
          </cell>
          <cell r="ER9">
            <v>5.7729674784665344</v>
          </cell>
          <cell r="ES9">
            <v>0.20310500032996873</v>
          </cell>
          <cell r="ET9">
            <v>0.2</v>
          </cell>
          <cell r="EU9">
            <v>0</v>
          </cell>
        </row>
        <row r="10">
          <cell r="A10" t="str">
            <v>2026.00</v>
          </cell>
          <cell r="B10">
            <v>4.0920462664929644</v>
          </cell>
          <cell r="C10">
            <v>1.0274682523497525</v>
          </cell>
          <cell r="D10">
            <v>0.41528518295667566</v>
          </cell>
          <cell r="E10">
            <v>1.01953</v>
          </cell>
          <cell r="F10">
            <v>-0.4956724163978784</v>
          </cell>
          <cell r="G10">
            <v>1.0423159274466067</v>
          </cell>
          <cell r="H10">
            <v>0</v>
          </cell>
          <cell r="I10">
            <v>2.3849771301845027E-2</v>
          </cell>
          <cell r="J10">
            <v>5.2631578947368363E-2</v>
          </cell>
          <cell r="K10">
            <v>8.3459563672507869E-2</v>
          </cell>
          <cell r="L10">
            <v>0.13372619934051527</v>
          </cell>
          <cell r="M10">
            <v>0.65632071727154384</v>
          </cell>
          <cell r="N10">
            <v>0.13412667853117527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0.24110296057578362</v>
          </cell>
          <cell r="AA10">
            <v>0.40450307916258188</v>
          </cell>
          <cell r="AB10">
            <v>4.6916797176661341E-2</v>
          </cell>
          <cell r="AC10">
            <v>3.3558228321563195E-2</v>
          </cell>
          <cell r="AD10">
            <v>1.0680600431343015</v>
          </cell>
          <cell r="AE10">
            <v>3.6009706020655585</v>
          </cell>
          <cell r="AF10">
            <v>0.13192547001823754</v>
          </cell>
          <cell r="AG10">
            <v>0</v>
          </cell>
          <cell r="AH10">
            <v>0</v>
          </cell>
          <cell r="AI10">
            <v>0</v>
          </cell>
          <cell r="AJ10">
            <v>0.22133390114579626</v>
          </cell>
          <cell r="AK10">
            <v>2.5671690237434461E-2</v>
          </cell>
          <cell r="AL10">
            <v>3.6009706020658649</v>
          </cell>
          <cell r="AM10">
            <v>1.1650484160336094</v>
          </cell>
          <cell r="AN10">
            <v>0</v>
          </cell>
          <cell r="AO10">
            <v>1.0118995106704392</v>
          </cell>
          <cell r="AP10">
            <v>1.1850874802675468</v>
          </cell>
          <cell r="AQ10">
            <v>1</v>
          </cell>
          <cell r="AR10">
            <v>1.8362217675530007E-2</v>
          </cell>
          <cell r="AS10">
            <v>1.068060043125503</v>
          </cell>
          <cell r="AT10">
            <v>1.0590212780136086</v>
          </cell>
          <cell r="AU10">
            <v>0.16380364083461482</v>
          </cell>
          <cell r="AV10">
            <v>0.2</v>
          </cell>
          <cell r="AW10">
            <v>0</v>
          </cell>
          <cell r="AX10">
            <v>0.10917749055754901</v>
          </cell>
          <cell r="AY10">
            <v>0</v>
          </cell>
          <cell r="AZ10">
            <v>0</v>
          </cell>
          <cell r="BA10">
            <v>0</v>
          </cell>
          <cell r="BB10">
            <v>0.18316917801679053</v>
          </cell>
          <cell r="BC10">
            <v>2.1245106939226877E-2</v>
          </cell>
          <cell r="BD10">
            <v>3.6009706020651908</v>
          </cell>
          <cell r="BE10">
            <v>1.1650484160139976</v>
          </cell>
          <cell r="BF10">
            <v>0</v>
          </cell>
          <cell r="BG10">
            <v>1.0118995106680293</v>
          </cell>
          <cell r="BH10">
            <v>1.1850874802673297</v>
          </cell>
          <cell r="BI10">
            <v>1</v>
          </cell>
          <cell r="BJ10">
            <v>1.519601064603357E-2</v>
          </cell>
          <cell r="BK10">
            <v>1.0680600431449052</v>
          </cell>
          <cell r="BL10">
            <v>1.0590212780293042</v>
          </cell>
          <cell r="BM10">
            <v>0.16380364083229568</v>
          </cell>
          <cell r="BN10">
            <v>0.2</v>
          </cell>
          <cell r="BO10">
            <v>0</v>
          </cell>
          <cell r="BP10">
            <v>0.40258443303428365</v>
          </cell>
          <cell r="BQ10">
            <v>0.73150570358818046</v>
          </cell>
          <cell r="BR10">
            <v>3.9229623044851412E-2</v>
          </cell>
          <cell r="BS10">
            <v>8.8787418163701698E-2</v>
          </cell>
          <cell r="BT10">
            <v>2.7375289857133258</v>
          </cell>
          <cell r="BU10">
            <v>16.408227244940868</v>
          </cell>
          <cell r="BV10">
            <v>0.2899415578431746</v>
          </cell>
          <cell r="BW10">
            <v>0</v>
          </cell>
          <cell r="BX10">
            <v>0</v>
          </cell>
          <cell r="BY10">
            <v>0</v>
          </cell>
          <cell r="BZ10">
            <v>0.52683086047557814</v>
          </cell>
          <cell r="CA10">
            <v>2.8253198797320623E-2</v>
          </cell>
          <cell r="CB10">
            <v>16.408227244941518</v>
          </cell>
          <cell r="CC10">
            <v>1.3549908098007291</v>
          </cell>
          <cell r="CD10">
            <v>0</v>
          </cell>
          <cell r="CE10">
            <v>1.0311057658010996</v>
          </cell>
          <cell r="CF10">
            <v>1.3049433662600614</v>
          </cell>
          <cell r="CG10">
            <v>1</v>
          </cell>
          <cell r="CH10">
            <v>6.3944753514760894E-2</v>
          </cell>
          <cell r="CI10">
            <v>2.7375289857133183</v>
          </cell>
          <cell r="CJ10">
            <v>2.9100946022497522</v>
          </cell>
          <cell r="CK10">
            <v>0.19227558556631069</v>
          </cell>
          <cell r="CL10">
            <v>0.2</v>
          </cell>
          <cell r="CM10">
            <v>0</v>
          </cell>
          <cell r="CN10">
            <v>0.1126428751911106</v>
          </cell>
          <cell r="CO10">
            <v>0</v>
          </cell>
          <cell r="CP10">
            <v>0</v>
          </cell>
          <cell r="CQ10">
            <v>0</v>
          </cell>
          <cell r="CR10">
            <v>0.20467484311260481</v>
          </cell>
          <cell r="CS10">
            <v>1.0976424247530786E-2</v>
          </cell>
          <cell r="CT10">
            <v>16.408227244939166</v>
          </cell>
          <cell r="CU10">
            <v>1.3549908098007841</v>
          </cell>
          <cell r="CV10">
            <v>0</v>
          </cell>
          <cell r="CW10">
            <v>1.0311057658011082</v>
          </cell>
          <cell r="CX10">
            <v>1.3049433662597809</v>
          </cell>
          <cell r="CY10">
            <v>1</v>
          </cell>
          <cell r="CZ10">
            <v>2.4842664648941134E-2</v>
          </cell>
          <cell r="DA10">
            <v>2.7375289857133107</v>
          </cell>
          <cell r="DB10">
            <v>2.9100946022497451</v>
          </cell>
          <cell r="DC10">
            <v>0.19227558556631055</v>
          </cell>
          <cell r="DD10">
            <v>0.2</v>
          </cell>
          <cell r="DE10">
            <v>0</v>
          </cell>
          <cell r="DF10">
            <v>0.25304647076317127</v>
          </cell>
          <cell r="DG10">
            <v>0.3696611068044951</v>
          </cell>
          <cell r="DH10">
            <v>4.7980258309662557E-2</v>
          </cell>
          <cell r="DI10">
            <v>5.1199752753401724E-2</v>
          </cell>
          <cell r="DJ10">
            <v>5.2405225950509511</v>
          </cell>
          <cell r="DK10">
            <v>17.747631131471707</v>
          </cell>
          <cell r="DL10">
            <v>0.18224422486187553</v>
          </cell>
          <cell r="DM10">
            <v>0</v>
          </cell>
          <cell r="DN10">
            <v>0</v>
          </cell>
          <cell r="DO10">
            <v>0</v>
          </cell>
          <cell r="DP10">
            <v>0.26623015791521915</v>
          </cell>
          <cell r="DQ10">
            <v>3.4555411731075937E-2</v>
          </cell>
          <cell r="DR10">
            <v>17.74763113147171</v>
          </cell>
          <cell r="DS10">
            <v>1.6504069409456001</v>
          </cell>
          <cell r="DT10">
            <v>0</v>
          </cell>
          <cell r="DU10">
            <v>1.0498231222780405</v>
          </cell>
          <cell r="DV10">
            <v>0.74586559834761723</v>
          </cell>
          <cell r="DW10">
            <v>1</v>
          </cell>
          <cell r="DX10">
            <v>3.6874093622100715E-2</v>
          </cell>
          <cell r="DY10">
            <v>5.240522595050976</v>
          </cell>
          <cell r="DZ10">
            <v>5.7656186219428847</v>
          </cell>
          <cell r="EA10">
            <v>0.20757344290320853</v>
          </cell>
          <cell r="EB10">
            <v>0.2</v>
          </cell>
          <cell r="EC10">
            <v>0</v>
          </cell>
          <cell r="ED10">
            <v>7.0802245901293956E-2</v>
          </cell>
          <cell r="EE10">
            <v>0</v>
          </cell>
          <cell r="EF10">
            <v>0</v>
          </cell>
          <cell r="EG10">
            <v>0</v>
          </cell>
          <cell r="EH10">
            <v>0.10343094888927325</v>
          </cell>
          <cell r="EI10">
            <v>1.3424846578586619E-2</v>
          </cell>
          <cell r="EJ10">
            <v>17.74763113147171</v>
          </cell>
          <cell r="EK10">
            <v>1.650406940945597</v>
          </cell>
          <cell r="EL10">
            <v>0</v>
          </cell>
          <cell r="EM10">
            <v>1.0498231222780394</v>
          </cell>
          <cell r="EN10">
            <v>0.74586559834761701</v>
          </cell>
          <cell r="EO10">
            <v>1</v>
          </cell>
          <cell r="EP10">
            <v>1.4325659131300643E-2</v>
          </cell>
          <cell r="EQ10">
            <v>5.2405225950510239</v>
          </cell>
          <cell r="ER10">
            <v>5.7656186219428989</v>
          </cell>
          <cell r="ES10">
            <v>0.20757344290320628</v>
          </cell>
          <cell r="ET10">
            <v>0.2</v>
          </cell>
          <cell r="EU10">
            <v>0</v>
          </cell>
        </row>
        <row r="11">
          <cell r="A11" t="str">
            <v>2027.00</v>
          </cell>
          <cell r="B11">
            <v>4.0920462664929644</v>
          </cell>
          <cell r="C11">
            <v>1.0687497004471076</v>
          </cell>
          <cell r="D11">
            <v>0.43755748194408545</v>
          </cell>
          <cell r="E11">
            <v>1.02616</v>
          </cell>
          <cell r="F11">
            <v>-0.5209764076747293</v>
          </cell>
          <cell r="G11">
            <v>1.0437882108723904</v>
          </cell>
          <cell r="H11">
            <v>0</v>
          </cell>
          <cell r="I11">
            <v>2.5214859882170166E-2</v>
          </cell>
          <cell r="J11">
            <v>5.2631578947368363E-2</v>
          </cell>
          <cell r="K11">
            <v>8.824929997070928E-2</v>
          </cell>
          <cell r="L11">
            <v>0.14300928356535766</v>
          </cell>
          <cell r="M11">
            <v>0.69403092536232247</v>
          </cell>
          <cell r="N11">
            <v>0.13354765293889009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0.2424427652332847</v>
          </cell>
          <cell r="AA11">
            <v>0.40305302248012154</v>
          </cell>
          <cell r="AB11">
            <v>4.5448480963624832E-2</v>
          </cell>
          <cell r="AC11">
            <v>3.3607235204769374E-2</v>
          </cell>
          <cell r="AD11">
            <v>1.0861279989158799</v>
          </cell>
          <cell r="AE11">
            <v>3.7766833884885611</v>
          </cell>
          <cell r="AF11">
            <v>0.13265857739605205</v>
          </cell>
          <cell r="AG11">
            <v>0</v>
          </cell>
          <cell r="AH11">
            <v>0</v>
          </cell>
          <cell r="AI11">
            <v>0</v>
          </cell>
          <cell r="AJ11">
            <v>0.2205404666359502</v>
          </cell>
          <cell r="AK11">
            <v>2.4868264572000785E-2</v>
          </cell>
          <cell r="AL11">
            <v>3.7766833884889306</v>
          </cell>
          <cell r="AM11">
            <v>1.1790207654270795</v>
          </cell>
          <cell r="AN11">
            <v>0</v>
          </cell>
          <cell r="AO11">
            <v>1.0119929345434748</v>
          </cell>
          <cell r="AP11">
            <v>1.2063471387977327</v>
          </cell>
          <cell r="AQ11">
            <v>1</v>
          </cell>
          <cell r="AR11">
            <v>1.8389033008252949E-2</v>
          </cell>
          <cell r="AS11">
            <v>1.0861279989056682</v>
          </cell>
          <cell r="AT11">
            <v>1.0810233473823063</v>
          </cell>
          <cell r="AU11">
            <v>0.16537820165123493</v>
          </cell>
          <cell r="AV11">
            <v>0.2</v>
          </cell>
          <cell r="AW11">
            <v>0</v>
          </cell>
          <cell r="AX11">
            <v>0.10978418783723659</v>
          </cell>
          <cell r="AY11">
            <v>0</v>
          </cell>
          <cell r="AZ11">
            <v>0</v>
          </cell>
          <cell r="BA11">
            <v>0</v>
          </cell>
          <cell r="BB11">
            <v>0.18251255584417791</v>
          </cell>
          <cell r="BC11">
            <v>2.0580216391624044E-2</v>
          </cell>
          <cell r="BD11">
            <v>3.7766833884881144</v>
          </cell>
          <cell r="BE11">
            <v>1.1790207654047609</v>
          </cell>
          <cell r="BF11">
            <v>0</v>
          </cell>
          <cell r="BG11">
            <v>1.0119929345413534</v>
          </cell>
          <cell r="BH11">
            <v>1.2063471387974767</v>
          </cell>
          <cell r="BI11">
            <v>1</v>
          </cell>
          <cell r="BJ11">
            <v>1.5218202196516966E-2</v>
          </cell>
          <cell r="BK11">
            <v>1.08612799892818</v>
          </cell>
          <cell r="BL11">
            <v>1.0810233474001805</v>
          </cell>
          <cell r="BM11">
            <v>0.16537820164870104</v>
          </cell>
          <cell r="BN11">
            <v>0.2</v>
          </cell>
          <cell r="BO11">
            <v>0</v>
          </cell>
          <cell r="BP11">
            <v>0.42425943747363382</v>
          </cell>
          <cell r="BQ11">
            <v>0.76065524366738557</v>
          </cell>
          <cell r="BR11">
            <v>3.8802398907626004E-2</v>
          </cell>
          <cell r="BS11">
            <v>9.4520827977455729E-2</v>
          </cell>
          <cell r="BT11">
            <v>2.7406576236099545</v>
          </cell>
          <cell r="BU11">
            <v>17.390512455453422</v>
          </cell>
          <cell r="BV11">
            <v>0.30555190945571775</v>
          </cell>
          <cell r="BW11">
            <v>0</v>
          </cell>
          <cell r="BX11">
            <v>0</v>
          </cell>
          <cell r="BY11">
            <v>0</v>
          </cell>
          <cell r="BZ11">
            <v>0.54782437728216116</v>
          </cell>
          <cell r="CA11">
            <v>2.7945511709268549E-2</v>
          </cell>
          <cell r="CB11">
            <v>17.390512455454243</v>
          </cell>
          <cell r="CC11">
            <v>1.396279224584267</v>
          </cell>
          <cell r="CD11">
            <v>0</v>
          </cell>
          <cell r="CE11">
            <v>1.0304713614918244</v>
          </cell>
          <cell r="CF11">
            <v>1.3284541044371103</v>
          </cell>
          <cell r="CG11">
            <v>1</v>
          </cell>
          <cell r="CH11">
            <v>6.8073958811209284E-2</v>
          </cell>
          <cell r="CI11">
            <v>2.7406576236099767</v>
          </cell>
          <cell r="CJ11">
            <v>2.9243646652989344</v>
          </cell>
          <cell r="CK11">
            <v>0.19549002883473734</v>
          </cell>
          <cell r="CL11">
            <v>0.2</v>
          </cell>
          <cell r="CM11">
            <v>0</v>
          </cell>
          <cell r="CN11">
            <v>0.118707528017912</v>
          </cell>
          <cell r="CO11">
            <v>0</v>
          </cell>
          <cell r="CP11">
            <v>0</v>
          </cell>
          <cell r="CQ11">
            <v>0</v>
          </cell>
          <cell r="CR11">
            <v>0.21283086638521714</v>
          </cell>
          <cell r="CS11">
            <v>1.0856887198357456E-2</v>
          </cell>
          <cell r="CT11">
            <v>17.390512455451319</v>
          </cell>
          <cell r="CU11">
            <v>1.3962792245843312</v>
          </cell>
          <cell r="CV11">
            <v>0</v>
          </cell>
          <cell r="CW11">
            <v>1.0304713614918299</v>
          </cell>
          <cell r="CX11">
            <v>1.3284541044367746</v>
          </cell>
          <cell r="CY11">
            <v>1</v>
          </cell>
          <cell r="CZ11">
            <v>2.6446869166245539E-2</v>
          </cell>
          <cell r="DA11">
            <v>2.74065762360999</v>
          </cell>
          <cell r="DB11">
            <v>2.9243646652989304</v>
          </cell>
          <cell r="DC11">
            <v>0.19549002883473574</v>
          </cell>
          <cell r="DD11">
            <v>0.2</v>
          </cell>
          <cell r="DE11">
            <v>0</v>
          </cell>
          <cell r="DF11">
            <v>0.27092545745873226</v>
          </cell>
          <cell r="DG11">
            <v>0.39116050084355142</v>
          </cell>
          <cell r="DH11">
            <v>4.9296773067639271E-2</v>
          </cell>
          <cell r="DI11">
            <v>5.550012603467433E-2</v>
          </cell>
          <cell r="DJ11">
            <v>5.2189001840842639</v>
          </cell>
          <cell r="DK11">
            <v>18.301851845664672</v>
          </cell>
          <cell r="DL11">
            <v>0.19512068214587158</v>
          </cell>
          <cell r="DM11">
            <v>0</v>
          </cell>
          <cell r="DN11">
            <v>0</v>
          </cell>
          <cell r="DO11">
            <v>0</v>
          </cell>
          <cell r="DP11">
            <v>0.28171403480878321</v>
          </cell>
          <cell r="DQ11">
            <v>3.5503566474602219E-2</v>
          </cell>
          <cell r="DR11">
            <v>18.301851845664665</v>
          </cell>
          <cell r="DS11">
            <v>1.7296897042416299</v>
          </cell>
          <cell r="DT11">
            <v>0</v>
          </cell>
          <cell r="DU11">
            <v>1.0480383118424144</v>
          </cell>
          <cell r="DV11">
            <v>0.72487589375420336</v>
          </cell>
          <cell r="DW11">
            <v>1</v>
          </cell>
          <cell r="DX11">
            <v>3.9971225120906451E-2</v>
          </cell>
          <cell r="DY11">
            <v>5.2189001840843217</v>
          </cell>
          <cell r="DZ11">
            <v>5.7513482877402549</v>
          </cell>
          <cell r="EA11">
            <v>0.21083971374039687</v>
          </cell>
          <cell r="EB11">
            <v>0.2</v>
          </cell>
          <cell r="EC11">
            <v>0</v>
          </cell>
          <cell r="ED11">
            <v>7.5804775312858466E-2</v>
          </cell>
          <cell r="EE11">
            <v>0</v>
          </cell>
          <cell r="EF11">
            <v>0</v>
          </cell>
          <cell r="EG11">
            <v>0</v>
          </cell>
          <cell r="EH11">
            <v>0.10944646603476517</v>
          </cell>
          <cell r="EI11">
            <v>1.3793206593037052E-2</v>
          </cell>
          <cell r="EJ11">
            <v>18.301851845664668</v>
          </cell>
          <cell r="EK11">
            <v>1.7296897042416368</v>
          </cell>
          <cell r="EL11">
            <v>0</v>
          </cell>
          <cell r="EM11">
            <v>1.0480383118424204</v>
          </cell>
          <cell r="EN11">
            <v>0.72487589375420303</v>
          </cell>
          <cell r="EO11">
            <v>1</v>
          </cell>
          <cell r="EP11">
            <v>1.5528900913767456E-2</v>
          </cell>
          <cell r="EQ11">
            <v>5.2189001840842586</v>
          </cell>
          <cell r="ER11">
            <v>5.7513482877402673</v>
          </cell>
          <cell r="ES11">
            <v>0.21083971374039942</v>
          </cell>
          <cell r="ET11">
            <v>0.2</v>
          </cell>
          <cell r="EU11">
            <v>0</v>
          </cell>
        </row>
        <row r="12">
          <cell r="A12" t="str">
            <v>2028.00</v>
          </cell>
          <cell r="B12">
            <v>4.0920462664929644</v>
          </cell>
          <cell r="C12">
            <v>1.1157141625527474</v>
          </cell>
          <cell r="D12">
            <v>0.46088090445228502</v>
          </cell>
          <cell r="E12">
            <v>1.0326899999999999</v>
          </cell>
          <cell r="F12">
            <v>-0.54732120891741409</v>
          </cell>
          <cell r="G12">
            <v>1.0438388811400752</v>
          </cell>
          <cell r="H12">
            <v>0</v>
          </cell>
          <cell r="I12">
            <v>2.665403564972672E-2</v>
          </cell>
          <cell r="J12">
            <v>5.2631578947368363E-2</v>
          </cell>
          <cell r="K12">
            <v>9.3238322957396341E-2</v>
          </cell>
          <cell r="L12">
            <v>0.15265227727333874</v>
          </cell>
          <cell r="M12">
            <v>0.73342554033274665</v>
          </cell>
          <cell r="N12">
            <v>0.13307165574398733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0.24352911147440423</v>
          </cell>
          <cell r="AA12">
            <v>0.40179825858150503</v>
          </cell>
          <cell r="AB12">
            <v>4.4028375630822666E-2</v>
          </cell>
          <cell r="AC12">
            <v>3.367722843772477E-2</v>
          </cell>
          <cell r="AD12">
            <v>1.1046538058698971</v>
          </cell>
          <cell r="AE12">
            <v>3.9576382937851267</v>
          </cell>
          <cell r="AF12">
            <v>0.13325299870947666</v>
          </cell>
          <cell r="AG12">
            <v>0</v>
          </cell>
          <cell r="AH12">
            <v>0</v>
          </cell>
          <cell r="AI12">
            <v>0</v>
          </cell>
          <cell r="AJ12">
            <v>0.21985389142074407</v>
          </cell>
          <cell r="AK12">
            <v>2.4091218686473875E-2</v>
          </cell>
          <cell r="AL12">
            <v>3.9576382937855641</v>
          </cell>
          <cell r="AM12">
            <v>1.192326880941156</v>
          </cell>
          <cell r="AN12">
            <v>0</v>
          </cell>
          <cell r="AO12">
            <v>1.0112857346573167</v>
          </cell>
          <cell r="AP12">
            <v>1.2271353426266034</v>
          </cell>
          <cell r="AQ12">
            <v>1</v>
          </cell>
          <cell r="AR12">
            <v>1.8427331543204764E-2</v>
          </cell>
          <cell r="AS12">
            <v>1.1046538058583677</v>
          </cell>
          <cell r="AT12">
            <v>1.1023763915758908</v>
          </cell>
          <cell r="AU12">
            <v>0.16671155626237394</v>
          </cell>
          <cell r="AV12">
            <v>0.2</v>
          </cell>
          <cell r="AW12">
            <v>0</v>
          </cell>
          <cell r="AX12">
            <v>0.11027611276493049</v>
          </cell>
          <cell r="AY12">
            <v>0</v>
          </cell>
          <cell r="AZ12">
            <v>0</v>
          </cell>
          <cell r="BA12">
            <v>0</v>
          </cell>
          <cell r="BB12">
            <v>0.18194436716076576</v>
          </cell>
          <cell r="BC12">
            <v>1.9937156944348795E-2</v>
          </cell>
          <cell r="BD12">
            <v>3.9576382937845986</v>
          </cell>
          <cell r="BE12">
            <v>1.1923268809164425</v>
          </cell>
          <cell r="BF12">
            <v>0</v>
          </cell>
          <cell r="BG12">
            <v>1.0112857346554991</v>
          </cell>
          <cell r="BH12">
            <v>1.2271353426263094</v>
          </cell>
          <cell r="BI12">
            <v>1</v>
          </cell>
          <cell r="BJ12">
            <v>1.5249896894520399E-2</v>
          </cell>
          <cell r="BK12">
            <v>1.1046538058838002</v>
          </cell>
          <cell r="BL12">
            <v>1.1023763915960432</v>
          </cell>
          <cell r="BM12">
            <v>0.16671155625970088</v>
          </cell>
          <cell r="BN12">
            <v>0.2</v>
          </cell>
          <cell r="BO12">
            <v>0</v>
          </cell>
          <cell r="BP12">
            <v>0.44679987287264383</v>
          </cell>
          <cell r="BQ12">
            <v>0.79320445571851639</v>
          </cell>
          <cell r="BR12">
            <v>3.8438376970514027E-2</v>
          </cell>
          <cell r="BS12">
            <v>0.10045710406874929</v>
          </cell>
          <cell r="BT12">
            <v>2.7438056369065125</v>
          </cell>
          <cell r="BU12">
            <v>18.394114557054845</v>
          </cell>
          <cell r="BV12">
            <v>0.32178554498105411</v>
          </cell>
          <cell r="BW12">
            <v>0</v>
          </cell>
          <cell r="BX12">
            <v>0</v>
          </cell>
          <cell r="BY12">
            <v>0</v>
          </cell>
          <cell r="BZ12">
            <v>0.57126633994709719</v>
          </cell>
          <cell r="CA12">
            <v>2.7683342884855959E-2</v>
          </cell>
          <cell r="CB12">
            <v>18.39411455705584</v>
          </cell>
          <cell r="CC12">
            <v>1.4369717892437961</v>
          </cell>
          <cell r="CD12">
            <v>0</v>
          </cell>
          <cell r="CE12">
            <v>1.0291435723908626</v>
          </cell>
          <cell r="CF12">
            <v>1.3488421198242806</v>
          </cell>
          <cell r="CG12">
            <v>1</v>
          </cell>
          <cell r="CH12">
            <v>7.2349268526303162E-2</v>
          </cell>
          <cell r="CI12">
            <v>2.7438056369065271</v>
          </cell>
          <cell r="CJ12">
            <v>2.9328949884976248</v>
          </cell>
          <cell r="CK12">
            <v>0.19795462071473577</v>
          </cell>
          <cell r="CL12">
            <v>0.2</v>
          </cell>
          <cell r="CM12">
            <v>0</v>
          </cell>
          <cell r="CN12">
            <v>0.12501432789158856</v>
          </cell>
          <cell r="CO12">
            <v>0</v>
          </cell>
          <cell r="CP12">
            <v>0</v>
          </cell>
          <cell r="CQ12">
            <v>0</v>
          </cell>
          <cell r="CR12">
            <v>0.22193811577141698</v>
          </cell>
          <cell r="CS12">
            <v>1.0755034085658068E-2</v>
          </cell>
          <cell r="CT12">
            <v>18.394114557052298</v>
          </cell>
          <cell r="CU12">
            <v>1.4369717892438749</v>
          </cell>
          <cell r="CV12">
            <v>0</v>
          </cell>
          <cell r="CW12">
            <v>1.0291435723908717</v>
          </cell>
          <cell r="CX12">
            <v>1.3488421198238907</v>
          </cell>
          <cell r="CY12">
            <v>1</v>
          </cell>
          <cell r="CZ12">
            <v>2.8107835542445867E-2</v>
          </cell>
          <cell r="DA12">
            <v>2.7438056369065023</v>
          </cell>
          <cell r="DB12">
            <v>2.932894988497623</v>
          </cell>
          <cell r="DC12">
            <v>0.19795462071473674</v>
          </cell>
          <cell r="DD12">
            <v>0.2</v>
          </cell>
          <cell r="DE12">
            <v>0</v>
          </cell>
          <cell r="DF12">
            <v>0.28978079085434894</v>
          </cell>
          <cell r="DG12">
            <v>0.41528151078337544</v>
          </cell>
          <cell r="DH12">
            <v>5.0604903142650634E-2</v>
          </cell>
          <cell r="DI12">
            <v>5.9989839673458049E-2</v>
          </cell>
          <cell r="DJ12">
            <v>5.1979424517440869</v>
          </cell>
          <cell r="DK12">
            <v>18.876292135926633</v>
          </cell>
          <cell r="DL12">
            <v>0.20870030492754194</v>
          </cell>
          <cell r="DM12">
            <v>0</v>
          </cell>
          <cell r="DN12">
            <v>0</v>
          </cell>
          <cell r="DO12">
            <v>0</v>
          </cell>
          <cell r="DP12">
            <v>0.29908600109668032</v>
          </cell>
          <cell r="DQ12">
            <v>3.644568256426732E-2</v>
          </cell>
          <cell r="DR12">
            <v>18.876292135926629</v>
          </cell>
          <cell r="DS12">
            <v>1.808680400839427</v>
          </cell>
          <cell r="DT12">
            <v>0</v>
          </cell>
          <cell r="DU12">
            <v>1.0456675532056947</v>
          </cell>
          <cell r="DV12">
            <v>0.70501693374498364</v>
          </cell>
          <cell r="DW12">
            <v>1</v>
          </cell>
          <cell r="DX12">
            <v>4.3204719662380486E-2</v>
          </cell>
          <cell r="DY12">
            <v>5.1979424517441002</v>
          </cell>
          <cell r="DZ12">
            <v>5.7252197458811507</v>
          </cell>
          <cell r="EA12">
            <v>0.21304543045955099</v>
          </cell>
          <cell r="EB12">
            <v>0.2</v>
          </cell>
          <cell r="EC12">
            <v>0</v>
          </cell>
          <cell r="ED12">
            <v>8.1080485926806098E-2</v>
          </cell>
          <cell r="EE12">
            <v>0</v>
          </cell>
          <cell r="EF12">
            <v>0</v>
          </cell>
          <cell r="EG12">
            <v>0</v>
          </cell>
          <cell r="EH12">
            <v>0.11619550968669376</v>
          </cell>
          <cell r="EI12">
            <v>1.4159220578383321E-2</v>
          </cell>
          <cell r="EJ12">
            <v>18.876292135926622</v>
          </cell>
          <cell r="EK12">
            <v>1.8086804008394302</v>
          </cell>
          <cell r="EL12">
            <v>0</v>
          </cell>
          <cell r="EM12">
            <v>1.0456675532056925</v>
          </cell>
          <cell r="EN12">
            <v>0.7050169337449832</v>
          </cell>
          <cell r="EO12">
            <v>1</v>
          </cell>
          <cell r="EP12">
            <v>1.6785120011077376E-2</v>
          </cell>
          <cell r="EQ12">
            <v>5.1979424517441055</v>
          </cell>
          <cell r="ER12">
            <v>5.7252197458811658</v>
          </cell>
          <cell r="ES12">
            <v>0.21304543045955063</v>
          </cell>
          <cell r="ET12">
            <v>0.2</v>
          </cell>
          <cell r="EU12">
            <v>0</v>
          </cell>
        </row>
        <row r="13">
          <cell r="A13" t="str">
            <v>2029.00</v>
          </cell>
          <cell r="B13">
            <v>4.0920462664929644</v>
          </cell>
          <cell r="C13">
            <v>1.1682568197397711</v>
          </cell>
          <cell r="D13">
            <v>0.48533753481844605</v>
          </cell>
          <cell r="E13">
            <v>1.03911</v>
          </cell>
          <cell r="F13">
            <v>-0.5747848675797359</v>
          </cell>
          <cell r="G13">
            <v>1.0439853486316608</v>
          </cell>
          <cell r="H13">
            <v>0</v>
          </cell>
          <cell r="I13">
            <v>2.8166500504082464E-2</v>
          </cell>
          <cell r="J13">
            <v>5.2631578947368363E-2</v>
          </cell>
          <cell r="K13">
            <v>9.8435403158852408E-2</v>
          </cell>
          <cell r="L13">
            <v>0.16262622133971785</v>
          </cell>
          <cell r="M13">
            <v>0.77456565982109871</v>
          </cell>
          <cell r="N13">
            <v>0.13268577590389463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0.24440912913818688</v>
          </cell>
          <cell r="AA13">
            <v>0.40073512499468367</v>
          </cell>
          <cell r="AB13">
            <v>4.2654660777987741E-2</v>
          </cell>
          <cell r="AC13">
            <v>3.3760412024631821E-2</v>
          </cell>
          <cell r="AD13">
            <v>1.1235819397255626</v>
          </cell>
          <cell r="AE13">
            <v>4.144426265682716</v>
          </cell>
          <cell r="AF13">
            <v>0.1337345222199004</v>
          </cell>
          <cell r="AG13">
            <v>0</v>
          </cell>
          <cell r="AH13">
            <v>0</v>
          </cell>
          <cell r="AI13">
            <v>0</v>
          </cell>
          <cell r="AJ13">
            <v>0.21927217148767858</v>
          </cell>
          <cell r="AK13">
            <v>2.3339556503657953E-2</v>
          </cell>
          <cell r="AL13">
            <v>4.1444262656832214</v>
          </cell>
          <cell r="AM13">
            <v>1.2051383348819471</v>
          </cell>
          <cell r="AN13">
            <v>0</v>
          </cell>
          <cell r="AO13">
            <v>1.010744917476555</v>
          </cell>
          <cell r="AP13">
            <v>1.2474991398780924</v>
          </cell>
          <cell r="AQ13">
            <v>1</v>
          </cell>
          <cell r="AR13">
            <v>1.8472847507756737E-2</v>
          </cell>
          <cell r="AS13">
            <v>1.1235819397127702</v>
          </cell>
          <cell r="AT13">
            <v>1.1231959497371127</v>
          </cell>
          <cell r="AU13">
            <v>0.16782976805882427</v>
          </cell>
          <cell r="AV13">
            <v>0.2</v>
          </cell>
          <cell r="AW13">
            <v>0</v>
          </cell>
          <cell r="AX13">
            <v>0.11067460691828887</v>
          </cell>
          <cell r="AY13">
            <v>0</v>
          </cell>
          <cell r="AZ13">
            <v>0</v>
          </cell>
          <cell r="BA13">
            <v>0</v>
          </cell>
          <cell r="BB13">
            <v>0.18146295350700897</v>
          </cell>
          <cell r="BC13">
            <v>1.9315104274329784E-2</v>
          </cell>
          <cell r="BD13">
            <v>4.1444262656821049</v>
          </cell>
          <cell r="BE13">
            <v>1.205138334855133</v>
          </cell>
          <cell r="BF13">
            <v>0</v>
          </cell>
          <cell r="BG13">
            <v>1.010744917475016</v>
          </cell>
          <cell r="BH13">
            <v>1.247499139877762</v>
          </cell>
          <cell r="BI13">
            <v>1</v>
          </cell>
          <cell r="BJ13">
            <v>1.5287564516875433E-2</v>
          </cell>
          <cell r="BK13">
            <v>1.1235819397409965</v>
          </cell>
          <cell r="BL13">
            <v>1.1231959497596165</v>
          </cell>
          <cell r="BM13">
            <v>0.16782976805607416</v>
          </cell>
          <cell r="BN13">
            <v>0.2</v>
          </cell>
          <cell r="BO13">
            <v>0</v>
          </cell>
          <cell r="BP13">
            <v>0.47022534273916483</v>
          </cell>
          <cell r="BQ13">
            <v>0.82905564251633912</v>
          </cell>
          <cell r="BR13">
            <v>3.8127668817017304E-2</v>
          </cell>
          <cell r="BS13">
            <v>0.10657499657066524</v>
          </cell>
          <cell r="BT13">
            <v>2.7469858150553152</v>
          </cell>
          <cell r="BU13">
            <v>19.420621048079848</v>
          </cell>
          <cell r="BV13">
            <v>0.3386565828776647</v>
          </cell>
          <cell r="BW13">
            <v>0</v>
          </cell>
          <cell r="BX13">
            <v>0</v>
          </cell>
          <cell r="BY13">
            <v>0</v>
          </cell>
          <cell r="BZ13">
            <v>0.59708638686828641</v>
          </cell>
          <cell r="CA13">
            <v>2.7459570680400624E-2</v>
          </cell>
          <cell r="CB13">
            <v>19.420621048081024</v>
          </cell>
          <cell r="CC13">
            <v>1.4772488541512443</v>
          </cell>
          <cell r="CD13">
            <v>0</v>
          </cell>
          <cell r="CE13">
            <v>1.0280291270913842</v>
          </cell>
          <cell r="CF13">
            <v>1.3662938957096389</v>
          </cell>
          <cell r="CG13">
            <v>1</v>
          </cell>
          <cell r="CH13">
            <v>7.6755378492734255E-2</v>
          </cell>
          <cell r="CI13">
            <v>2.7469858150553406</v>
          </cell>
          <cell r="CJ13">
            <v>2.9368186234504825</v>
          </cell>
          <cell r="CK13">
            <v>0.19974708335895966</v>
          </cell>
          <cell r="CL13">
            <v>0.2</v>
          </cell>
          <cell r="CM13">
            <v>0</v>
          </cell>
          <cell r="CN13">
            <v>0.13156875986149555</v>
          </cell>
          <cell r="CO13">
            <v>0</v>
          </cell>
          <cell r="CP13">
            <v>0</v>
          </cell>
          <cell r="CQ13">
            <v>0</v>
          </cell>
          <cell r="CR13">
            <v>0.23196925564804427</v>
          </cell>
          <cell r="CS13">
            <v>1.0668098136616679E-2</v>
          </cell>
          <cell r="CT13">
            <v>19.420621048076825</v>
          </cell>
          <cell r="CU13">
            <v>1.477248854151336</v>
          </cell>
          <cell r="CV13">
            <v>0</v>
          </cell>
          <cell r="CW13">
            <v>1.0280291270913917</v>
          </cell>
          <cell r="CX13">
            <v>1.3662938957091957</v>
          </cell>
          <cell r="CY13">
            <v>1</v>
          </cell>
          <cell r="CZ13">
            <v>2.9819618077929936E-2</v>
          </cell>
          <cell r="DA13">
            <v>2.7469858150553486</v>
          </cell>
          <cell r="DB13">
            <v>2.9368186234504816</v>
          </cell>
          <cell r="DC13">
            <v>0.19974708335895816</v>
          </cell>
          <cell r="DD13">
            <v>0.2</v>
          </cell>
          <cell r="DE13">
            <v>0</v>
          </cell>
          <cell r="DF13">
            <v>0.30964617402610906</v>
          </cell>
          <cell r="DG13">
            <v>0.44198598785180659</v>
          </cell>
          <cell r="DH13">
            <v>5.19034463088896E-2</v>
          </cell>
          <cell r="DI13">
            <v>6.4658833228868104E-2</v>
          </cell>
          <cell r="DJ13">
            <v>5.1776596035113718</v>
          </cell>
          <cell r="DK13">
            <v>19.471687204912971</v>
          </cell>
          <cell r="DL13">
            <v>0.22300736618314038</v>
          </cell>
          <cell r="DM13">
            <v>0</v>
          </cell>
          <cell r="DN13">
            <v>0</v>
          </cell>
          <cell r="DO13">
            <v>0</v>
          </cell>
          <cell r="DP13">
            <v>0.31831858200958496</v>
          </cell>
          <cell r="DQ13">
            <v>3.7380894156300908E-2</v>
          </cell>
          <cell r="DR13">
            <v>19.471687204912982</v>
          </cell>
          <cell r="DS13">
            <v>1.8877134580968888</v>
          </cell>
          <cell r="DT13">
            <v>0</v>
          </cell>
          <cell r="DU13">
            <v>1.0436965299235739</v>
          </cell>
          <cell r="DV13">
            <v>0.6861531026568809</v>
          </cell>
          <cell r="DW13">
            <v>1</v>
          </cell>
          <cell r="DX13">
            <v>4.6567331710770279E-2</v>
          </cell>
          <cell r="DY13">
            <v>5.1776596035113736</v>
          </cell>
          <cell r="DZ13">
            <v>5.6904846866535568</v>
          </cell>
          <cell r="EA13">
            <v>0.21434901717990942</v>
          </cell>
          <cell r="EB13">
            <v>0.2</v>
          </cell>
          <cell r="EC13">
            <v>0</v>
          </cell>
          <cell r="ED13">
            <v>8.6638807842966334E-2</v>
          </cell>
          <cell r="EE13">
            <v>0</v>
          </cell>
          <cell r="EF13">
            <v>0</v>
          </cell>
          <cell r="EG13">
            <v>0</v>
          </cell>
          <cell r="EH13">
            <v>0.12366740584221834</v>
          </cell>
          <cell r="EI13">
            <v>1.4522552152588693E-2</v>
          </cell>
          <cell r="EJ13">
            <v>19.471687204912971</v>
          </cell>
          <cell r="EK13">
            <v>1.8877134580968886</v>
          </cell>
          <cell r="EL13">
            <v>0</v>
          </cell>
          <cell r="EM13">
            <v>1.0436965299235721</v>
          </cell>
          <cell r="EN13">
            <v>0.68615310265688001</v>
          </cell>
          <cell r="EO13">
            <v>1</v>
          </cell>
          <cell r="EP13">
            <v>1.8091501518097346E-2</v>
          </cell>
          <cell r="EQ13">
            <v>5.1776596035115023</v>
          </cell>
          <cell r="ER13">
            <v>5.6904846866535781</v>
          </cell>
          <cell r="ES13">
            <v>0.21434901717990393</v>
          </cell>
          <cell r="ET13">
            <v>0.2</v>
          </cell>
          <cell r="EU13">
            <v>0</v>
          </cell>
        </row>
        <row r="14">
          <cell r="A14" t="str">
            <v>2030.00</v>
          </cell>
          <cell r="B14">
            <v>4.0920462664929644</v>
          </cell>
          <cell r="C14">
            <v>1.2262439437095405</v>
          </cell>
          <cell r="D14">
            <v>0.51099731311548202</v>
          </cell>
          <cell r="E14">
            <v>1.04542</v>
          </cell>
          <cell r="F14">
            <v>-0.6034275664577573</v>
          </cell>
          <cell r="G14">
            <v>1.0441678658515139</v>
          </cell>
          <cell r="H14">
            <v>0</v>
          </cell>
          <cell r="I14">
            <v>2.9752417119575377E-2</v>
          </cell>
          <cell r="J14">
            <v>5.2631578947368363E-2</v>
          </cell>
          <cell r="K14">
            <v>0.10384920039628473</v>
          </cell>
          <cell r="L14">
            <v>0.17291111309215038</v>
          </cell>
          <cell r="M14">
            <v>0.81751004372349245</v>
          </cell>
          <cell r="N14">
            <v>0.13237891861426682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0.24512142579580068</v>
          </cell>
          <cell r="AA14">
            <v>0.39985524199817574</v>
          </cell>
          <cell r="AB14">
            <v>4.1325600976811434E-2</v>
          </cell>
          <cell r="AC14">
            <v>3.3851732949855481E-2</v>
          </cell>
          <cell r="AD14">
            <v>1.142865402557689</v>
          </cell>
          <cell r="AE14">
            <v>4.3375736377141356</v>
          </cell>
          <cell r="AF14">
            <v>0.13412427301827945</v>
          </cell>
          <cell r="AG14">
            <v>0</v>
          </cell>
          <cell r="AH14">
            <v>0</v>
          </cell>
          <cell r="AI14">
            <v>0</v>
          </cell>
          <cell r="AJ14">
            <v>0.21879072166412411</v>
          </cell>
          <cell r="AK14">
            <v>2.2612328440873724E-2</v>
          </cell>
          <cell r="AL14">
            <v>4.3375736377147129</v>
          </cell>
          <cell r="AM14">
            <v>1.217576111900474</v>
          </cell>
          <cell r="AN14">
            <v>0</v>
          </cell>
          <cell r="AO14">
            <v>1.0103206218394383</v>
          </cell>
          <cell r="AP14">
            <v>1.2675085535414155</v>
          </cell>
          <cell r="AQ14">
            <v>1</v>
          </cell>
          <cell r="AR14">
            <v>1.8522816018967669E-2</v>
          </cell>
          <cell r="AS14">
            <v>1.1428654025437133</v>
          </cell>
          <cell r="AT14">
            <v>1.14354716926905</v>
          </cell>
          <cell r="AU14">
            <v>0.16875740191604946</v>
          </cell>
          <cell r="AV14">
            <v>0.2</v>
          </cell>
          <cell r="AW14">
            <v>0</v>
          </cell>
          <cell r="AX14">
            <v>0.11099715277752403</v>
          </cell>
          <cell r="AY14">
            <v>0</v>
          </cell>
          <cell r="AZ14">
            <v>0</v>
          </cell>
          <cell r="BA14">
            <v>0</v>
          </cell>
          <cell r="BB14">
            <v>0.18106452033405621</v>
          </cell>
          <cell r="BC14">
            <v>1.8713272535937714E-2</v>
          </cell>
          <cell r="BD14">
            <v>4.3375736377134384</v>
          </cell>
          <cell r="BE14">
            <v>1.2175761118718778</v>
          </cell>
          <cell r="BF14">
            <v>0</v>
          </cell>
          <cell r="BG14">
            <v>1.010320621838189</v>
          </cell>
          <cell r="BH14">
            <v>1.2675085535410493</v>
          </cell>
          <cell r="BI14">
            <v>1</v>
          </cell>
          <cell r="BJ14">
            <v>1.5328916930888193E-2</v>
          </cell>
          <cell r="BK14">
            <v>1.1428654025745482</v>
          </cell>
          <cell r="BL14">
            <v>1.1435471692939523</v>
          </cell>
          <cell r="BM14">
            <v>0.16875740191328717</v>
          </cell>
          <cell r="BN14">
            <v>0.2</v>
          </cell>
          <cell r="BO14">
            <v>0</v>
          </cell>
          <cell r="BP14">
            <v>0.49455482716708032</v>
          </cell>
          <cell r="BQ14">
            <v>0.86809845723976564</v>
          </cell>
          <cell r="BR14">
            <v>3.7862043559409288E-2</v>
          </cell>
          <cell r="BS14">
            <v>0.11285902523006332</v>
          </cell>
          <cell r="BT14">
            <v>2.7502060411492568</v>
          </cell>
          <cell r="BU14">
            <v>20.471435946621586</v>
          </cell>
          <cell r="BV14">
            <v>0.35617869262091489</v>
          </cell>
          <cell r="BW14">
            <v>0</v>
          </cell>
          <cell r="BX14">
            <v>0</v>
          </cell>
          <cell r="BY14">
            <v>0</v>
          </cell>
          <cell r="BZ14">
            <v>0.62520504619689654</v>
          </cell>
          <cell r="CA14">
            <v>2.7268267205467538E-2</v>
          </cell>
          <cell r="CB14">
            <v>20.47143594662295</v>
          </cell>
          <cell r="CC14">
            <v>1.517287736593014</v>
          </cell>
          <cell r="CD14">
            <v>0</v>
          </cell>
          <cell r="CE14">
            <v>1.0271036815017698</v>
          </cell>
          <cell r="CF14">
            <v>1.3810263504155356</v>
          </cell>
          <cell r="CG14">
            <v>1</v>
          </cell>
          <cell r="CH14">
            <v>8.1281139822611273E-2</v>
          </cell>
          <cell r="CI14">
            <v>2.7502060411492839</v>
          </cell>
          <cell r="CJ14">
            <v>2.9370594349854922</v>
          </cell>
          <cell r="CK14">
            <v>0.20095572457336472</v>
          </cell>
          <cell r="CL14">
            <v>0.2</v>
          </cell>
          <cell r="CM14">
            <v>0</v>
          </cell>
          <cell r="CN14">
            <v>0.13837613454616071</v>
          </cell>
          <cell r="CO14">
            <v>0</v>
          </cell>
          <cell r="CP14">
            <v>0</v>
          </cell>
          <cell r="CQ14">
            <v>0</v>
          </cell>
          <cell r="CR14">
            <v>0.24289341104286058</v>
          </cell>
          <cell r="CS14">
            <v>1.0593776353941754E-2</v>
          </cell>
          <cell r="CT14">
            <v>20.471435946618076</v>
          </cell>
          <cell r="CU14">
            <v>1.5172877365931172</v>
          </cell>
          <cell r="CV14">
            <v>0</v>
          </cell>
          <cell r="CW14">
            <v>1.027103681501776</v>
          </cell>
          <cell r="CX14">
            <v>1.3810263504150422</v>
          </cell>
          <cell r="CY14">
            <v>1</v>
          </cell>
          <cell r="CZ14">
            <v>3.1577885407450934E-2</v>
          </cell>
          <cell r="DA14">
            <v>2.7502060411492839</v>
          </cell>
          <cell r="DB14">
            <v>2.9370594349854895</v>
          </cell>
          <cell r="DC14">
            <v>0.20095572457336405</v>
          </cell>
          <cell r="DD14">
            <v>0.2</v>
          </cell>
          <cell r="DE14">
            <v>0</v>
          </cell>
          <cell r="DF14">
            <v>0.33055509709139896</v>
          </cell>
          <cell r="DG14">
            <v>0.4712280017054376</v>
          </cell>
          <cell r="DH14">
            <v>5.3191274078046094E-2</v>
          </cell>
          <cell r="DI14">
            <v>6.9500406777814827E-2</v>
          </cell>
          <cell r="DJ14">
            <v>5.1580522185857731</v>
          </cell>
          <cell r="DK14">
            <v>20.088554130229472</v>
          </cell>
          <cell r="DL14">
            <v>0.23806598551593569</v>
          </cell>
          <cell r="DM14">
            <v>0</v>
          </cell>
          <cell r="DN14">
            <v>0</v>
          </cell>
          <cell r="DO14">
            <v>0</v>
          </cell>
          <cell r="DP14">
            <v>0.33937869848575108</v>
          </cell>
          <cell r="DQ14">
            <v>3.8308388512723626E-2</v>
          </cell>
          <cell r="DR14">
            <v>20.088554130229475</v>
          </cell>
          <cell r="DS14">
            <v>1.9671253539802971</v>
          </cell>
          <cell r="DT14">
            <v>0</v>
          </cell>
          <cell r="DU14">
            <v>1.0420677701601322</v>
          </cell>
          <cell r="DV14">
            <v>0.66818784510491414</v>
          </cell>
          <cell r="DW14">
            <v>1</v>
          </cell>
          <cell r="DX14">
            <v>5.0054235977320394E-2</v>
          </cell>
          <cell r="DY14">
            <v>5.1580522185858158</v>
          </cell>
          <cell r="DZ14">
            <v>5.6497078195000867</v>
          </cell>
          <cell r="EA14">
            <v>0.21491474790555512</v>
          </cell>
          <cell r="EB14">
            <v>0.2</v>
          </cell>
          <cell r="EC14">
            <v>0</v>
          </cell>
          <cell r="ED14">
            <v>9.2489111575460678E-2</v>
          </cell>
          <cell r="EE14">
            <v>0</v>
          </cell>
          <cell r="EF14">
            <v>0</v>
          </cell>
          <cell r="EG14">
            <v>0</v>
          </cell>
          <cell r="EH14">
            <v>0.13184930321968272</v>
          </cell>
          <cell r="EI14">
            <v>1.4882885565322466E-2</v>
          </cell>
          <cell r="EJ14">
            <v>20.088554130229472</v>
          </cell>
          <cell r="EK14">
            <v>1.9671253539802911</v>
          </cell>
          <cell r="EL14">
            <v>0</v>
          </cell>
          <cell r="EM14">
            <v>1.0420677701601291</v>
          </cell>
          <cell r="EN14">
            <v>0.66818784510491347</v>
          </cell>
          <cell r="EO14">
            <v>1</v>
          </cell>
          <cell r="EP14">
            <v>1.9446170800493892E-2</v>
          </cell>
          <cell r="EQ14">
            <v>5.1580522185858069</v>
          </cell>
          <cell r="ER14">
            <v>5.6497078195001125</v>
          </cell>
          <cell r="ES14">
            <v>0.21491474790555556</v>
          </cell>
          <cell r="ET14">
            <v>0.2</v>
          </cell>
          <cell r="EU14">
            <v>0</v>
          </cell>
        </row>
        <row r="15">
          <cell r="A15" t="str">
            <v>2031.00</v>
          </cell>
          <cell r="B15">
            <v>4.0920462664929644</v>
          </cell>
          <cell r="C15">
            <v>1.2895248129668728</v>
          </cell>
          <cell r="D15">
            <v>0.53791712333315334</v>
          </cell>
          <cell r="E15">
            <v>1.05165</v>
          </cell>
          <cell r="F15">
            <v>-0.63327545522767181</v>
          </cell>
          <cell r="G15">
            <v>1.0443181293404362</v>
          </cell>
          <cell r="H15">
            <v>0</v>
          </cell>
          <cell r="I15">
            <v>3.1412596092936944E-2</v>
          </cell>
          <cell r="J15">
            <v>5.2631578947368363E-2</v>
          </cell>
          <cell r="K15">
            <v>0.10948811610329033</v>
          </cell>
          <cell r="L15">
            <v>0.18349761089450128</v>
          </cell>
          <cell r="M15">
            <v>0.8623154464238818</v>
          </cell>
          <cell r="N15">
            <v>0.13214153639532766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0.24569756000287918</v>
          </cell>
          <cell r="AA15">
            <v>0.39914827024834493</v>
          </cell>
          <cell r="AB15">
            <v>4.0039553130592757E-2</v>
          </cell>
          <cell r="AC15">
            <v>3.3948537323154546E-2</v>
          </cell>
          <cell r="AD15">
            <v>1.1624641959020654</v>
          </cell>
          <cell r="AE15">
            <v>4.537452639544199</v>
          </cell>
          <cell r="AF15">
            <v>0.13443951915173966</v>
          </cell>
          <cell r="AG15">
            <v>0</v>
          </cell>
          <cell r="AH15">
            <v>0</v>
          </cell>
          <cell r="AI15">
            <v>0</v>
          </cell>
          <cell r="AJ15">
            <v>0.21840388452154233</v>
          </cell>
          <cell r="AK15">
            <v>2.1908635436973023E-2</v>
          </cell>
          <cell r="AL15">
            <v>4.53745263954485</v>
          </cell>
          <cell r="AM15">
            <v>1.2296992215456093</v>
          </cell>
          <cell r="AN15">
            <v>0</v>
          </cell>
          <cell r="AO15">
            <v>1.0099567571395702</v>
          </cell>
          <cell r="AP15">
            <v>1.2872556013604239</v>
          </cell>
          <cell r="AQ15">
            <v>1</v>
          </cell>
          <cell r="AR15">
            <v>1.8575784934911639E-2</v>
          </cell>
          <cell r="AS15">
            <v>1.1624641958869764</v>
          </cell>
          <cell r="AT15">
            <v>1.1634126012763597</v>
          </cell>
          <cell r="AU15">
            <v>0.16951709280875984</v>
          </cell>
          <cell r="AV15">
            <v>0.2</v>
          </cell>
          <cell r="AW15">
            <v>0</v>
          </cell>
          <cell r="AX15">
            <v>0.11125804085114308</v>
          </cell>
          <cell r="AY15">
            <v>0</v>
          </cell>
          <cell r="AZ15">
            <v>0</v>
          </cell>
          <cell r="BA15">
            <v>0</v>
          </cell>
          <cell r="BB15">
            <v>0.18074438572680837</v>
          </cell>
          <cell r="BC15">
            <v>1.8130917693619734E-2</v>
          </cell>
          <cell r="BD15">
            <v>4.5374526395434138</v>
          </cell>
          <cell r="BE15">
            <v>1.2296992215155069</v>
          </cell>
          <cell r="BF15">
            <v>0</v>
          </cell>
          <cell r="BG15">
            <v>1.0099567571385673</v>
          </cell>
          <cell r="BH15">
            <v>1.287255601360024</v>
          </cell>
          <cell r="BI15">
            <v>1</v>
          </cell>
          <cell r="BJ15">
            <v>1.5372752388243401E-2</v>
          </cell>
          <cell r="BK15">
            <v>1.1624641959202608</v>
          </cell>
          <cell r="BL15">
            <v>1.1634126013036785</v>
          </cell>
          <cell r="BM15">
            <v>0.1695170928060393</v>
          </cell>
          <cell r="BN15">
            <v>0.2</v>
          </cell>
          <cell r="BO15">
            <v>0</v>
          </cell>
          <cell r="BP15">
            <v>0.51980675451229952</v>
          </cell>
          <cell r="BQ15">
            <v>0.91021795208850453</v>
          </cell>
          <cell r="BR15">
            <v>3.7634634382542845E-2</v>
          </cell>
          <cell r="BS15">
            <v>0.1193005031859526</v>
          </cell>
          <cell r="BT15">
            <v>2.7534705139969504</v>
          </cell>
          <cell r="BU15">
            <v>21.547306364630565</v>
          </cell>
          <cell r="BV15">
            <v>0.3743651463241377</v>
          </cell>
          <cell r="BW15">
            <v>0</v>
          </cell>
          <cell r="BX15">
            <v>0</v>
          </cell>
          <cell r="BY15">
            <v>0</v>
          </cell>
          <cell r="BZ15">
            <v>0.65553953245600949</v>
          </cell>
          <cell r="CA15">
            <v>2.7104486975537648E-2</v>
          </cell>
          <cell r="CB15">
            <v>21.547306364632117</v>
          </cell>
          <cell r="CC15">
            <v>1.5572304148450382</v>
          </cell>
          <cell r="CD15">
            <v>0</v>
          </cell>
          <cell r="CE15">
            <v>1.0263250517938762</v>
          </cell>
          <cell r="CF15">
            <v>1.3932802751440454</v>
          </cell>
          <cell r="CG15">
            <v>1</v>
          </cell>
          <cell r="CH15">
            <v>8.5920296233271617E-2</v>
          </cell>
          <cell r="CI15">
            <v>2.7534705139969633</v>
          </cell>
          <cell r="CJ15">
            <v>2.9342353022678038</v>
          </cell>
          <cell r="CK15">
            <v>0.20167178816498485</v>
          </cell>
          <cell r="CL15">
            <v>0.2</v>
          </cell>
          <cell r="CM15">
            <v>0</v>
          </cell>
          <cell r="CN15">
            <v>0.14544160818815766</v>
          </cell>
          <cell r="CO15">
            <v>0</v>
          </cell>
          <cell r="CP15">
            <v>0</v>
          </cell>
          <cell r="CQ15">
            <v>0</v>
          </cell>
          <cell r="CR15">
            <v>0.25467841963248766</v>
          </cell>
          <cell r="CS15">
            <v>1.0530147407005197E-2</v>
          </cell>
          <cell r="CT15">
            <v>21.547306364626543</v>
          </cell>
          <cell r="CU15">
            <v>1.5572304148451532</v>
          </cell>
          <cell r="CV15">
            <v>0</v>
          </cell>
          <cell r="CW15">
            <v>1.0263250517938822</v>
          </cell>
          <cell r="CX15">
            <v>1.3932802751435041</v>
          </cell>
          <cell r="CY15">
            <v>1</v>
          </cell>
          <cell r="CZ15">
            <v>3.338020695268E-2</v>
          </cell>
          <cell r="DA15">
            <v>2.7534705139969975</v>
          </cell>
          <cell r="DB15">
            <v>2.934235302267802</v>
          </cell>
          <cell r="DC15">
            <v>0.20167178816498149</v>
          </cell>
          <cell r="DD15">
            <v>0.2</v>
          </cell>
          <cell r="DE15">
            <v>0</v>
          </cell>
          <cell r="DF15">
            <v>0.35254084920623213</v>
          </cell>
          <cell r="DG15">
            <v>0.5029588734396172</v>
          </cell>
          <cell r="DH15">
            <v>5.4467348882192054E-2</v>
          </cell>
          <cell r="DI15">
            <v>7.451213525583654E-2</v>
          </cell>
          <cell r="DJ15">
            <v>5.1391137200337882</v>
          </cell>
          <cell r="DK15">
            <v>20.726779727506102</v>
          </cell>
          <cell r="DL15">
            <v>0.25390013779669901</v>
          </cell>
          <cell r="DM15">
            <v>0</v>
          </cell>
          <cell r="DN15">
            <v>0</v>
          </cell>
          <cell r="DO15">
            <v>0</v>
          </cell>
          <cell r="DP15">
            <v>0.36223129194792114</v>
          </cell>
          <cell r="DQ15">
            <v>3.9227418376471458E-2</v>
          </cell>
          <cell r="DR15">
            <v>20.726779727506102</v>
          </cell>
          <cell r="DS15">
            <v>2.047199262382307</v>
          </cell>
          <cell r="DT15">
            <v>0</v>
          </cell>
          <cell r="DU15">
            <v>1.0407060527383207</v>
          </cell>
          <cell r="DV15">
            <v>0.65105468828159774</v>
          </cell>
          <cell r="DW15">
            <v>1</v>
          </cell>
          <cell r="DX15">
            <v>5.3663685929104726E-2</v>
          </cell>
          <cell r="DY15">
            <v>5.1391137200337749</v>
          </cell>
          <cell r="DZ15">
            <v>5.6046103627810053</v>
          </cell>
          <cell r="EA15">
            <v>0.21489961220199694</v>
          </cell>
          <cell r="EB15">
            <v>0.2</v>
          </cell>
          <cell r="EC15">
            <v>0</v>
          </cell>
          <cell r="ED15">
            <v>9.8640711409532178E-2</v>
          </cell>
          <cell r="EE15">
            <v>0</v>
          </cell>
          <cell r="EF15">
            <v>0</v>
          </cell>
          <cell r="EG15">
            <v>0</v>
          </cell>
          <cell r="EH15">
            <v>0.14072758149169473</v>
          </cell>
          <cell r="EI15">
            <v>1.5239930505720594E-2</v>
          </cell>
          <cell r="EJ15">
            <v>20.726779727506102</v>
          </cell>
          <cell r="EK15">
            <v>2.0471992623823065</v>
          </cell>
          <cell r="EL15">
            <v>0</v>
          </cell>
          <cell r="EM15">
            <v>1.0407060527383236</v>
          </cell>
          <cell r="EN15">
            <v>0.65105468828159685</v>
          </cell>
          <cell r="EO15">
            <v>1</v>
          </cell>
          <cell r="EP15">
            <v>2.0848449326731598E-2</v>
          </cell>
          <cell r="EQ15">
            <v>5.1391137200338708</v>
          </cell>
          <cell r="ER15">
            <v>5.6046103627810373</v>
          </cell>
          <cell r="ES15">
            <v>0.21489961220199319</v>
          </cell>
          <cell r="ET15">
            <v>0.2</v>
          </cell>
          <cell r="EU15">
            <v>0</v>
          </cell>
        </row>
        <row r="16">
          <cell r="A16" t="str">
            <v>2032.00</v>
          </cell>
          <cell r="B16">
            <v>4.0920462664929644</v>
          </cell>
          <cell r="C16">
            <v>1.3579440651602948</v>
          </cell>
          <cell r="D16">
            <v>0.56613692507437052</v>
          </cell>
          <cell r="E16">
            <v>1.0560399999999999</v>
          </cell>
          <cell r="F16">
            <v>-0.66551202967692291</v>
          </cell>
          <cell r="G16">
            <v>1.0461062385021671</v>
          </cell>
          <cell r="H16">
            <v>0</v>
          </cell>
          <cell r="I16">
            <v>3.3148197422065886E-2</v>
          </cell>
          <cell r="J16">
            <v>5.2631578947368363E-2</v>
          </cell>
          <cell r="K16">
            <v>0.11535869688350105</v>
          </cell>
          <cell r="L16">
            <v>0.19438631943567514</v>
          </cell>
          <cell r="M16">
            <v>0.90903013881561268</v>
          </cell>
          <cell r="N16">
            <v>0.13196427892054044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0.24616136827513227</v>
          </cell>
          <cell r="AA16">
            <v>0.39860440615240539</v>
          </cell>
          <cell r="AB16">
            <v>3.8794689482463639E-2</v>
          </cell>
          <cell r="AC16">
            <v>3.4050522473129397E-2</v>
          </cell>
          <cell r="AD16">
            <v>1.1823442396074932</v>
          </cell>
          <cell r="AE16">
            <v>4.7524614002201497</v>
          </cell>
          <cell r="AF16">
            <v>0.13469330336156929</v>
          </cell>
          <cell r="AG16">
            <v>0</v>
          </cell>
          <cell r="AH16">
            <v>0</v>
          </cell>
          <cell r="AI16">
            <v>0</v>
          </cell>
          <cell r="AJ16">
            <v>0.21810629578077129</v>
          </cell>
          <cell r="AK16">
            <v>2.1227477389413236E-2</v>
          </cell>
          <cell r="AL16">
            <v>4.7524614002208772</v>
          </cell>
          <cell r="AM16">
            <v>1.2429237416450356</v>
          </cell>
          <cell r="AN16">
            <v>0</v>
          </cell>
          <cell r="AO16">
            <v>1.0107542721567346</v>
          </cell>
          <cell r="AP16">
            <v>1.3068711901176466</v>
          </cell>
          <cell r="AQ16">
            <v>1</v>
          </cell>
          <cell r="AR16">
            <v>1.8631588641418489E-2</v>
          </cell>
          <cell r="AS16">
            <v>1.182344239591365</v>
          </cell>
          <cell r="AT16">
            <v>1.1850941542421467</v>
          </cell>
          <cell r="AU16">
            <v>0.1701258088011226</v>
          </cell>
          <cell r="AV16">
            <v>0.2</v>
          </cell>
          <cell r="AW16">
            <v>0</v>
          </cell>
          <cell r="AX16">
            <v>0.11146806491356573</v>
          </cell>
          <cell r="AY16">
            <v>0</v>
          </cell>
          <cell r="AZ16">
            <v>0</v>
          </cell>
          <cell r="BA16">
            <v>0</v>
          </cell>
          <cell r="BB16">
            <v>0.18049811037163843</v>
          </cell>
          <cell r="BC16">
            <v>1.7567212093050406E-2</v>
          </cell>
          <cell r="BD16">
            <v>4.752461400219274</v>
          </cell>
          <cell r="BE16">
            <v>1.2429237416136605</v>
          </cell>
          <cell r="BF16">
            <v>0</v>
          </cell>
          <cell r="BG16">
            <v>1.010754272155963</v>
          </cell>
          <cell r="BH16">
            <v>1.3068711901172143</v>
          </cell>
          <cell r="BI16">
            <v>1</v>
          </cell>
          <cell r="BJ16">
            <v>1.5418933831711291E-2</v>
          </cell>
          <cell r="BK16">
            <v>1.1823442396269532</v>
          </cell>
          <cell r="BL16">
            <v>1.1850941542719269</v>
          </cell>
          <cell r="BM16">
            <v>0.1701258087984886</v>
          </cell>
          <cell r="BN16">
            <v>0.2</v>
          </cell>
          <cell r="BO16">
            <v>0</v>
          </cell>
          <cell r="BP16">
            <v>0.54599498534511881</v>
          </cell>
          <cell r="BQ16">
            <v>0.95530247652178946</v>
          </cell>
          <cell r="BR16">
            <v>3.7439332063829586E-2</v>
          </cell>
          <cell r="BS16">
            <v>0.12589718982135806</v>
          </cell>
          <cell r="BT16">
            <v>2.756780727241086</v>
          </cell>
          <cell r="BU16">
            <v>22.687417187565423</v>
          </cell>
          <cell r="BV16">
            <v>0.39322592637863402</v>
          </cell>
          <cell r="BW16">
            <v>0</v>
          </cell>
          <cell r="BX16">
            <v>0</v>
          </cell>
          <cell r="BY16">
            <v>0</v>
          </cell>
          <cell r="BZ16">
            <v>0.68800943485705768</v>
          </cell>
          <cell r="CA16">
            <v>2.6963830124721613E-2</v>
          </cell>
          <cell r="CB16">
            <v>22.687417187567188</v>
          </cell>
          <cell r="CC16">
            <v>1.5987877360899567</v>
          </cell>
          <cell r="CD16">
            <v>0</v>
          </cell>
          <cell r="CE16">
            <v>1.0266866873705738</v>
          </cell>
          <cell r="CF16">
            <v>1.4033415814452534</v>
          </cell>
          <cell r="CG16">
            <v>1</v>
          </cell>
          <cell r="CH16">
            <v>9.0671234030982567E-2</v>
          </cell>
          <cell r="CI16">
            <v>2.7567807272411065</v>
          </cell>
          <cell r="CJ16">
            <v>2.9347194535447567</v>
          </cell>
          <cell r="CK16">
            <v>0.20197969800545099</v>
          </cell>
          <cell r="CL16">
            <v>0.2</v>
          </cell>
          <cell r="CM16">
            <v>0</v>
          </cell>
          <cell r="CN16">
            <v>0.15276905896647891</v>
          </cell>
          <cell r="CO16">
            <v>0</v>
          </cell>
          <cell r="CP16">
            <v>0</v>
          </cell>
          <cell r="CQ16">
            <v>0</v>
          </cell>
          <cell r="CR16">
            <v>0.26729304166472168</v>
          </cell>
          <cell r="CS16">
            <v>1.0475501939107974E-2</v>
          </cell>
          <cell r="CT16">
            <v>22.687417187560872</v>
          </cell>
          <cell r="CU16">
            <v>1.5987877360900833</v>
          </cell>
          <cell r="CV16">
            <v>0</v>
          </cell>
          <cell r="CW16">
            <v>1.0266866873705793</v>
          </cell>
          <cell r="CX16">
            <v>1.4033415814446673</v>
          </cell>
          <cell r="CY16">
            <v>1</v>
          </cell>
          <cell r="CZ16">
            <v>3.5225955790374151E-2</v>
          </cell>
          <cell r="DA16">
            <v>2.7567807272411384</v>
          </cell>
          <cell r="DB16">
            <v>2.9347194535447572</v>
          </cell>
          <cell r="DC16">
            <v>0.20197969800544813</v>
          </cell>
          <cell r="DD16">
            <v>0.2</v>
          </cell>
          <cell r="DE16">
            <v>0</v>
          </cell>
          <cell r="DF16">
            <v>0.37563376336877674</v>
          </cell>
          <cell r="DG16">
            <v>0.53713242546469597</v>
          </cell>
          <cell r="DH16">
            <v>5.5730257374247201E-2</v>
          </cell>
          <cell r="DI16">
            <v>7.9695528786961331E-2</v>
          </cell>
          <cell r="DJ16">
            <v>5.1208321633692435</v>
          </cell>
          <cell r="DK16">
            <v>21.422559022968656</v>
          </cell>
          <cell r="DL16">
            <v>0.27053166886947738</v>
          </cell>
          <cell r="DM16">
            <v>0</v>
          </cell>
          <cell r="DN16">
            <v>0</v>
          </cell>
          <cell r="DO16">
            <v>0</v>
          </cell>
          <cell r="DP16">
            <v>0.3868431052674452</v>
          </cell>
          <cell r="DQ16">
            <v>4.0136965854102473E-2</v>
          </cell>
          <cell r="DR16">
            <v>21.422559022968667</v>
          </cell>
          <cell r="DS16">
            <v>2.130512497541833</v>
          </cell>
          <cell r="DT16">
            <v>0</v>
          </cell>
          <cell r="DU16">
            <v>1.0406962022165713</v>
          </cell>
          <cell r="DV16">
            <v>0.63472062487337244</v>
          </cell>
          <cell r="DW16">
            <v>1</v>
          </cell>
          <cell r="DX16">
            <v>5.7396769158382488E-2</v>
          </cell>
          <cell r="DY16">
            <v>5.1208321633692471</v>
          </cell>
          <cell r="DZ16">
            <v>5.5676980616499625</v>
          </cell>
          <cell r="EA16">
            <v>0.21444054126178516</v>
          </cell>
          <cell r="EB16">
            <v>0.2</v>
          </cell>
          <cell r="EC16">
            <v>0</v>
          </cell>
          <cell r="ED16">
            <v>0.10510209449929872</v>
          </cell>
          <cell r="EE16">
            <v>0</v>
          </cell>
          <cell r="EF16">
            <v>0</v>
          </cell>
          <cell r="EG16">
            <v>0</v>
          </cell>
          <cell r="EH16">
            <v>0.15028932019724983</v>
          </cell>
          <cell r="EI16">
            <v>1.5593291520144732E-2</v>
          </cell>
          <cell r="EJ16">
            <v>21.422559022968635</v>
          </cell>
          <cell r="EK16">
            <v>2.1305124975418392</v>
          </cell>
          <cell r="EL16">
            <v>0</v>
          </cell>
          <cell r="EM16">
            <v>1.0406962022165747</v>
          </cell>
          <cell r="EN16">
            <v>0.634720624873371</v>
          </cell>
          <cell r="EO16">
            <v>1</v>
          </cell>
          <cell r="EP16">
            <v>2.2298759628578697E-2</v>
          </cell>
          <cell r="EQ16">
            <v>5.1208321633692675</v>
          </cell>
          <cell r="ER16">
            <v>5.5676980616499963</v>
          </cell>
          <cell r="ES16">
            <v>0.21444054126178469</v>
          </cell>
          <cell r="ET16">
            <v>0.2</v>
          </cell>
          <cell r="EU16">
            <v>0</v>
          </cell>
        </row>
        <row r="17">
          <cell r="A17" t="str">
            <v>2033.00</v>
          </cell>
          <cell r="B17">
            <v>4.0920462664929644</v>
          </cell>
          <cell r="C17">
            <v>1.4313540639302342</v>
          </cell>
          <cell r="D17">
            <v>0.59571953121063848</v>
          </cell>
          <cell r="E17">
            <v>1.06073</v>
          </cell>
          <cell r="F17">
            <v>-0.69892451644748932</v>
          </cell>
          <cell r="G17">
            <v>1.0457762331133442</v>
          </cell>
          <cell r="H17">
            <v>0</v>
          </cell>
          <cell r="I17">
            <v>3.4960766599972548E-2</v>
          </cell>
          <cell r="J17">
            <v>5.2631578947368363E-2</v>
          </cell>
          <cell r="K17">
            <v>0.12147216956534379</v>
          </cell>
          <cell r="L17">
            <v>0.20556140313074706</v>
          </cell>
          <cell r="M17">
            <v>0.95771387050670187</v>
          </cell>
          <cell r="N17">
            <v>0.13184111359052297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0.24653582551418329</v>
          </cell>
          <cell r="AA17">
            <v>0.39820982532788979</v>
          </cell>
          <cell r="AB17">
            <v>3.7589821234100138E-2</v>
          </cell>
          <cell r="AC17">
            <v>3.415267116479178E-2</v>
          </cell>
          <cell r="AD17">
            <v>1.2024759282163173</v>
          </cell>
          <cell r="AE17">
            <v>4.9739863536761346</v>
          </cell>
          <cell r="AF17">
            <v>0.13489819693551627</v>
          </cell>
          <cell r="AG17">
            <v>0</v>
          </cell>
          <cell r="AH17">
            <v>0</v>
          </cell>
          <cell r="AI17">
            <v>0</v>
          </cell>
          <cell r="AJ17">
            <v>0.2178903910877657</v>
          </cell>
          <cell r="AK17">
            <v>2.0568203817680701E-2</v>
          </cell>
          <cell r="AL17">
            <v>4.973986353676934</v>
          </cell>
          <cell r="AM17">
            <v>1.2556558002850167</v>
          </cell>
          <cell r="AN17">
            <v>0</v>
          </cell>
          <cell r="AO17">
            <v>1.0102436362050096</v>
          </cell>
          <cell r="AP17">
            <v>1.3263981618052063</v>
          </cell>
          <cell r="AQ17">
            <v>1</v>
          </cell>
          <cell r="AR17">
            <v>1.8687481833816556E-2</v>
          </cell>
          <cell r="AS17">
            <v>1.2024759281992643</v>
          </cell>
          <cell r="AT17">
            <v>1.2062412655978343</v>
          </cell>
          <cell r="AU17">
            <v>0.1706044838966434</v>
          </cell>
          <cell r="AV17">
            <v>0.2</v>
          </cell>
          <cell r="AW17">
            <v>0</v>
          </cell>
          <cell r="AX17">
            <v>0.11163762857866845</v>
          </cell>
          <cell r="AY17">
            <v>0</v>
          </cell>
          <cell r="AZ17">
            <v>0</v>
          </cell>
          <cell r="BA17">
            <v>0</v>
          </cell>
          <cell r="BB17">
            <v>0.18031943424012634</v>
          </cell>
          <cell r="BC17">
            <v>1.7021617416419436E-2</v>
          </cell>
          <cell r="BD17">
            <v>4.9739863536751656</v>
          </cell>
          <cell r="BE17">
            <v>1.2556558002526077</v>
          </cell>
          <cell r="BF17">
            <v>0</v>
          </cell>
          <cell r="BG17">
            <v>1.0102436362044365</v>
          </cell>
          <cell r="BH17">
            <v>1.326398161804742</v>
          </cell>
          <cell r="BI17">
            <v>1</v>
          </cell>
          <cell r="BJ17">
            <v>1.5465189330975408E-2</v>
          </cell>
          <cell r="BK17">
            <v>1.2024759282369086</v>
          </cell>
          <cell r="BL17">
            <v>1.2062412656300445</v>
          </cell>
          <cell r="BM17">
            <v>0.17060448389414784</v>
          </cell>
          <cell r="BN17">
            <v>0.2</v>
          </cell>
          <cell r="BO17">
            <v>0</v>
          </cell>
          <cell r="BP17">
            <v>0.57314080525382938</v>
          </cell>
          <cell r="BQ17">
            <v>1.003243137630369</v>
          </cell>
          <cell r="BR17">
            <v>3.7271692036749876E-2</v>
          </cell>
          <cell r="BS17">
            <v>0.13263567906590812</v>
          </cell>
          <cell r="BT17">
            <v>2.7601360984688021</v>
          </cell>
          <cell r="BU17">
            <v>23.849878240815336</v>
          </cell>
          <cell r="BV17">
            <v>0.41277636267827134</v>
          </cell>
          <cell r="BW17">
            <v>0</v>
          </cell>
          <cell r="BX17">
            <v>0</v>
          </cell>
          <cell r="BY17">
            <v>0</v>
          </cell>
          <cell r="BZ17">
            <v>0.72253632865941109</v>
          </cell>
          <cell r="CA17">
            <v>2.6843095673461107E-2</v>
          </cell>
          <cell r="CB17">
            <v>23.849878240817311</v>
          </cell>
          <cell r="CC17">
            <v>1.6402794215065883</v>
          </cell>
          <cell r="CD17">
            <v>0</v>
          </cell>
          <cell r="CE17">
            <v>1.0259519662804675</v>
          </cell>
          <cell r="CF17">
            <v>1.4113772749434612</v>
          </cell>
          <cell r="CG17">
            <v>1</v>
          </cell>
          <cell r="CH17">
            <v>9.5524298155566401E-2</v>
          </cell>
          <cell r="CI17">
            <v>2.7601360984688124</v>
          </cell>
          <cell r="CJ17">
            <v>2.93296958192904</v>
          </cell>
          <cell r="CK17">
            <v>0.20196367864304166</v>
          </cell>
          <cell r="CL17">
            <v>0.2</v>
          </cell>
          <cell r="CM17">
            <v>0</v>
          </cell>
          <cell r="CN17">
            <v>0.16036444257555649</v>
          </cell>
          <cell r="CO17">
            <v>0</v>
          </cell>
          <cell r="CP17">
            <v>0</v>
          </cell>
          <cell r="CQ17">
            <v>0</v>
          </cell>
          <cell r="CR17">
            <v>0.28070680897095507</v>
          </cell>
          <cell r="CS17">
            <v>1.0428596363288769E-2</v>
          </cell>
          <cell r="CT17">
            <v>23.849878240810241</v>
          </cell>
          <cell r="CU17">
            <v>1.6402794215067251</v>
          </cell>
          <cell r="CV17">
            <v>0</v>
          </cell>
          <cell r="CW17">
            <v>1.0259519662804719</v>
          </cell>
          <cell r="CX17">
            <v>1.4113772749428337</v>
          </cell>
          <cell r="CY17">
            <v>1</v>
          </cell>
          <cell r="CZ17">
            <v>3.7111380910341364E-2</v>
          </cell>
          <cell r="DA17">
            <v>2.760136098468803</v>
          </cell>
          <cell r="DB17">
            <v>2.9329695819290427</v>
          </cell>
          <cell r="DC17">
            <v>0.20196367864304191</v>
          </cell>
          <cell r="DD17">
            <v>0.2</v>
          </cell>
          <cell r="DE17">
            <v>0</v>
          </cell>
          <cell r="DF17">
            <v>0.39986921317626223</v>
          </cell>
          <cell r="DG17">
            <v>0.57370672873497786</v>
          </cell>
          <cell r="DH17">
            <v>5.6979600319672953E-2</v>
          </cell>
          <cell r="DI17">
            <v>8.5046078062630509E-2</v>
          </cell>
          <cell r="DJ17">
            <v>5.1031921919070342</v>
          </cell>
          <cell r="DK17">
            <v>22.134514617649913</v>
          </cell>
          <cell r="DL17">
            <v>0.28798605482089074</v>
          </cell>
          <cell r="DM17">
            <v>0</v>
          </cell>
          <cell r="DN17">
            <v>0</v>
          </cell>
          <cell r="DO17">
            <v>0</v>
          </cell>
          <cell r="DP17">
            <v>0.41318394111965839</v>
          </cell>
          <cell r="DQ17">
            <v>4.1036743416654871E-2</v>
          </cell>
          <cell r="DR17">
            <v>22.13451461764992</v>
          </cell>
          <cell r="DS17">
            <v>2.2147100809055655</v>
          </cell>
          <cell r="DT17">
            <v>0</v>
          </cell>
          <cell r="DU17">
            <v>1.0395198730168815</v>
          </cell>
          <cell r="DV17">
            <v>0.61911484382242876</v>
          </cell>
          <cell r="DW17">
            <v>1</v>
          </cell>
          <cell r="DX17">
            <v>6.1250238058338201E-2</v>
          </cell>
          <cell r="DY17">
            <v>5.103192191907084</v>
          </cell>
          <cell r="DZ17">
            <v>5.5284888286666902</v>
          </cell>
          <cell r="EA17">
            <v>0.21366196630676346</v>
          </cell>
          <cell r="EB17">
            <v>0.2</v>
          </cell>
          <cell r="EC17">
            <v>0</v>
          </cell>
          <cell r="ED17">
            <v>0.11188315835536615</v>
          </cell>
          <cell r="EE17">
            <v>0</v>
          </cell>
          <cell r="EF17">
            <v>0</v>
          </cell>
          <cell r="EG17">
            <v>0</v>
          </cell>
          <cell r="EH17">
            <v>0.160522787615312</v>
          </cell>
          <cell r="EI17">
            <v>1.5942856903018086E-2</v>
          </cell>
          <cell r="EJ17">
            <v>22.134514617649895</v>
          </cell>
          <cell r="EK17">
            <v>2.2147100809055575</v>
          </cell>
          <cell r="EL17">
            <v>0</v>
          </cell>
          <cell r="EM17">
            <v>1.0395198730168749</v>
          </cell>
          <cell r="EN17">
            <v>0.61911484382242787</v>
          </cell>
          <cell r="EO17">
            <v>1</v>
          </cell>
          <cell r="EP17">
            <v>2.3795840004291177E-2</v>
          </cell>
          <cell r="EQ17">
            <v>5.1031921919071461</v>
          </cell>
          <cell r="ER17">
            <v>5.5284888286667284</v>
          </cell>
          <cell r="ES17">
            <v>0.21366196630676104</v>
          </cell>
          <cell r="ET17">
            <v>0.2</v>
          </cell>
          <cell r="EU17">
            <v>0</v>
          </cell>
        </row>
        <row r="18">
          <cell r="A18" t="str">
            <v>2034.00</v>
          </cell>
          <cell r="B18">
            <v>4.0920462664929644</v>
          </cell>
          <cell r="C18">
            <v>1.5096150958020114</v>
          </cell>
          <cell r="D18">
            <v>0.6267117684629071</v>
          </cell>
          <cell r="E18">
            <v>1.06565</v>
          </cell>
          <cell r="F18">
            <v>-0.7335598227922201</v>
          </cell>
          <cell r="G18">
            <v>1.0455001157442672</v>
          </cell>
          <cell r="H18">
            <v>0</v>
          </cell>
          <cell r="I18">
            <v>3.6852007202057196E-2</v>
          </cell>
          <cell r="J18">
            <v>5.2631578947368363E-2</v>
          </cell>
          <cell r="K18">
            <v>0.12783671818297071</v>
          </cell>
          <cell r="L18">
            <v>0.21701679307634675</v>
          </cell>
          <cell r="M18">
            <v>1.0084172869242818</v>
          </cell>
          <cell r="N18">
            <v>0.13176557773201122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0.24683766389423586</v>
          </cell>
          <cell r="AA18">
            <v>0.39794892883629807</v>
          </cell>
          <cell r="AB18">
            <v>3.6423489695644261E-2</v>
          </cell>
          <cell r="AC18">
            <v>3.4252072455176891E-2</v>
          </cell>
          <cell r="AD18">
            <v>1.2228337863497334</v>
          </cell>
          <cell r="AE18">
            <v>5.2026232805161889</v>
          </cell>
          <cell r="AF18">
            <v>0.1350633552980669</v>
          </cell>
          <cell r="AG18">
            <v>0</v>
          </cell>
          <cell r="AH18">
            <v>0</v>
          </cell>
          <cell r="AI18">
            <v>0</v>
          </cell>
          <cell r="AJ18">
            <v>0.21774763509609846</v>
          </cell>
          <cell r="AK18">
            <v>1.9930016563409127E-2</v>
          </cell>
          <cell r="AL18">
            <v>5.2026232805170691</v>
          </cell>
          <cell r="AM18">
            <v>1.2679795565918022</v>
          </cell>
          <cell r="AN18">
            <v>0</v>
          </cell>
          <cell r="AO18">
            <v>1.0098145975226556</v>
          </cell>
          <cell r="AP18">
            <v>1.3459216593877794</v>
          </cell>
          <cell r="AQ18">
            <v>1</v>
          </cell>
          <cell r="AR18">
            <v>1.8741871717401829E-2</v>
          </cell>
          <cell r="AS18">
            <v>1.2228337863317738</v>
          </cell>
          <cell r="AT18">
            <v>1.2268801338617084</v>
          </cell>
          <cell r="AU18">
            <v>0.17096957092524342</v>
          </cell>
          <cell r="AV18">
            <v>0.2</v>
          </cell>
          <cell r="AW18">
            <v>0</v>
          </cell>
          <cell r="AX18">
            <v>0.11177430859617296</v>
          </cell>
          <cell r="AY18">
            <v>0</v>
          </cell>
          <cell r="AZ18">
            <v>0</v>
          </cell>
          <cell r="BA18">
            <v>0</v>
          </cell>
          <cell r="BB18">
            <v>0.18020129374020616</v>
          </cell>
          <cell r="BC18">
            <v>1.6493473132235134E-2</v>
          </cell>
          <cell r="BD18">
            <v>5.2026232805151276</v>
          </cell>
          <cell r="BE18">
            <v>1.2679795565585681</v>
          </cell>
          <cell r="BF18">
            <v>0</v>
          </cell>
          <cell r="BG18">
            <v>1.0098145975222519</v>
          </cell>
          <cell r="BH18">
            <v>1.3459216593872856</v>
          </cell>
          <cell r="BI18">
            <v>1</v>
          </cell>
          <cell r="BJ18">
            <v>1.5510200737775617E-2</v>
          </cell>
          <cell r="BK18">
            <v>1.2228337863713907</v>
          </cell>
          <cell r="BL18">
            <v>1.2268801338962942</v>
          </cell>
          <cell r="BM18">
            <v>0.17096957092290718</v>
          </cell>
          <cell r="BN18">
            <v>0.2</v>
          </cell>
          <cell r="BO18">
            <v>0</v>
          </cell>
          <cell r="BP18">
            <v>0.60126038416057526</v>
          </cell>
          <cell r="BQ18">
            <v>1.0539290638146397</v>
          </cell>
          <cell r="BR18">
            <v>3.7127584593357507E-2</v>
          </cell>
          <cell r="BS18">
            <v>0.13950891882967525</v>
          </cell>
          <cell r="BT18">
            <v>2.763534634277617</v>
          </cell>
          <cell r="BU18">
            <v>25.036415123828906</v>
          </cell>
          <cell r="BV18">
            <v>0.4330281008109792</v>
          </cell>
          <cell r="BW18">
            <v>0</v>
          </cell>
          <cell r="BX18">
            <v>0</v>
          </cell>
          <cell r="BY18">
            <v>0</v>
          </cell>
          <cell r="BZ18">
            <v>0.75904036406839381</v>
          </cell>
          <cell r="CA18">
            <v>2.6739309403537286E-2</v>
          </cell>
          <cell r="CB18">
            <v>25.036415123831098</v>
          </cell>
          <cell r="CC18">
            <v>1.6818829975543794</v>
          </cell>
          <cell r="CD18">
            <v>0</v>
          </cell>
          <cell r="CE18">
            <v>1.0253637127322968</v>
          </cell>
          <cell r="CF18">
            <v>1.4176010653458562</v>
          </cell>
          <cell r="CG18">
            <v>1</v>
          </cell>
          <cell r="CH18">
            <v>0.10047440968748994</v>
          </cell>
          <cell r="CI18">
            <v>2.7635346342776423</v>
          </cell>
          <cell r="CJ18">
            <v>2.9294547763078858</v>
          </cell>
          <cell r="CK18">
            <v>0.20169478690600945</v>
          </cell>
          <cell r="CL18">
            <v>0.2</v>
          </cell>
          <cell r="CM18">
            <v>0</v>
          </cell>
          <cell r="CN18">
            <v>0.16823228334958873</v>
          </cell>
          <cell r="CO18">
            <v>0</v>
          </cell>
          <cell r="CP18">
            <v>0</v>
          </cell>
          <cell r="CQ18">
            <v>0</v>
          </cell>
          <cell r="CR18">
            <v>0.29488869974623311</v>
          </cell>
          <cell r="CS18">
            <v>1.0388275189820226E-2</v>
          </cell>
          <cell r="CT18">
            <v>25.036415123823264</v>
          </cell>
          <cell r="CU18">
            <v>1.6818829975545424</v>
          </cell>
          <cell r="CV18">
            <v>0</v>
          </cell>
          <cell r="CW18">
            <v>1.0253637127323108</v>
          </cell>
          <cell r="CX18">
            <v>1.4176010653451903</v>
          </cell>
          <cell r="CY18">
            <v>1</v>
          </cell>
          <cell r="CZ18">
            <v>3.9034509142183607E-2</v>
          </cell>
          <cell r="DA18">
            <v>2.763534634277673</v>
          </cell>
          <cell r="DB18">
            <v>2.9294547763078915</v>
          </cell>
          <cell r="DC18">
            <v>0.20169478690600703</v>
          </cell>
          <cell r="DD18">
            <v>0.2</v>
          </cell>
          <cell r="DE18">
            <v>0</v>
          </cell>
          <cell r="DF18">
            <v>0.4252792244335083</v>
          </cell>
          <cell r="DG18">
            <v>0.61263971107329229</v>
          </cell>
          <cell r="DH18">
            <v>5.8214503443009429E-2</v>
          </cell>
          <cell r="DI18">
            <v>9.0563217501559157E-2</v>
          </cell>
          <cell r="DJ18">
            <v>5.086175714100226</v>
          </cell>
          <cell r="DK18">
            <v>22.863939620181704</v>
          </cell>
          <cell r="DL18">
            <v>0.30628636065539905</v>
          </cell>
          <cell r="DM18">
            <v>0</v>
          </cell>
          <cell r="DN18">
            <v>0</v>
          </cell>
          <cell r="DO18">
            <v>0</v>
          </cell>
          <cell r="DP18">
            <v>0.44122349909653363</v>
          </cell>
          <cell r="DQ18">
            <v>4.19261214104013E-2</v>
          </cell>
          <cell r="DR18">
            <v>22.863939620181714</v>
          </cell>
          <cell r="DS18">
            <v>2.3000817400341496</v>
          </cell>
          <cell r="DT18">
            <v>0</v>
          </cell>
          <cell r="DU18">
            <v>1.0385475552148462</v>
          </cell>
          <cell r="DV18">
            <v>0.60419914369101091</v>
          </cell>
          <cell r="DW18">
            <v>1</v>
          </cell>
          <cell r="DX18">
            <v>6.5223685296982109E-2</v>
          </cell>
          <cell r="DY18">
            <v>5.0861757141002331</v>
          </cell>
          <cell r="DZ18">
            <v>5.4879371884048034</v>
          </cell>
          <cell r="EA18">
            <v>0.21266215624887133</v>
          </cell>
          <cell r="EB18">
            <v>0.2</v>
          </cell>
          <cell r="EC18">
            <v>0</v>
          </cell>
          <cell r="ED18">
            <v>0.11899286377810556</v>
          </cell>
          <cell r="EE18">
            <v>0</v>
          </cell>
          <cell r="EF18">
            <v>0</v>
          </cell>
          <cell r="EG18">
            <v>0</v>
          </cell>
          <cell r="EH18">
            <v>0.17141621197675302</v>
          </cell>
          <cell r="EI18">
            <v>1.6288382032608129E-2</v>
          </cell>
          <cell r="EJ18">
            <v>22.863939620181696</v>
          </cell>
          <cell r="EK18">
            <v>2.300081740034138</v>
          </cell>
          <cell r="EL18">
            <v>0</v>
          </cell>
          <cell r="EM18">
            <v>1.0385475552148449</v>
          </cell>
          <cell r="EN18">
            <v>0.60419914369100991</v>
          </cell>
          <cell r="EO18">
            <v>1</v>
          </cell>
          <cell r="EP18">
            <v>2.5339532204576257E-2</v>
          </cell>
          <cell r="EQ18">
            <v>5.0861757141003716</v>
          </cell>
          <cell r="ER18">
            <v>5.4879371884048451</v>
          </cell>
          <cell r="ES18">
            <v>0.21266215624886622</v>
          </cell>
          <cell r="ET18">
            <v>0.2</v>
          </cell>
          <cell r="EU18">
            <v>0</v>
          </cell>
        </row>
        <row r="19">
          <cell r="A19" t="str">
            <v>2035.00</v>
          </cell>
          <cell r="B19">
            <v>4.0920462664929644</v>
          </cell>
          <cell r="C19">
            <v>1.59258700000863</v>
          </cell>
          <cell r="D19">
            <v>0.65914822358302116</v>
          </cell>
          <cell r="E19">
            <v>1.0707</v>
          </cell>
          <cell r="F19">
            <v>-0.76947884431957492</v>
          </cell>
          <cell r="G19">
            <v>1.045284741028808</v>
          </cell>
          <cell r="H19">
            <v>0</v>
          </cell>
          <cell r="I19">
            <v>3.8823715585249191E-2</v>
          </cell>
          <cell r="J19">
            <v>5.2631578947368363E-2</v>
          </cell>
          <cell r="K19">
            <v>0.13445980800903265</v>
          </cell>
          <cell r="L19">
            <v>0.22875783014827644</v>
          </cell>
          <cell r="M19">
            <v>1.0611895773255793</v>
          </cell>
          <cell r="N19">
            <v>0.13173204836819072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0.24708047737774955</v>
          </cell>
          <cell r="AA19">
            <v>0.39780651260108968</v>
          </cell>
          <cell r="AB19">
            <v>3.5294328682924217E-2</v>
          </cell>
          <cell r="AC19">
            <v>3.4347833303027424E-2</v>
          </cell>
          <cell r="AD19">
            <v>1.2433955997533375</v>
          </cell>
          <cell r="AE19">
            <v>5.439156913105097</v>
          </cell>
          <cell r="AF19">
            <v>0.13519621672323176</v>
          </cell>
          <cell r="AG19">
            <v>0</v>
          </cell>
          <cell r="AH19">
            <v>0</v>
          </cell>
          <cell r="AI19">
            <v>0</v>
          </cell>
          <cell r="AJ19">
            <v>0.21766970851785544</v>
          </cell>
          <cell r="AK19">
            <v>1.9312168085014781E-2</v>
          </cell>
          <cell r="AL19">
            <v>5.439156913106058</v>
          </cell>
          <cell r="AM19">
            <v>1.279984483458694</v>
          </cell>
          <cell r="AN19">
            <v>0</v>
          </cell>
          <cell r="AO19">
            <v>1.009467760583743</v>
          </cell>
          <cell r="AP19">
            <v>1.3655426873681595</v>
          </cell>
          <cell r="AQ19">
            <v>1</v>
          </cell>
          <cell r="AR19">
            <v>1.8794269642481022E-2</v>
          </cell>
          <cell r="AS19">
            <v>1.2433955997345463</v>
          </cell>
          <cell r="AT19">
            <v>1.2470505149133606</v>
          </cell>
          <cell r="AU19">
            <v>0.17123648631701222</v>
          </cell>
          <cell r="AV19">
            <v>0.2</v>
          </cell>
          <cell r="AW19">
            <v>0</v>
          </cell>
          <cell r="AX19">
            <v>0.1118842606545209</v>
          </cell>
          <cell r="AY19">
            <v>0</v>
          </cell>
          <cell r="AZ19">
            <v>0</v>
          </cell>
          <cell r="BA19">
            <v>0</v>
          </cell>
          <cell r="BB19">
            <v>0.18013680408323929</v>
          </cell>
          <cell r="BC19">
            <v>1.5982160597909436E-2</v>
          </cell>
          <cell r="BD19">
            <v>5.4391569131039406</v>
          </cell>
          <cell r="BE19">
            <v>1.2799844834248015</v>
          </cell>
          <cell r="BF19">
            <v>0</v>
          </cell>
          <cell r="BG19">
            <v>1.0094677605834719</v>
          </cell>
          <cell r="BH19">
            <v>1.3655426873676366</v>
          </cell>
          <cell r="BI19">
            <v>1</v>
          </cell>
          <cell r="BJ19">
            <v>1.5553563660546825E-2</v>
          </cell>
          <cell r="BK19">
            <v>1.2433955997760098</v>
          </cell>
          <cell r="BL19">
            <v>1.2470505149502507</v>
          </cell>
          <cell r="BM19">
            <v>0.17123648631485511</v>
          </cell>
          <cell r="BN19">
            <v>0.2</v>
          </cell>
          <cell r="BO19">
            <v>0</v>
          </cell>
          <cell r="BP19">
            <v>0.63036936527432919</v>
          </cell>
          <cell r="BQ19">
            <v>1.1072550745749299</v>
          </cell>
          <cell r="BR19">
            <v>3.700353285168459E-2</v>
          </cell>
          <cell r="BS19">
            <v>0.14651724869648425</v>
          </cell>
          <cell r="BT19">
            <v>2.7669733314004756</v>
          </cell>
          <cell r="BU19">
            <v>26.249684610102289</v>
          </cell>
          <cell r="BV19">
            <v>0.45399240702555205</v>
          </cell>
          <cell r="BW19">
            <v>0</v>
          </cell>
          <cell r="BX19">
            <v>0</v>
          </cell>
          <cell r="BY19">
            <v>0</v>
          </cell>
          <cell r="BZ19">
            <v>0.79744579002307348</v>
          </cell>
          <cell r="CA19">
            <v>2.66499672624049E-2</v>
          </cell>
          <cell r="CB19">
            <v>26.249684610104691</v>
          </cell>
          <cell r="CC19">
            <v>1.7237838271356067</v>
          </cell>
          <cell r="CD19">
            <v>0</v>
          </cell>
          <cell r="CE19">
            <v>1.02491304665197</v>
          </cell>
          <cell r="CF19">
            <v>1.4222328564954705</v>
          </cell>
          <cell r="CG19">
            <v>1</v>
          </cell>
          <cell r="CH19">
            <v>0.10552181319523808</v>
          </cell>
          <cell r="CI19">
            <v>2.7669733314004752</v>
          </cell>
          <cell r="CJ19">
            <v>2.9245884845742673</v>
          </cell>
          <cell r="CK19">
            <v>0.20123579538856731</v>
          </cell>
          <cell r="CL19">
            <v>0.2</v>
          </cell>
          <cell r="CM19">
            <v>0</v>
          </cell>
          <cell r="CN19">
            <v>0.17637695824877853</v>
          </cell>
          <cell r="CO19">
            <v>0</v>
          </cell>
          <cell r="CP19">
            <v>0</v>
          </cell>
          <cell r="CQ19">
            <v>0</v>
          </cell>
          <cell r="CR19">
            <v>0.30980928455185897</v>
          </cell>
          <cell r="CS19">
            <v>1.0353565589279688E-2</v>
          </cell>
          <cell r="CT19">
            <v>26.249684610096082</v>
          </cell>
          <cell r="CU19">
            <v>1.7237838271357728</v>
          </cell>
          <cell r="CV19">
            <v>0</v>
          </cell>
          <cell r="CW19">
            <v>1.0249130466519694</v>
          </cell>
          <cell r="CX19">
            <v>1.4222328564947706</v>
          </cell>
          <cell r="CY19">
            <v>1</v>
          </cell>
          <cell r="CZ19">
            <v>4.0995435501246513E-2</v>
          </cell>
          <cell r="DA19">
            <v>2.7669733314004548</v>
          </cell>
          <cell r="DB19">
            <v>2.9245884845742736</v>
          </cell>
          <cell r="DC19">
            <v>0.20123579538856864</v>
          </cell>
          <cell r="DD19">
            <v>0.2</v>
          </cell>
          <cell r="DE19">
            <v>0</v>
          </cell>
          <cell r="DF19">
            <v>0.45189545461986524</v>
          </cell>
          <cell r="DG19">
            <v>0.65389391654919204</v>
          </cell>
          <cell r="DH19">
            <v>5.9434186833581912E-2</v>
          </cell>
          <cell r="DI19">
            <v>9.625111906276386E-2</v>
          </cell>
          <cell r="DJ19">
            <v>5.0697629806016682</v>
          </cell>
          <cell r="DK19">
            <v>23.612912379636736</v>
          </cell>
          <cell r="DL19">
            <v>0.32545538610921765</v>
          </cell>
          <cell r="DM19">
            <v>0</v>
          </cell>
          <cell r="DN19">
            <v>0</v>
          </cell>
          <cell r="DO19">
            <v>0</v>
          </cell>
          <cell r="DP19">
            <v>0.4709348034137778</v>
          </cell>
          <cell r="DQ19">
            <v>4.2804538143191136E-2</v>
          </cell>
          <cell r="DR19">
            <v>23.612912379636743</v>
          </cell>
          <cell r="DS19">
            <v>2.3869235924212457</v>
          </cell>
          <cell r="DT19">
            <v>0</v>
          </cell>
          <cell r="DU19">
            <v>1.0377559853093772</v>
          </cell>
          <cell r="DV19">
            <v>0.58994837605669681</v>
          </cell>
          <cell r="DW19">
            <v>1</v>
          </cell>
          <cell r="DX19">
            <v>6.9320115521779566E-2</v>
          </cell>
          <cell r="DY19">
            <v>5.0697629806016558</v>
          </cell>
          <cell r="DZ19">
            <v>5.4467974872914615</v>
          </cell>
          <cell r="EA19">
            <v>0.21152149562162115</v>
          </cell>
          <cell r="EB19">
            <v>0.2</v>
          </cell>
          <cell r="EC19">
            <v>0</v>
          </cell>
          <cell r="ED19">
            <v>0.12644006851064857</v>
          </cell>
          <cell r="EE19">
            <v>0</v>
          </cell>
          <cell r="EF19">
            <v>0</v>
          </cell>
          <cell r="EG19">
            <v>0</v>
          </cell>
          <cell r="EH19">
            <v>0.18295911313541546</v>
          </cell>
          <cell r="EI19">
            <v>1.6629648690390773E-2</v>
          </cell>
          <cell r="EJ19">
            <v>23.612912379636725</v>
          </cell>
          <cell r="EK19">
            <v>2.386923592421228</v>
          </cell>
          <cell r="EL19">
            <v>0</v>
          </cell>
          <cell r="EM19">
            <v>1.0377559853093747</v>
          </cell>
          <cell r="EN19">
            <v>0.58994837605669581</v>
          </cell>
          <cell r="EO19">
            <v>1</v>
          </cell>
          <cell r="EP19">
            <v>2.6931003540984454E-2</v>
          </cell>
          <cell r="EQ19">
            <v>5.0697629806016655</v>
          </cell>
          <cell r="ER19">
            <v>5.446797487291505</v>
          </cell>
          <cell r="ES19">
            <v>0.21152149562162179</v>
          </cell>
          <cell r="ET19">
            <v>0.2</v>
          </cell>
          <cell r="EU19">
            <v>0</v>
          </cell>
        </row>
        <row r="20">
          <cell r="A20" t="str">
            <v>2036.00</v>
          </cell>
          <cell r="B20">
            <v>4.0920462664929644</v>
          </cell>
          <cell r="C20">
            <v>1.6801406422409266</v>
          </cell>
          <cell r="D20">
            <v>0.69305014792939623</v>
          </cell>
          <cell r="E20">
            <v>1.07579</v>
          </cell>
          <cell r="F20">
            <v>-0.80673007684044273</v>
          </cell>
          <cell r="G20">
            <v>1.0451016475470944</v>
          </cell>
          <cell r="H20">
            <v>0</v>
          </cell>
          <cell r="I20">
            <v>4.0877739615590568E-2</v>
          </cell>
          <cell r="J20">
            <v>5.2631578947368363E-2</v>
          </cell>
          <cell r="K20">
            <v>0.14134803415736852</v>
          </cell>
          <cell r="L20">
            <v>0.24080291462505143</v>
          </cell>
          <cell r="M20">
            <v>1.116078836327407</v>
          </cell>
          <cell r="N20">
            <v>0.13173565429741058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0.2472753774956378</v>
          </cell>
          <cell r="AA20">
            <v>0.39776966270982284</v>
          </cell>
          <cell r="AB20">
            <v>3.4201062420391365E-2</v>
          </cell>
          <cell r="AC20">
            <v>3.4440980996757013E-2</v>
          </cell>
          <cell r="AD20">
            <v>1.264141856175196</v>
          </cell>
          <cell r="AE20">
            <v>5.6843849892993328</v>
          </cell>
          <cell r="AF20">
            <v>0.13530286116098414</v>
          </cell>
          <cell r="AG20">
            <v>0</v>
          </cell>
          <cell r="AH20">
            <v>0</v>
          </cell>
          <cell r="AI20">
            <v>0</v>
          </cell>
          <cell r="AJ20">
            <v>0.21764954518527049</v>
          </cell>
          <cell r="AK20">
            <v>1.8713960310236359E-2</v>
          </cell>
          <cell r="AL20">
            <v>5.6843849893003711</v>
          </cell>
          <cell r="AM20">
            <v>1.2917347468875224</v>
          </cell>
          <cell r="AN20">
            <v>0</v>
          </cell>
          <cell r="AO20">
            <v>1.0091800045865225</v>
          </cell>
          <cell r="AP20">
            <v>1.3853769802181071</v>
          </cell>
          <cell r="AQ20">
            <v>1</v>
          </cell>
          <cell r="AR20">
            <v>1.8845237715411512E-2</v>
          </cell>
          <cell r="AS20">
            <v>1.2641418561556363</v>
          </cell>
          <cell r="AT20">
            <v>1.2667572947500763</v>
          </cell>
          <cell r="AU20">
            <v>0.1714190732238858</v>
          </cell>
          <cell r="AV20">
            <v>0.2</v>
          </cell>
          <cell r="AW20">
            <v>0</v>
          </cell>
          <cell r="AX20">
            <v>0.11197251633465598</v>
          </cell>
          <cell r="AY20">
            <v>0</v>
          </cell>
          <cell r="AZ20">
            <v>0</v>
          </cell>
          <cell r="BA20">
            <v>0</v>
          </cell>
          <cell r="BB20">
            <v>0.18012011752455606</v>
          </cell>
          <cell r="BC20">
            <v>1.5487102110155009E-2</v>
          </cell>
          <cell r="BD20">
            <v>5.6843849892980787</v>
          </cell>
          <cell r="BE20">
            <v>1.2917347468531246</v>
          </cell>
          <cell r="BF20">
            <v>0</v>
          </cell>
          <cell r="BG20">
            <v>1.0091800045863708</v>
          </cell>
          <cell r="BH20">
            <v>1.3853769802175575</v>
          </cell>
          <cell r="BI20">
            <v>1</v>
          </cell>
          <cell r="BJ20">
            <v>1.5595743281345827E-2</v>
          </cell>
          <cell r="BK20">
            <v>1.2641418561988045</v>
          </cell>
          <cell r="BL20">
            <v>1.2667572947891803</v>
          </cell>
          <cell r="BM20">
            <v>0.17141907322192457</v>
          </cell>
          <cell r="BN20">
            <v>0.2</v>
          </cell>
          <cell r="BO20">
            <v>0</v>
          </cell>
          <cell r="BP20">
            <v>0.66048304351595533</v>
          </cell>
          <cell r="BQ20">
            <v>1.1631297042046773</v>
          </cell>
          <cell r="BR20">
            <v>3.6896615554483515E-2</v>
          </cell>
          <cell r="BS20">
            <v>0.15366941418973687</v>
          </cell>
          <cell r="BT20">
            <v>2.7704484986828595</v>
          </cell>
          <cell r="BU20">
            <v>27.492409629208151</v>
          </cell>
          <cell r="BV20">
            <v>0.47568029673344936</v>
          </cell>
          <cell r="BW20">
            <v>0</v>
          </cell>
          <cell r="BX20">
            <v>0</v>
          </cell>
          <cell r="BY20">
            <v>0</v>
          </cell>
          <cell r="BZ20">
            <v>0.83768673286493744</v>
          </cell>
          <cell r="CA20">
            <v>2.6572965358786196E-2</v>
          </cell>
          <cell r="CB20">
            <v>27.492409629210776</v>
          </cell>
          <cell r="CC20">
            <v>1.7661335603029018</v>
          </cell>
          <cell r="CD20">
            <v>0</v>
          </cell>
          <cell r="CE20">
            <v>1.0245678909969049</v>
          </cell>
          <cell r="CF20">
            <v>1.4254955927254451</v>
          </cell>
          <cell r="CG20">
            <v>1</v>
          </cell>
          <cell r="CH20">
            <v>0.11067280721017297</v>
          </cell>
          <cell r="CI20">
            <v>2.7704484986828772</v>
          </cell>
          <cell r="CJ20">
            <v>2.9186210943134747</v>
          </cell>
          <cell r="CK20">
            <v>0.20063986280401486</v>
          </cell>
          <cell r="CL20">
            <v>0.2</v>
          </cell>
          <cell r="CM20">
            <v>0</v>
          </cell>
          <cell r="CN20">
            <v>0.18480274678250244</v>
          </cell>
          <cell r="CO20">
            <v>0</v>
          </cell>
          <cell r="CP20">
            <v>0</v>
          </cell>
          <cell r="CQ20">
            <v>0</v>
          </cell>
          <cell r="CR20">
            <v>0.32544297133973349</v>
          </cell>
          <cell r="CS20">
            <v>1.0323650195697323E-2</v>
          </cell>
          <cell r="CT20">
            <v>27.492409629201383</v>
          </cell>
          <cell r="CU20">
            <v>1.7661335603030894</v>
          </cell>
          <cell r="CV20">
            <v>0</v>
          </cell>
          <cell r="CW20">
            <v>1.0245678909969149</v>
          </cell>
          <cell r="CX20">
            <v>1.4254955927247137</v>
          </cell>
          <cell r="CY20">
            <v>1</v>
          </cell>
          <cell r="CZ20">
            <v>4.2996606979563111E-2</v>
          </cell>
          <cell r="DA20">
            <v>2.7704484986828652</v>
          </cell>
          <cell r="DB20">
            <v>2.9186210943134827</v>
          </cell>
          <cell r="DC20">
            <v>0.20063986280401575</v>
          </cell>
          <cell r="DD20">
            <v>0.2</v>
          </cell>
          <cell r="DE20">
            <v>0</v>
          </cell>
          <cell r="DF20">
            <v>0.47974927540232976</v>
          </cell>
          <cell r="DG20">
            <v>0.6974416390730489</v>
          </cell>
          <cell r="DH20">
            <v>6.0637976322535682E-2</v>
          </cell>
          <cell r="DI20">
            <v>0.10211950903997687</v>
          </cell>
          <cell r="DJ20">
            <v>5.0539332701731174</v>
          </cell>
          <cell r="DK20">
            <v>24.383487408655618</v>
          </cell>
          <cell r="DL20">
            <v>0.34551572507633704</v>
          </cell>
          <cell r="DM20">
            <v>0</v>
          </cell>
          <cell r="DN20">
            <v>0</v>
          </cell>
          <cell r="DO20">
            <v>0</v>
          </cell>
          <cell r="DP20">
            <v>0.5022979001284853</v>
          </cell>
          <cell r="DQ20">
            <v>4.3671508078197974E-2</v>
          </cell>
          <cell r="DR20">
            <v>24.383487408655633</v>
          </cell>
          <cell r="DS20">
            <v>2.4754779543738796</v>
          </cell>
          <cell r="DT20">
            <v>0</v>
          </cell>
          <cell r="DU20">
            <v>1.0370997891318365</v>
          </cell>
          <cell r="DV20">
            <v>0.57634723387894937</v>
          </cell>
          <cell r="DW20">
            <v>1</v>
          </cell>
          <cell r="DX20">
            <v>7.3546533615495582E-2</v>
          </cell>
          <cell r="DY20">
            <v>5.0539332701730686</v>
          </cell>
          <cell r="DZ20">
            <v>5.4054530287435592</v>
          </cell>
          <cell r="EA20">
            <v>0.21030297379881696</v>
          </cell>
          <cell r="EB20">
            <v>0.2</v>
          </cell>
          <cell r="EC20">
            <v>0</v>
          </cell>
          <cell r="ED20">
            <v>0.13423355032599463</v>
          </cell>
          <cell r="EE20">
            <v>0</v>
          </cell>
          <cell r="EF20">
            <v>0</v>
          </cell>
          <cell r="EG20">
            <v>0</v>
          </cell>
          <cell r="EH20">
            <v>0.19514373894456669</v>
          </cell>
          <cell r="EI20">
            <v>1.6966468244337701E-2</v>
          </cell>
          <cell r="EJ20">
            <v>24.383487408655593</v>
          </cell>
          <cell r="EK20">
            <v>2.4754779543738796</v>
          </cell>
          <cell r="EL20">
            <v>0</v>
          </cell>
          <cell r="EM20">
            <v>1.0370997891318443</v>
          </cell>
          <cell r="EN20">
            <v>0.57634723387894826</v>
          </cell>
          <cell r="EO20">
            <v>1</v>
          </cell>
          <cell r="EP20">
            <v>2.8572975424481745E-2</v>
          </cell>
          <cell r="EQ20">
            <v>5.053933270173169</v>
          </cell>
          <cell r="ER20">
            <v>5.4054530287436053</v>
          </cell>
          <cell r="ES20">
            <v>0.21030297379881382</v>
          </cell>
          <cell r="ET20">
            <v>0.2</v>
          </cell>
          <cell r="EU20">
            <v>0</v>
          </cell>
        </row>
        <row r="21">
          <cell r="A21" t="str">
            <v>2037.00</v>
          </cell>
          <cell r="B21">
            <v>4.0920462664929644</v>
          </cell>
          <cell r="C21">
            <v>1.7721700181322151</v>
          </cell>
          <cell r="D21">
            <v>0.72842014122139431</v>
          </cell>
          <cell r="E21">
            <v>1.0787499999999999</v>
          </cell>
          <cell r="F21">
            <v>-0.84706331191937467</v>
          </cell>
          <cell r="G21">
            <v>1.0468710548147073</v>
          </cell>
          <cell r="H21">
            <v>0</v>
          </cell>
          <cell r="I21">
            <v>4.3015828069908321E-2</v>
          </cell>
          <cell r="J21">
            <v>5.2631578947368363E-2</v>
          </cell>
          <cell r="K21">
            <v>0.14850489109008042</v>
          </cell>
          <cell r="L21">
            <v>0.25318128936217005</v>
          </cell>
          <cell r="M21">
            <v>1.1731221497435536</v>
          </cell>
          <cell r="N21">
            <v>0.13177087736558821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0.24742923997368882</v>
          </cell>
          <cell r="AA21">
            <v>0.39782947244988737</v>
          </cell>
          <cell r="AB21">
            <v>3.3142217800216166E-2</v>
          </cell>
          <cell r="AC21">
            <v>3.4534452340571072E-2</v>
          </cell>
          <cell r="AD21">
            <v>1.2850554938405878</v>
          </cell>
          <cell r="AE21">
            <v>5.950657354221514</v>
          </cell>
          <cell r="AF21">
            <v>0.13538705083537628</v>
          </cell>
          <cell r="AG21">
            <v>0</v>
          </cell>
          <cell r="AH21">
            <v>0</v>
          </cell>
          <cell r="AI21">
            <v>0</v>
          </cell>
          <cell r="AJ21">
            <v>0.21768227156943931</v>
          </cell>
          <cell r="AK21">
            <v>1.8134587191556528E-2</v>
          </cell>
          <cell r="AL21">
            <v>5.9506573542226366</v>
          </cell>
          <cell r="AM21">
            <v>1.3049401400167682</v>
          </cell>
          <cell r="AN21">
            <v>0</v>
          </cell>
          <cell r="AO21">
            <v>1.0102229913386356</v>
          </cell>
          <cell r="AP21">
            <v>1.4055764189041964</v>
          </cell>
          <cell r="AQ21">
            <v>1</v>
          </cell>
          <cell r="AR21">
            <v>1.8896382881517886E-2</v>
          </cell>
          <cell r="AS21">
            <v>1.2850554938202896</v>
          </cell>
          <cell r="AT21">
            <v>1.2889222025643272</v>
          </cell>
          <cell r="AU21">
            <v>0.1715252411381443</v>
          </cell>
          <cell r="AV21">
            <v>0.2</v>
          </cell>
          <cell r="AW21">
            <v>0</v>
          </cell>
          <cell r="AX21">
            <v>0.11204218913831648</v>
          </cell>
          <cell r="AY21">
            <v>0</v>
          </cell>
          <cell r="AZ21">
            <v>0</v>
          </cell>
          <cell r="BA21">
            <v>0</v>
          </cell>
          <cell r="BB21">
            <v>0.18014720088045461</v>
          </cell>
          <cell r="BC21">
            <v>1.5007630608659643E-2</v>
          </cell>
          <cell r="BD21">
            <v>5.9506573542201568</v>
          </cell>
          <cell r="BE21">
            <v>1.3049401399819287</v>
          </cell>
          <cell r="BF21">
            <v>0</v>
          </cell>
          <cell r="BG21">
            <v>1.0102229913385659</v>
          </cell>
          <cell r="BH21">
            <v>1.4055764189036206</v>
          </cell>
          <cell r="BI21">
            <v>1</v>
          </cell>
          <cell r="BJ21">
            <v>1.563806945905373E-2</v>
          </cell>
          <cell r="BK21">
            <v>1.28505549386507</v>
          </cell>
          <cell r="BL21">
            <v>1.2889222026056339</v>
          </cell>
          <cell r="BM21">
            <v>0.17152524113638315</v>
          </cell>
          <cell r="BN21">
            <v>0.2</v>
          </cell>
          <cell r="BO21">
            <v>0</v>
          </cell>
          <cell r="BP21">
            <v>0.69161047457322311</v>
          </cell>
          <cell r="BQ21">
            <v>1.221482389068665</v>
          </cell>
          <cell r="BR21">
            <v>3.6803964367087966E-2</v>
          </cell>
          <cell r="BS21">
            <v>0.16098133841723866</v>
          </cell>
          <cell r="BT21">
            <v>2.7739560250174402</v>
          </cell>
          <cell r="BU21">
            <v>28.823378724828387</v>
          </cell>
          <cell r="BV21">
            <v>0.49809829184662269</v>
          </cell>
          <cell r="BW21">
            <v>0</v>
          </cell>
          <cell r="BX21">
            <v>0</v>
          </cell>
          <cell r="BY21">
            <v>0</v>
          </cell>
          <cell r="BZ21">
            <v>0.8797123726202557</v>
          </cell>
          <cell r="CA21">
            <v>2.6506237916279166E-2</v>
          </cell>
          <cell r="CB21">
            <v>28.823378724831255</v>
          </cell>
          <cell r="CC21">
            <v>1.8111077192897427</v>
          </cell>
          <cell r="CD21">
            <v>0</v>
          </cell>
          <cell r="CE21">
            <v>1.0254647553263907</v>
          </cell>
          <cell r="CF21">
            <v>1.427644071695553</v>
          </cell>
          <cell r="CG21">
            <v>1</v>
          </cell>
          <cell r="CH21">
            <v>0.11593885956439495</v>
          </cell>
          <cell r="CI21">
            <v>2.7739560250174291</v>
          </cell>
          <cell r="CJ21">
            <v>2.9184566706480282</v>
          </cell>
          <cell r="CK21">
            <v>0.19994584721307521</v>
          </cell>
          <cell r="CL21">
            <v>0.2</v>
          </cell>
          <cell r="CM21">
            <v>0</v>
          </cell>
          <cell r="CN21">
            <v>0.19351218272659931</v>
          </cell>
          <cell r="CO21">
            <v>0</v>
          </cell>
          <cell r="CP21">
            <v>0</v>
          </cell>
          <cell r="CQ21">
            <v>0</v>
          </cell>
          <cell r="CR21">
            <v>0.34177001644840771</v>
          </cell>
          <cell r="CS21">
            <v>1.02977264508088E-2</v>
          </cell>
          <cell r="CT21">
            <v>28.823378724821037</v>
          </cell>
          <cell r="CU21">
            <v>1.8111077192899254</v>
          </cell>
          <cell r="CV21">
            <v>0</v>
          </cell>
          <cell r="CW21">
            <v>1.0254647553263854</v>
          </cell>
          <cell r="CX21">
            <v>1.4276440716947933</v>
          </cell>
          <cell r="CY21">
            <v>1</v>
          </cell>
          <cell r="CZ21">
            <v>4.5042478852843473E-2</v>
          </cell>
          <cell r="DA21">
            <v>2.7739560250174833</v>
          </cell>
          <cell r="DB21">
            <v>2.9184566706480393</v>
          </cell>
          <cell r="DC21">
            <v>0.19994584721307143</v>
          </cell>
          <cell r="DD21">
            <v>0.2</v>
          </cell>
          <cell r="DE21">
            <v>0</v>
          </cell>
          <cell r="DF21">
            <v>0.50886745362384622</v>
          </cell>
          <cell r="DG21">
            <v>0.74326971141584397</v>
          </cell>
          <cell r="DH21">
            <v>6.1824695198284055E-2</v>
          </cell>
          <cell r="DI21">
            <v>0.10818256011831719</v>
          </cell>
          <cell r="DJ21">
            <v>5.0386652706246409</v>
          </cell>
          <cell r="DK21">
            <v>25.226659400078514</v>
          </cell>
          <cell r="DL21">
            <v>0.36648665505360273</v>
          </cell>
          <cell r="DM21">
            <v>0</v>
          </cell>
          <cell r="DN21">
            <v>0</v>
          </cell>
          <cell r="DO21">
            <v>0</v>
          </cell>
          <cell r="DP21">
            <v>0.53530330619416366</v>
          </cell>
          <cell r="DQ21">
            <v>4.4526183747008743E-2</v>
          </cell>
          <cell r="DR21">
            <v>25.226659400078532</v>
          </cell>
          <cell r="DS21">
            <v>2.5691502016883532</v>
          </cell>
          <cell r="DT21">
            <v>0</v>
          </cell>
          <cell r="DU21">
            <v>1.0378400652483961</v>
          </cell>
          <cell r="DV21">
            <v>0.56339827748611493</v>
          </cell>
          <cell r="DW21">
            <v>1</v>
          </cell>
          <cell r="DX21">
            <v>7.7913146754724188E-2</v>
          </cell>
          <cell r="DY21">
            <v>5.0386652706246791</v>
          </cell>
          <cell r="DZ21">
            <v>5.3765711186872576</v>
          </cell>
          <cell r="EA21">
            <v>0.20904890960692946</v>
          </cell>
          <cell r="EB21">
            <v>0.2</v>
          </cell>
          <cell r="EC21">
            <v>0</v>
          </cell>
          <cell r="ED21">
            <v>0.14238079857024014</v>
          </cell>
          <cell r="EE21">
            <v>0</v>
          </cell>
          <cell r="EF21">
            <v>0</v>
          </cell>
          <cell r="EG21">
            <v>0</v>
          </cell>
          <cell r="EH21">
            <v>0.2079664052216755</v>
          </cell>
          <cell r="EI21">
            <v>1.7298511451275311E-2</v>
          </cell>
          <cell r="EJ21">
            <v>25.226659400078493</v>
          </cell>
          <cell r="EK21">
            <v>2.5691502016883412</v>
          </cell>
          <cell r="EL21">
            <v>0</v>
          </cell>
          <cell r="EM21">
            <v>1.0378400652483912</v>
          </cell>
          <cell r="EN21">
            <v>0.5633982774861136</v>
          </cell>
          <cell r="EO21">
            <v>1</v>
          </cell>
          <cell r="EP21">
            <v>3.0269413363592332E-2</v>
          </cell>
          <cell r="EQ21">
            <v>5.0386652706246586</v>
          </cell>
          <cell r="ER21">
            <v>5.3765711186873082</v>
          </cell>
          <cell r="ES21">
            <v>0.2090489096069317</v>
          </cell>
          <cell r="ET21">
            <v>0.2</v>
          </cell>
          <cell r="EU21">
            <v>0</v>
          </cell>
        </row>
        <row r="22">
          <cell r="A22" t="str">
            <v>2038.00</v>
          </cell>
          <cell r="B22">
            <v>4.0920462664929644</v>
          </cell>
          <cell r="C22">
            <v>1.8686033048141804</v>
          </cell>
          <cell r="D22">
            <v>0.76530590443023461</v>
          </cell>
          <cell r="E22">
            <v>1.0821099999999999</v>
          </cell>
          <cell r="F22">
            <v>-0.88864807494122577</v>
          </cell>
          <cell r="G22">
            <v>1.0461853804805252</v>
          </cell>
          <cell r="H22">
            <v>0</v>
          </cell>
          <cell r="I22">
            <v>4.523989959638567E-2</v>
          </cell>
          <cell r="J22">
            <v>5.2631578947368363E-2</v>
          </cell>
          <cell r="K22">
            <v>0.15594103254612865</v>
          </cell>
          <cell r="L22">
            <v>0.26588925452293355</v>
          </cell>
          <cell r="M22">
            <v>1.2323760910956825</v>
          </cell>
          <cell r="N22">
            <v>0.13183539964934465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0.24755204700158975</v>
          </cell>
          <cell r="AA22">
            <v>0.39797452110719</v>
          </cell>
          <cell r="AB22">
            <v>3.2116959380106593E-2</v>
          </cell>
          <cell r="AC22">
            <v>3.4624787523589537E-2</v>
          </cell>
          <cell r="AD22">
            <v>1.3061209399149363</v>
          </cell>
          <cell r="AE22">
            <v>6.2252773840587121</v>
          </cell>
          <cell r="AF22">
            <v>0.13545424774928846</v>
          </cell>
          <cell r="AG22">
            <v>0</v>
          </cell>
          <cell r="AH22">
            <v>0</v>
          </cell>
          <cell r="AI22">
            <v>0</v>
          </cell>
          <cell r="AJ22">
            <v>0.2177616385431338</v>
          </cell>
          <cell r="AK22">
            <v>1.7573591595986173E-2</v>
          </cell>
          <cell r="AL22">
            <v>6.2252773840599147</v>
          </cell>
          <cell r="AM22">
            <v>1.3176103000124031</v>
          </cell>
          <cell r="AN22">
            <v>0</v>
          </cell>
          <cell r="AO22">
            <v>1.0097093802290977</v>
          </cell>
          <cell r="AP22">
            <v>1.4261633836279191</v>
          </cell>
          <cell r="AQ22">
            <v>1</v>
          </cell>
          <cell r="AR22">
            <v>1.8945812019390777E-2</v>
          </cell>
          <cell r="AS22">
            <v>1.3061209398939775</v>
          </cell>
          <cell r="AT22">
            <v>1.3105277039233514</v>
          </cell>
          <cell r="AU22">
            <v>0.17156842794315771</v>
          </cell>
          <cell r="AV22">
            <v>0.2</v>
          </cell>
          <cell r="AW22">
            <v>0</v>
          </cell>
          <cell r="AX22">
            <v>0.11209779925230628</v>
          </cell>
          <cell r="AY22">
            <v>0</v>
          </cell>
          <cell r="AZ22">
            <v>0</v>
          </cell>
          <cell r="BA22">
            <v>0</v>
          </cell>
          <cell r="BB22">
            <v>0.18021288256406429</v>
          </cell>
          <cell r="BC22">
            <v>1.4543367784120419E-2</v>
          </cell>
          <cell r="BD22">
            <v>6.2252773840572546</v>
          </cell>
          <cell r="BE22">
            <v>1.3176102999772332</v>
          </cell>
          <cell r="BF22">
            <v>0</v>
          </cell>
          <cell r="BG22">
            <v>1.0097093802291037</v>
          </cell>
          <cell r="BH22">
            <v>1.4261633836273186</v>
          </cell>
          <cell r="BI22">
            <v>1</v>
          </cell>
          <cell r="BJ22">
            <v>1.5678975504199437E-2</v>
          </cell>
          <cell r="BK22">
            <v>1.3061209399402038</v>
          </cell>
          <cell r="BL22">
            <v>1.3105277039667482</v>
          </cell>
          <cell r="BM22">
            <v>0.17156842794160668</v>
          </cell>
          <cell r="BN22">
            <v>0.2</v>
          </cell>
          <cell r="BO22">
            <v>0</v>
          </cell>
          <cell r="BP22">
            <v>0.72377256373042509</v>
          </cell>
          <cell r="BQ22">
            <v>1.2822548064570325</v>
          </cell>
          <cell r="BR22">
            <v>3.6723957091611928E-2</v>
          </cell>
          <cell r="BS22">
            <v>0.16844753048114</v>
          </cell>
          <cell r="BT22">
            <v>2.777491448244648</v>
          </cell>
          <cell r="BU22">
            <v>30.179825284585597</v>
          </cell>
          <cell r="BV22">
            <v>0.52126144836374377</v>
          </cell>
          <cell r="BW22">
            <v>0</v>
          </cell>
          <cell r="BX22">
            <v>0</v>
          </cell>
          <cell r="BY22">
            <v>0</v>
          </cell>
          <cell r="BZ22">
            <v>0.92348070523727499</v>
          </cell>
          <cell r="CA22">
            <v>2.6448616626962278E-2</v>
          </cell>
          <cell r="CB22">
            <v>30.179825284588691</v>
          </cell>
          <cell r="CC22">
            <v>1.8563585699605276</v>
          </cell>
          <cell r="CD22">
            <v>0</v>
          </cell>
          <cell r="CE22">
            <v>1.0249851790640763</v>
          </cell>
          <cell r="CF22">
            <v>1.42876837238306</v>
          </cell>
          <cell r="CG22">
            <v>1</v>
          </cell>
          <cell r="CH22">
            <v>0.12131601570987248</v>
          </cell>
          <cell r="CI22">
            <v>2.7774914482446471</v>
          </cell>
          <cell r="CJ22">
            <v>2.9171701888131674</v>
          </cell>
          <cell r="CK22">
            <v>0.19919126179004668</v>
          </cell>
          <cell r="CL22">
            <v>0.2</v>
          </cell>
          <cell r="CM22">
            <v>0</v>
          </cell>
          <cell r="CN22">
            <v>0.20251111536667973</v>
          </cell>
          <cell r="CO22">
            <v>0</v>
          </cell>
          <cell r="CP22">
            <v>0</v>
          </cell>
          <cell r="CQ22">
            <v>0</v>
          </cell>
          <cell r="CR22">
            <v>0.35877410121975495</v>
          </cell>
          <cell r="CS22">
            <v>1.0275340464649648E-2</v>
          </cell>
          <cell r="CT22">
            <v>30.179825284577628</v>
          </cell>
          <cell r="CU22">
            <v>1.8563585699607363</v>
          </cell>
          <cell r="CV22">
            <v>0</v>
          </cell>
          <cell r="CW22">
            <v>1.024985179064088</v>
          </cell>
          <cell r="CX22">
            <v>1.4287683723822746</v>
          </cell>
          <cell r="CY22">
            <v>1</v>
          </cell>
          <cell r="CZ22">
            <v>4.7131514771267168E-2</v>
          </cell>
          <cell r="DA22">
            <v>2.7774914482446742</v>
          </cell>
          <cell r="DB22">
            <v>2.9171701888131789</v>
          </cell>
          <cell r="DC22">
            <v>0.19919126179004501</v>
          </cell>
          <cell r="DD22">
            <v>0.2</v>
          </cell>
          <cell r="DE22">
            <v>0</v>
          </cell>
          <cell r="DF22">
            <v>0.53928512073443668</v>
          </cell>
          <cell r="DG22">
            <v>0.79137639633351653</v>
          </cell>
          <cell r="DH22">
            <v>6.2994483177626154E-2</v>
          </cell>
          <cell r="DI22">
            <v>0.11444118255855132</v>
          </cell>
          <cell r="DJ22">
            <v>5.0239379129364385</v>
          </cell>
          <cell r="DK22">
            <v>26.086004110773104</v>
          </cell>
          <cell r="DL22">
            <v>0.38839347773307925</v>
          </cell>
          <cell r="DM22">
            <v>0</v>
          </cell>
          <cell r="DN22">
            <v>0</v>
          </cell>
          <cell r="DO22">
            <v>0</v>
          </cell>
          <cell r="DP22">
            <v>0.56994977044657769</v>
          </cell>
          <cell r="DQ22">
            <v>4.5368665773748658E-2</v>
          </cell>
          <cell r="DR22">
            <v>26.086004110773125</v>
          </cell>
          <cell r="DS22">
            <v>2.6643445288771566</v>
          </cell>
          <cell r="DT22">
            <v>0</v>
          </cell>
          <cell r="DU22">
            <v>1.0370528461614448</v>
          </cell>
          <cell r="DV22">
            <v>0.55104941610258895</v>
          </cell>
          <cell r="DW22">
            <v>1</v>
          </cell>
          <cell r="DX22">
            <v>8.2420610509834596E-2</v>
          </cell>
          <cell r="DY22">
            <v>5.0239379129364785</v>
          </cell>
          <cell r="DZ22">
            <v>5.3471335847313686</v>
          </cell>
          <cell r="EA22">
            <v>0.20779687336718597</v>
          </cell>
          <cell r="EB22">
            <v>0.2</v>
          </cell>
          <cell r="EC22">
            <v>0</v>
          </cell>
          <cell r="ED22">
            <v>0.15089164300135413</v>
          </cell>
          <cell r="EE22">
            <v>0</v>
          </cell>
          <cell r="EF22">
            <v>0</v>
          </cell>
          <cell r="EG22">
            <v>0</v>
          </cell>
          <cell r="EH22">
            <v>0.22142662588693379</v>
          </cell>
          <cell r="EI22">
            <v>1.7625817403877485E-2</v>
          </cell>
          <cell r="EJ22">
            <v>26.086004110773086</v>
          </cell>
          <cell r="EK22">
            <v>2.664344528877169</v>
          </cell>
          <cell r="EL22">
            <v>0</v>
          </cell>
          <cell r="EM22">
            <v>1.0370528461614545</v>
          </cell>
          <cell r="EN22">
            <v>0.55104941610258762</v>
          </cell>
          <cell r="EO22">
            <v>1</v>
          </cell>
          <cell r="EP22">
            <v>3.2020572048715938E-2</v>
          </cell>
          <cell r="EQ22">
            <v>5.0239379129364519</v>
          </cell>
          <cell r="ER22">
            <v>5.347133584731421</v>
          </cell>
          <cell r="ES22">
            <v>0.20779687336718836</v>
          </cell>
          <cell r="ET22">
            <v>0.2</v>
          </cell>
          <cell r="EU22">
            <v>0</v>
          </cell>
        </row>
        <row r="23">
          <cell r="A23" t="str">
            <v>2039.00</v>
          </cell>
          <cell r="B23">
            <v>4.0920462664929644</v>
          </cell>
          <cell r="C23">
            <v>1.9693908571107981</v>
          </cell>
          <cell r="D23">
            <v>0.80373759884938134</v>
          </cell>
          <cell r="E23">
            <v>1.08578</v>
          </cell>
          <cell r="F23">
            <v>-0.93152098263261718</v>
          </cell>
          <cell r="G23">
            <v>1.0455755510739471</v>
          </cell>
          <cell r="H23">
            <v>0</v>
          </cell>
          <cell r="I23">
            <v>4.7551834431478868E-2</v>
          </cell>
          <cell r="J23">
            <v>5.2631578947368363E-2</v>
          </cell>
          <cell r="K23">
            <v>0.16366266602358834</v>
          </cell>
          <cell r="L23">
            <v>0.27893231936008667</v>
          </cell>
          <cell r="M23">
            <v>1.2938844186645353</v>
          </cell>
          <cell r="N23">
            <v>0.13192571504881034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0.24764960087932736</v>
          </cell>
          <cell r="AA23">
            <v>0.39819267198049857</v>
          </cell>
          <cell r="AB23">
            <v>3.1124141537476849E-2</v>
          </cell>
          <cell r="AC23">
            <v>3.471033547232022E-2</v>
          </cell>
          <cell r="AD23">
            <v>1.3273244517120992</v>
          </cell>
          <cell r="AE23">
            <v>6.5089369522978533</v>
          </cell>
          <cell r="AF23">
            <v>0.13550762677520101</v>
          </cell>
          <cell r="AG23">
            <v>0</v>
          </cell>
          <cell r="AH23">
            <v>0</v>
          </cell>
          <cell r="AI23">
            <v>0</v>
          </cell>
          <cell r="AJ23">
            <v>0.21788100520899051</v>
          </cell>
          <cell r="AK23">
            <v>1.7030346667688562E-2</v>
          </cell>
          <cell r="AL23">
            <v>6.5089369522991438</v>
          </cell>
          <cell r="AM23">
            <v>1.3298127527666859</v>
          </cell>
          <cell r="AN23">
            <v>0</v>
          </cell>
          <cell r="AO23">
            <v>1.0092610483950892</v>
          </cell>
          <cell r="AP23">
            <v>1.4472060382596923</v>
          </cell>
          <cell r="AQ23">
            <v>1</v>
          </cell>
          <cell r="AR23">
            <v>1.8992621703182791E-2</v>
          </cell>
          <cell r="AS23">
            <v>1.3273244516905012</v>
          </cell>
          <cell r="AT23">
            <v>1.3315712790959462</v>
          </cell>
          <cell r="AU23">
            <v>0.17155755859170213</v>
          </cell>
          <cell r="AV23">
            <v>0.2</v>
          </cell>
          <cell r="AW23">
            <v>0</v>
          </cell>
          <cell r="AX23">
            <v>0.11214197410412932</v>
          </cell>
          <cell r="AY23">
            <v>0</v>
          </cell>
          <cell r="AZ23">
            <v>0</v>
          </cell>
          <cell r="BA23">
            <v>0</v>
          </cell>
          <cell r="BB23">
            <v>0.18031166677151275</v>
          </cell>
          <cell r="BC23">
            <v>1.4093794869788288E-2</v>
          </cell>
          <cell r="BD23">
            <v>6.5089369522962928</v>
          </cell>
          <cell r="BE23">
            <v>1.3298127527312467</v>
          </cell>
          <cell r="BF23">
            <v>0</v>
          </cell>
          <cell r="BG23">
            <v>1.0092610483951319</v>
          </cell>
          <cell r="BH23">
            <v>1.4472060382590675</v>
          </cell>
          <cell r="BI23">
            <v>1</v>
          </cell>
          <cell r="BJ23">
            <v>1.5717713769137845E-2</v>
          </cell>
          <cell r="BK23">
            <v>1.327324451738163</v>
          </cell>
          <cell r="BL23">
            <v>1.331571279141313</v>
          </cell>
          <cell r="BM23">
            <v>0.17155755859034708</v>
          </cell>
          <cell r="BN23">
            <v>0.2</v>
          </cell>
          <cell r="BO23">
            <v>0</v>
          </cell>
          <cell r="BP23">
            <v>0.75698285315570701</v>
          </cell>
          <cell r="BQ23">
            <v>1.345391144152245</v>
          </cell>
          <cell r="BR23">
            <v>3.6654766158134545E-2</v>
          </cell>
          <cell r="BS23">
            <v>0.1760686458843447</v>
          </cell>
          <cell r="BT23">
            <v>2.7810501986714997</v>
          </cell>
          <cell r="BU23">
            <v>31.563728559938419</v>
          </cell>
          <cell r="BV23">
            <v>0.54517951936269893</v>
          </cell>
          <cell r="BW23">
            <v>0</v>
          </cell>
          <cell r="BX23">
            <v>0</v>
          </cell>
          <cell r="BY23">
            <v>0</v>
          </cell>
          <cell r="BZ23">
            <v>0.96895153472238538</v>
          </cell>
          <cell r="CA23">
            <v>2.6398785273847397E-2</v>
          </cell>
          <cell r="CB23">
            <v>31.563728559941737</v>
          </cell>
          <cell r="CC23">
            <v>1.9019917652177489</v>
          </cell>
          <cell r="CD23">
            <v>0</v>
          </cell>
          <cell r="CE23">
            <v>1.0245821017532144</v>
          </cell>
          <cell r="CF23">
            <v>1.4290062287465055</v>
          </cell>
          <cell r="CG23">
            <v>1</v>
          </cell>
          <cell r="CH23">
            <v>0.12680474774020289</v>
          </cell>
          <cell r="CI23">
            <v>2.7810501986715077</v>
          </cell>
          <cell r="CJ23">
            <v>2.9148659556704946</v>
          </cell>
          <cell r="CK23">
            <v>0.19840122803155791</v>
          </cell>
          <cell r="CL23">
            <v>0.2</v>
          </cell>
          <cell r="CM23">
            <v>0</v>
          </cell>
          <cell r="CN23">
            <v>0.21180333379300459</v>
          </cell>
          <cell r="CO23">
            <v>0</v>
          </cell>
          <cell r="CP23">
            <v>0</v>
          </cell>
          <cell r="CQ23">
            <v>0</v>
          </cell>
          <cell r="CR23">
            <v>0.37643960942985377</v>
          </cell>
          <cell r="CS23">
            <v>1.025598088428715E-2</v>
          </cell>
          <cell r="CT23">
            <v>31.563728559929856</v>
          </cell>
          <cell r="CU23">
            <v>1.9019917652179597</v>
          </cell>
          <cell r="CV23">
            <v>0</v>
          </cell>
          <cell r="CW23">
            <v>1.0245821017532128</v>
          </cell>
          <cell r="CX23">
            <v>1.4290062287456979</v>
          </cell>
          <cell r="CY23">
            <v>1</v>
          </cell>
          <cell r="CZ23">
            <v>4.9263898144141047E-2</v>
          </cell>
          <cell r="DA23">
            <v>2.7810501986715228</v>
          </cell>
          <cell r="DB23">
            <v>2.9148659556705079</v>
          </cell>
          <cell r="DC23">
            <v>0.19840122803155727</v>
          </cell>
          <cell r="DD23">
            <v>0.2</v>
          </cell>
          <cell r="DE23">
            <v>0</v>
          </cell>
          <cell r="DF23">
            <v>0.57103199652639081</v>
          </cell>
          <cell r="DG23">
            <v>0.84176240806202207</v>
          </cell>
          <cell r="DH23">
            <v>6.4146807353198956E-2</v>
          </cell>
          <cell r="DI23">
            <v>0.12089999184237962</v>
          </cell>
          <cell r="DJ23">
            <v>5.0097301678502975</v>
          </cell>
          <cell r="DK23">
            <v>26.963194441273735</v>
          </cell>
          <cell r="DL23">
            <v>0.41125759732756434</v>
          </cell>
          <cell r="DM23">
            <v>0</v>
          </cell>
          <cell r="DN23">
            <v>0</v>
          </cell>
          <cell r="DO23">
            <v>0</v>
          </cell>
          <cell r="DP23">
            <v>0.60623780727889631</v>
          </cell>
          <cell r="DQ23">
            <v>4.6198570358205064E-2</v>
          </cell>
          <cell r="DR23">
            <v>26.963194441273739</v>
          </cell>
          <cell r="DS23">
            <v>2.761206732504887</v>
          </cell>
          <cell r="DT23">
            <v>0</v>
          </cell>
          <cell r="DU23">
            <v>1.0363549843415152</v>
          </cell>
          <cell r="DV23">
            <v>0.53927374086965307</v>
          </cell>
          <cell r="DW23">
            <v>1</v>
          </cell>
          <cell r="DX23">
            <v>8.7072248953603049E-2</v>
          </cell>
          <cell r="DY23">
            <v>5.0097301678503046</v>
          </cell>
          <cell r="DZ23">
            <v>5.3172068390767979</v>
          </cell>
          <cell r="EA23">
            <v>0.20656822449286089</v>
          </cell>
          <cell r="EB23">
            <v>0.2</v>
          </cell>
          <cell r="EC23">
            <v>0</v>
          </cell>
          <cell r="ED23">
            <v>0.15977439919882025</v>
          </cell>
          <cell r="EE23">
            <v>0</v>
          </cell>
          <cell r="EF23">
            <v>0</v>
          </cell>
          <cell r="EG23">
            <v>0</v>
          </cell>
          <cell r="EH23">
            <v>0.2355246007831166</v>
          </cell>
          <cell r="EI23">
            <v>1.7948236994993896E-2</v>
          </cell>
          <cell r="EJ23">
            <v>26.963194441273693</v>
          </cell>
          <cell r="EK23">
            <v>2.761206732504867</v>
          </cell>
          <cell r="EL23">
            <v>0</v>
          </cell>
          <cell r="EM23">
            <v>1.0363549843415027</v>
          </cell>
          <cell r="EN23">
            <v>0.53927374086965163</v>
          </cell>
          <cell r="EO23">
            <v>1</v>
          </cell>
          <cell r="EP23">
            <v>3.3827742888775256E-2</v>
          </cell>
          <cell r="EQ23">
            <v>5.0097301678504707</v>
          </cell>
          <cell r="ER23">
            <v>5.3172068390768557</v>
          </cell>
          <cell r="ES23">
            <v>0.20656822449285545</v>
          </cell>
          <cell r="ET23">
            <v>0.2</v>
          </cell>
          <cell r="EU23">
            <v>0</v>
          </cell>
        </row>
        <row r="24">
          <cell r="A24" t="str">
            <v>2040.00</v>
          </cell>
          <cell r="B24">
            <v>4.0920462664929644</v>
          </cell>
          <cell r="C24">
            <v>2.0744878887394798</v>
          </cell>
          <cell r="D24">
            <v>0.84373365490704266</v>
          </cell>
          <cell r="E24">
            <v>1.08969</v>
          </cell>
          <cell r="F24">
            <v>-0.97569608096997673</v>
          </cell>
          <cell r="G24">
            <v>1.0450096665657491</v>
          </cell>
          <cell r="H24">
            <v>0</v>
          </cell>
          <cell r="I24">
            <v>4.9953475133918755E-2</v>
          </cell>
          <cell r="J24">
            <v>5.2631578947368363E-2</v>
          </cell>
          <cell r="K24">
            <v>0.17167516367292138</v>
          </cell>
          <cell r="L24">
            <v>0.29232771811549191</v>
          </cell>
          <cell r="M24">
            <v>1.3576900118293747</v>
          </cell>
          <cell r="N24">
            <v>0.13203878142372413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0.24772670348263318</v>
          </cell>
          <cell r="AA24">
            <v>0.39847298966404088</v>
          </cell>
          <cell r="AB24">
            <v>3.0162689860630032E-2</v>
          </cell>
          <cell r="AC24">
            <v>3.4791295637778427E-2</v>
          </cell>
          <cell r="AD24">
            <v>1.348653585296254</v>
          </cell>
          <cell r="AE24">
            <v>6.8022782547847269</v>
          </cell>
          <cell r="AF24">
            <v>0.13554981537862193</v>
          </cell>
          <cell r="AG24">
            <v>0</v>
          </cell>
          <cell r="AH24">
            <v>0</v>
          </cell>
          <cell r="AI24">
            <v>0</v>
          </cell>
          <cell r="AJ24">
            <v>0.21803438798828562</v>
          </cell>
          <cell r="AK24">
            <v>1.6504264515632552E-2</v>
          </cell>
          <cell r="AL24">
            <v>6.8022782547861027</v>
          </cell>
          <cell r="AM24">
            <v>1.341590295574274</v>
          </cell>
          <cell r="AN24">
            <v>0</v>
          </cell>
          <cell r="AO24">
            <v>1.0088565422335474</v>
          </cell>
          <cell r="AP24">
            <v>1.4687855490894521</v>
          </cell>
          <cell r="AQ24">
            <v>1</v>
          </cell>
          <cell r="AR24">
            <v>1.9036921067468796E-2</v>
          </cell>
          <cell r="AS24">
            <v>1.3486535852740427</v>
          </cell>
          <cell r="AT24">
            <v>1.3520019405634709</v>
          </cell>
          <cell r="AU24">
            <v>0.17150126763105092</v>
          </cell>
          <cell r="AV24">
            <v>0.2</v>
          </cell>
          <cell r="AW24">
            <v>0</v>
          </cell>
          <cell r="AX24">
            <v>0.11217688810401516</v>
          </cell>
          <cell r="AY24">
            <v>0</v>
          </cell>
          <cell r="AZ24">
            <v>0</v>
          </cell>
          <cell r="BA24">
            <v>0</v>
          </cell>
          <cell r="BB24">
            <v>0.1804386016757617</v>
          </cell>
          <cell r="BC24">
            <v>1.3658425344997482E-2</v>
          </cell>
          <cell r="BD24">
            <v>6.8022782547830625</v>
          </cell>
          <cell r="BE24">
            <v>1.3415902955386483</v>
          </cell>
          <cell r="BF24">
            <v>0</v>
          </cell>
          <cell r="BG24">
            <v>1.0088565422336433</v>
          </cell>
          <cell r="BH24">
            <v>1.4687855490888051</v>
          </cell>
          <cell r="BI24">
            <v>1</v>
          </cell>
          <cell r="BJ24">
            <v>1.5754374570310176E-2</v>
          </cell>
          <cell r="BK24">
            <v>1.3486535853230466</v>
          </cell>
          <cell r="BL24">
            <v>1.3520019406106805</v>
          </cell>
          <cell r="BM24">
            <v>0.17150126762988574</v>
          </cell>
          <cell r="BN24">
            <v>0.2</v>
          </cell>
          <cell r="BO24">
            <v>0</v>
          </cell>
          <cell r="BP24">
            <v>0.79125461908877459</v>
          </cell>
          <cell r="BQ24">
            <v>1.4108452264176665</v>
          </cell>
          <cell r="BR24">
            <v>3.6594857503269705E-2</v>
          </cell>
          <cell r="BS24">
            <v>0.18385300668206658</v>
          </cell>
          <cell r="BT24">
            <v>2.784627681205277</v>
          </cell>
          <cell r="BU24">
            <v>32.976782202293201</v>
          </cell>
          <cell r="BV24">
            <v>0.56986206639954762</v>
          </cell>
          <cell r="BW24">
            <v>0</v>
          </cell>
          <cell r="BX24">
            <v>0</v>
          </cell>
          <cell r="BY24">
            <v>0</v>
          </cell>
          <cell r="BZ24">
            <v>1.0160916052814843</v>
          </cell>
          <cell r="CA24">
            <v>2.6355639023534366E-2</v>
          </cell>
          <cell r="CB24">
            <v>32.976782202296768</v>
          </cell>
          <cell r="CC24">
            <v>1.9480782963529824</v>
          </cell>
          <cell r="CD24">
            <v>0</v>
          </cell>
          <cell r="CE24">
            <v>1.0242306680701938</v>
          </cell>
          <cell r="CF24">
            <v>1.4284970058583657</v>
          </cell>
          <cell r="CG24">
            <v>1</v>
          </cell>
          <cell r="CH24">
            <v>0.13241104920470223</v>
          </cell>
          <cell r="CI24">
            <v>2.7846276812052668</v>
          </cell>
          <cell r="CJ24">
            <v>2.9115066620474166</v>
          </cell>
          <cell r="CK24">
            <v>0.19759625482792881</v>
          </cell>
          <cell r="CL24">
            <v>0.2</v>
          </cell>
          <cell r="CM24">
            <v>0</v>
          </cell>
          <cell r="CN24">
            <v>0.22139255268922242</v>
          </cell>
          <cell r="CO24">
            <v>0</v>
          </cell>
          <cell r="CP24">
            <v>0</v>
          </cell>
          <cell r="CQ24">
            <v>0</v>
          </cell>
          <cell r="CR24">
            <v>0.39475362113617379</v>
          </cell>
          <cell r="CS24">
            <v>1.023921847973534E-2</v>
          </cell>
          <cell r="CT24">
            <v>32.976782202284028</v>
          </cell>
          <cell r="CU24">
            <v>1.9480782963532102</v>
          </cell>
          <cell r="CV24">
            <v>0</v>
          </cell>
          <cell r="CW24">
            <v>1.0242306680702002</v>
          </cell>
          <cell r="CX24">
            <v>1.4284970058575375</v>
          </cell>
          <cell r="CY24">
            <v>1</v>
          </cell>
          <cell r="CZ24">
            <v>5.1441957477363243E-2</v>
          </cell>
          <cell r="DA24">
            <v>2.7846276812053619</v>
          </cell>
          <cell r="DB24">
            <v>2.9115066620474317</v>
          </cell>
          <cell r="DC24">
            <v>0.19759625482792256</v>
          </cell>
          <cell r="DD24">
            <v>0.2</v>
          </cell>
          <cell r="DE24">
            <v>0</v>
          </cell>
          <cell r="DF24">
            <v>0.60413738588316079</v>
          </cell>
          <cell r="DG24">
            <v>0.89443518511262121</v>
          </cell>
          <cell r="DH24">
            <v>6.5281234059824417E-2</v>
          </cell>
          <cell r="DI24">
            <v>0.12756850228300243</v>
          </cell>
          <cell r="DJ24">
            <v>4.9960214223907906</v>
          </cell>
          <cell r="DK24">
            <v>27.859607135441848</v>
          </cell>
          <cell r="DL24">
            <v>0.43510011923225161</v>
          </cell>
          <cell r="DM24">
            <v>0</v>
          </cell>
          <cell r="DN24">
            <v>0</v>
          </cell>
          <cell r="DO24">
            <v>0</v>
          </cell>
          <cell r="DP24">
            <v>0.64417277391153827</v>
          </cell>
          <cell r="DQ24">
            <v>4.7015585174448274E-2</v>
          </cell>
          <cell r="DR24">
            <v>27.859607135441856</v>
          </cell>
          <cell r="DS24">
            <v>2.8598284114211721</v>
          </cell>
          <cell r="DT24">
            <v>0</v>
          </cell>
          <cell r="DU24">
            <v>1.0357168761597282</v>
          </cell>
          <cell r="DV24">
            <v>0.52805152742147277</v>
          </cell>
          <cell r="DW24">
            <v>1</v>
          </cell>
          <cell r="DX24">
            <v>9.1874914300285646E-2</v>
          </cell>
          <cell r="DY24">
            <v>4.9960214223908173</v>
          </cell>
          <cell r="DZ24">
            <v>5.2865980723595243</v>
          </cell>
          <cell r="EA24">
            <v>0.20537844145886919</v>
          </cell>
          <cell r="EB24">
            <v>0.2</v>
          </cell>
          <cell r="EC24">
            <v>0</v>
          </cell>
          <cell r="ED24">
            <v>0.16903726665090191</v>
          </cell>
          <cell r="EE24">
            <v>0</v>
          </cell>
          <cell r="EF24">
            <v>0</v>
          </cell>
          <cell r="EG24">
            <v>0</v>
          </cell>
          <cell r="EH24">
            <v>0.25026241120107257</v>
          </cell>
          <cell r="EI24">
            <v>1.8265648885376139E-2</v>
          </cell>
          <cell r="EJ24">
            <v>27.859607135441827</v>
          </cell>
          <cell r="EK24">
            <v>2.8598284114211583</v>
          </cell>
          <cell r="EL24">
            <v>0</v>
          </cell>
          <cell r="EM24">
            <v>1.0357168761597308</v>
          </cell>
          <cell r="EN24">
            <v>0.52805152742147143</v>
          </cell>
          <cell r="EO24">
            <v>1</v>
          </cell>
          <cell r="EP24">
            <v>3.5693587982715318E-2</v>
          </cell>
          <cell r="EQ24">
            <v>4.9960214223909363</v>
          </cell>
          <cell r="ER24">
            <v>5.2865980723595829</v>
          </cell>
          <cell r="ES24">
            <v>0.20537844145886594</v>
          </cell>
          <cell r="ET24">
            <v>0.2</v>
          </cell>
          <cell r="EU24">
            <v>0</v>
          </cell>
        </row>
        <row r="25">
          <cell r="A25" t="str">
            <v>2041.00</v>
          </cell>
          <cell r="B25">
            <v>4.0920462664929644</v>
          </cell>
          <cell r="C25">
            <v>2.1838650307239678</v>
          </cell>
          <cell r="D25">
            <v>0.88529705613307175</v>
          </cell>
          <cell r="E25">
            <v>1.0937399999999999</v>
          </cell>
          <cell r="F25">
            <v>-1.0212052147508413</v>
          </cell>
          <cell r="G25">
            <v>1.0445018604713217</v>
          </cell>
          <cell r="H25">
            <v>0</v>
          </cell>
          <cell r="I25">
            <v>5.2446625566821649E-2</v>
          </cell>
          <cell r="J25">
            <v>5.2631578947368363E-2</v>
          </cell>
          <cell r="K25">
            <v>0.17998271697256477</v>
          </cell>
          <cell r="L25">
            <v>0.30610834762582323</v>
          </cell>
          <cell r="M25">
            <v>1.4238347462982812</v>
          </cell>
          <cell r="N25">
            <v>0.13217194385027375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0.24778732674579676</v>
          </cell>
          <cell r="AA25">
            <v>0.39880768539466471</v>
          </cell>
          <cell r="AB25">
            <v>2.9231588850870419E-2</v>
          </cell>
          <cell r="AC25">
            <v>3.4869911734162165E-2</v>
          </cell>
          <cell r="AD25">
            <v>1.3700969839661807</v>
          </cell>
          <cell r="AE25">
            <v>7.1062000877450426</v>
          </cell>
          <cell r="AF25">
            <v>0.135582986901993</v>
          </cell>
          <cell r="AG25">
            <v>0</v>
          </cell>
          <cell r="AH25">
            <v>0</v>
          </cell>
          <cell r="AI25">
            <v>0</v>
          </cell>
          <cell r="AJ25">
            <v>0.21821752506590583</v>
          </cell>
          <cell r="AK25">
            <v>1.5994789484498031E-2</v>
          </cell>
          <cell r="AL25">
            <v>7.1062000877465081</v>
          </cell>
          <cell r="AM25">
            <v>1.3529980201938332</v>
          </cell>
          <cell r="AN25">
            <v>0</v>
          </cell>
          <cell r="AO25">
            <v>1.0085031359105621</v>
          </cell>
          <cell r="AP25">
            <v>1.4910003154879945</v>
          </cell>
          <cell r="AQ25">
            <v>1</v>
          </cell>
          <cell r="AR25">
            <v>1.9079937816169977E-2</v>
          </cell>
          <cell r="AS25">
            <v>1.3700969839434247</v>
          </cell>
          <cell r="AT25">
            <v>1.3717805031395149</v>
          </cell>
          <cell r="AU25">
            <v>0.17140710450688657</v>
          </cell>
          <cell r="AV25">
            <v>0.2</v>
          </cell>
          <cell r="AW25">
            <v>0</v>
          </cell>
          <cell r="AX25">
            <v>0.11220433984380512</v>
          </cell>
          <cell r="AY25">
            <v>0</v>
          </cell>
          <cell r="AZ25">
            <v>0</v>
          </cell>
          <cell r="BA25">
            <v>0</v>
          </cell>
          <cell r="BB25">
            <v>0.18059016032876102</v>
          </cell>
          <cell r="BC25">
            <v>1.3236799366372388E-2</v>
          </cell>
          <cell r="BD25">
            <v>7.1062000877432725</v>
          </cell>
          <cell r="BE25">
            <v>1.3529980201580505</v>
          </cell>
          <cell r="BF25">
            <v>0</v>
          </cell>
          <cell r="BG25">
            <v>1.0085031359106709</v>
          </cell>
          <cell r="BH25">
            <v>1.491000315487325</v>
          </cell>
          <cell r="BI25">
            <v>1</v>
          </cell>
          <cell r="BJ25">
            <v>1.5789973917992393E-2</v>
          </cell>
          <cell r="BK25">
            <v>1.370096983993661</v>
          </cell>
          <cell r="BL25">
            <v>1.3717805031884369</v>
          </cell>
          <cell r="BM25">
            <v>0.17140710450590568</v>
          </cell>
          <cell r="BN25">
            <v>0.2</v>
          </cell>
          <cell r="BO25">
            <v>0</v>
          </cell>
          <cell r="BP25">
            <v>0.82660079627557226</v>
          </cell>
          <cell r="BQ25">
            <v>1.4785890263007739</v>
          </cell>
          <cell r="BR25">
            <v>3.6542939801324462E-2</v>
          </cell>
          <cell r="BS25">
            <v>0.19181898197420968</v>
          </cell>
          <cell r="BT25">
            <v>2.7882193510434146</v>
          </cell>
          <cell r="BU25">
            <v>34.421866776293044</v>
          </cell>
          <cell r="BV25">
            <v>0.59531840508630984</v>
          </cell>
          <cell r="BW25">
            <v>0</v>
          </cell>
          <cell r="BX25">
            <v>0</v>
          </cell>
          <cell r="BY25">
            <v>0</v>
          </cell>
          <cell r="BZ25">
            <v>1.0648807318860178</v>
          </cell>
          <cell r="CA25">
            <v>2.6318247862459888E-2</v>
          </cell>
          <cell r="CB25">
            <v>34.421866776296845</v>
          </cell>
          <cell r="CC25">
            <v>1.9946995422274763</v>
          </cell>
          <cell r="CD25">
            <v>0</v>
          </cell>
          <cell r="CE25">
            <v>1.0239319158587075</v>
          </cell>
          <cell r="CF25">
            <v>1.4273853968759405</v>
          </cell>
          <cell r="CG25">
            <v>1</v>
          </cell>
          <cell r="CH25">
            <v>0.13814814954049048</v>
          </cell>
          <cell r="CI25">
            <v>2.7882193510434283</v>
          </cell>
          <cell r="CJ25">
            <v>2.9070556917887895</v>
          </cell>
          <cell r="CK25">
            <v>0.19679181622110589</v>
          </cell>
          <cell r="CL25">
            <v>0.2</v>
          </cell>
          <cell r="CM25">
            <v>0</v>
          </cell>
          <cell r="CN25">
            <v>0.2312823911892565</v>
          </cell>
          <cell r="CO25">
            <v>0</v>
          </cell>
          <cell r="CP25">
            <v>0</v>
          </cell>
          <cell r="CQ25">
            <v>0</v>
          </cell>
          <cell r="CR25">
            <v>0.41370829441474594</v>
          </cell>
          <cell r="CS25">
            <v>1.0224691938864576E-2</v>
          </cell>
          <cell r="CT25">
            <v>34.421866776283238</v>
          </cell>
          <cell r="CU25">
            <v>1.9946995422276983</v>
          </cell>
          <cell r="CV25">
            <v>0</v>
          </cell>
          <cell r="CW25">
            <v>1.0239319158587017</v>
          </cell>
          <cell r="CX25">
            <v>1.4273853968750949</v>
          </cell>
          <cell r="CY25">
            <v>1</v>
          </cell>
          <cell r="CZ25">
            <v>5.3670832433717792E-2</v>
          </cell>
          <cell r="DA25">
            <v>2.7882193510434483</v>
          </cell>
          <cell r="DB25">
            <v>2.9070556917888046</v>
          </cell>
          <cell r="DC25">
            <v>0.19679181622110528</v>
          </cell>
          <cell r="DD25">
            <v>0.2</v>
          </cell>
          <cell r="DE25">
            <v>0</v>
          </cell>
          <cell r="DF25">
            <v>0.63863008878005312</v>
          </cell>
          <cell r="DG25">
            <v>0.94941429332130067</v>
          </cell>
          <cell r="DH25">
            <v>6.6397415198078846E-2</v>
          </cell>
          <cell r="DI25">
            <v>0.13446297059473158</v>
          </cell>
          <cell r="DJ25">
            <v>4.9827916172389219</v>
          </cell>
          <cell r="DK25">
            <v>28.777575752784674</v>
          </cell>
          <cell r="DL25">
            <v>0.45994178520718915</v>
          </cell>
          <cell r="DM25">
            <v>0</v>
          </cell>
          <cell r="DN25">
            <v>0</v>
          </cell>
          <cell r="DO25">
            <v>0</v>
          </cell>
          <cell r="DP25">
            <v>0.68376876167169398</v>
          </cell>
          <cell r="DQ25">
            <v>4.7819459521057948E-2</v>
          </cell>
          <cell r="DR25">
            <v>28.777575752784671</v>
          </cell>
          <cell r="DS25">
            <v>2.9603203028946021</v>
          </cell>
          <cell r="DT25">
            <v>0</v>
          </cell>
          <cell r="DU25">
            <v>1.0351391331983766</v>
          </cell>
          <cell r="DV25">
            <v>0.51737042003833622</v>
          </cell>
          <cell r="DW25">
            <v>1</v>
          </cell>
          <cell r="DX25">
            <v>9.684031464559191E-2</v>
          </cell>
          <cell r="DY25">
            <v>4.9827916172389335</v>
          </cell>
          <cell r="DZ25">
            <v>5.2551223683133674</v>
          </cell>
          <cell r="EA25">
            <v>0.20423726397396819</v>
          </cell>
          <cell r="EB25">
            <v>0.2</v>
          </cell>
          <cell r="EC25">
            <v>0</v>
          </cell>
          <cell r="ED25">
            <v>0.17868830357286095</v>
          </cell>
          <cell r="EE25">
            <v>0</v>
          </cell>
          <cell r="EF25">
            <v>0</v>
          </cell>
          <cell r="EG25">
            <v>0</v>
          </cell>
          <cell r="EH25">
            <v>0.26564553164960214</v>
          </cell>
          <cell r="EI25">
            <v>1.8577955677020898E-2</v>
          </cell>
          <cell r="EJ25">
            <v>28.777575752784639</v>
          </cell>
          <cell r="EK25">
            <v>2.9603203028945728</v>
          </cell>
          <cell r="EL25">
            <v>0</v>
          </cell>
          <cell r="EM25">
            <v>1.0351391331983713</v>
          </cell>
          <cell r="EN25">
            <v>0.517370420038335</v>
          </cell>
          <cell r="EO25">
            <v>1</v>
          </cell>
          <cell r="EP25">
            <v>3.7622655949138953E-2</v>
          </cell>
          <cell r="EQ25">
            <v>4.9827916172389815</v>
          </cell>
          <cell r="ER25">
            <v>5.2551223683134287</v>
          </cell>
          <cell r="ES25">
            <v>0.20423726397396808</v>
          </cell>
          <cell r="ET25">
            <v>0.2</v>
          </cell>
          <cell r="EU25">
            <v>0</v>
          </cell>
        </row>
        <row r="26">
          <cell r="A26" t="str">
            <v>2042.00</v>
          </cell>
          <cell r="B26">
            <v>4.0920462664929644</v>
          </cell>
          <cell r="C26">
            <v>2.2975212557747287</v>
          </cell>
          <cell r="D26">
            <v>0.92840454594843203</v>
          </cell>
          <cell r="E26">
            <v>1.09491</v>
          </cell>
          <cell r="F26">
            <v>-1.071057756628834</v>
          </cell>
          <cell r="G26">
            <v>1.0467121812659657</v>
          </cell>
          <cell r="H26">
            <v>0</v>
          </cell>
          <cell r="I26">
            <v>5.503283462735109E-2</v>
          </cell>
          <cell r="J26">
            <v>5.2631578947368363E-2</v>
          </cell>
          <cell r="K26">
            <v>0.18858447772979117</v>
          </cell>
          <cell r="L26">
            <v>0.32032007671340851</v>
          </cell>
          <cell r="M26">
            <v>1.4923419350189828</v>
          </cell>
          <cell r="N26">
            <v>0.13232110876763795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0.24783169931120416</v>
          </cell>
          <cell r="AA26">
            <v>0.39919402997209458</v>
          </cell>
          <cell r="AB26">
            <v>2.8329549533717462E-2</v>
          </cell>
          <cell r="AC26">
            <v>3.4950613338727302E-2</v>
          </cell>
          <cell r="AD26">
            <v>1.3916444998022504</v>
          </cell>
          <cell r="AE26">
            <v>7.4415525495702708</v>
          </cell>
          <cell r="AF26">
            <v>0.13560726645267876</v>
          </cell>
          <cell r="AG26">
            <v>0</v>
          </cell>
          <cell r="AH26">
            <v>0</v>
          </cell>
          <cell r="AI26">
            <v>0</v>
          </cell>
          <cell r="AJ26">
            <v>0.21842892309217807</v>
          </cell>
          <cell r="AK26">
            <v>1.550121627990049E-2</v>
          </cell>
          <cell r="AL26">
            <v>7.4415525495718287</v>
          </cell>
          <cell r="AM26">
            <v>1.3664832287798419</v>
          </cell>
          <cell r="AN26">
            <v>0</v>
          </cell>
          <cell r="AO26">
            <v>1.0099669093263541</v>
          </cell>
          <cell r="AP26">
            <v>1.5140015565943383</v>
          </cell>
          <cell r="AQ26">
            <v>1</v>
          </cell>
          <cell r="AR26">
            <v>1.912409570244256E-2</v>
          </cell>
          <cell r="AS26">
            <v>1.3916444997789494</v>
          </cell>
          <cell r="AT26">
            <v>1.3952384635127806</v>
          </cell>
          <cell r="AU26">
            <v>0.17127561995774582</v>
          </cell>
          <cell r="AV26">
            <v>0.2</v>
          </cell>
          <cell r="AW26">
            <v>0</v>
          </cell>
          <cell r="AX26">
            <v>0.1122244328585285</v>
          </cell>
          <cell r="AY26">
            <v>0</v>
          </cell>
          <cell r="AZ26">
            <v>0</v>
          </cell>
          <cell r="BA26">
            <v>0</v>
          </cell>
          <cell r="BB26">
            <v>0.18076510687992151</v>
          </cell>
          <cell r="BC26">
            <v>1.2828333253816973E-2</v>
          </cell>
          <cell r="BD26">
            <v>7.4415525495683861</v>
          </cell>
          <cell r="BE26">
            <v>1.3664832287438651</v>
          </cell>
          <cell r="BF26">
            <v>0</v>
          </cell>
          <cell r="BG26">
            <v>1.0099669093264743</v>
          </cell>
          <cell r="BH26">
            <v>1.5140015565936475</v>
          </cell>
          <cell r="BI26">
            <v>1</v>
          </cell>
          <cell r="BJ26">
            <v>1.5826517636285179E-2</v>
          </cell>
          <cell r="BK26">
            <v>1.3916444998303683</v>
          </cell>
          <cell r="BL26">
            <v>1.3952384635634407</v>
          </cell>
          <cell r="BM26">
            <v>0.17127561995693463</v>
          </cell>
          <cell r="BN26">
            <v>0.2</v>
          </cell>
          <cell r="BO26">
            <v>0</v>
          </cell>
          <cell r="BP26">
            <v>0.86302379171661947</v>
          </cell>
          <cell r="BQ26">
            <v>1.5486207563388887</v>
          </cell>
          <cell r="BR26">
            <v>3.6497372035344165E-2</v>
          </cell>
          <cell r="BS26">
            <v>0.19999356181080366</v>
          </cell>
          <cell r="BT26">
            <v>2.7918208044869259</v>
          </cell>
          <cell r="BU26">
            <v>35.998519873102168</v>
          </cell>
          <cell r="BV26">
            <v>0.62155026894626308</v>
          </cell>
          <cell r="BW26">
            <v>0</v>
          </cell>
          <cell r="BX26">
            <v>0</v>
          </cell>
          <cell r="BY26">
            <v>0</v>
          </cell>
          <cell r="BZ26">
            <v>1.1153176272042533</v>
          </cell>
          <cell r="CA26">
            <v>2.6285429929197527E-2</v>
          </cell>
          <cell r="CB26">
            <v>35.998519873106211</v>
          </cell>
          <cell r="CC26">
            <v>2.045118978036613</v>
          </cell>
          <cell r="CD26">
            <v>0</v>
          </cell>
          <cell r="CE26">
            <v>1.0252767069635127</v>
          </cell>
          <cell r="CF26">
            <v>1.4258653230018563</v>
          </cell>
          <cell r="CG26">
            <v>1</v>
          </cell>
          <cell r="CH26">
            <v>0.14403548699830349</v>
          </cell>
          <cell r="CI26">
            <v>2.791820804486941</v>
          </cell>
          <cell r="CJ26">
            <v>2.9107177878340087</v>
          </cell>
          <cell r="CK26">
            <v>0.19599265413388961</v>
          </cell>
          <cell r="CL26">
            <v>0.2</v>
          </cell>
          <cell r="CM26">
            <v>0</v>
          </cell>
          <cell r="CN26">
            <v>0.24147352277034589</v>
          </cell>
          <cell r="CO26">
            <v>0</v>
          </cell>
          <cell r="CP26">
            <v>0</v>
          </cell>
          <cell r="CQ26">
            <v>0</v>
          </cell>
          <cell r="CR26">
            <v>0.4333031291346171</v>
          </cell>
          <cell r="CS26">
            <v>1.0211942106146642E-2</v>
          </cell>
          <cell r="CT26">
            <v>35.998519873091716</v>
          </cell>
          <cell r="CU26">
            <v>2.0451189780368511</v>
          </cell>
          <cell r="CV26">
            <v>0</v>
          </cell>
          <cell r="CW26">
            <v>1.0252767069635178</v>
          </cell>
          <cell r="CX26">
            <v>1.4258653230009952</v>
          </cell>
          <cell r="CY26">
            <v>1</v>
          </cell>
          <cell r="CZ26">
            <v>5.5958074812497746E-2</v>
          </cell>
          <cell r="DA26">
            <v>2.791820804487005</v>
          </cell>
          <cell r="DB26">
            <v>2.9107177878340238</v>
          </cell>
          <cell r="DC26">
            <v>0.1959926541338862</v>
          </cell>
          <cell r="DD26">
            <v>0.2</v>
          </cell>
          <cell r="DE26">
            <v>0</v>
          </cell>
          <cell r="DF26">
            <v>0.67453049429170886</v>
          </cell>
          <cell r="DG26">
            <v>1.006736848656149</v>
          </cell>
          <cell r="DH26">
            <v>6.7494187198576319E-2</v>
          </cell>
          <cell r="DI26">
            <v>0.14160494140998731</v>
          </cell>
          <cell r="DJ26">
            <v>4.9700211839060788</v>
          </cell>
          <cell r="DK26">
            <v>29.799276209198148</v>
          </cell>
          <cell r="DL26">
            <v>0.48579727947654411</v>
          </cell>
          <cell r="DM26">
            <v>0</v>
          </cell>
          <cell r="DN26">
            <v>0</v>
          </cell>
          <cell r="DO26">
            <v>0</v>
          </cell>
          <cell r="DP26">
            <v>0.72505250150253775</v>
          </cell>
          <cell r="DQ26">
            <v>4.8609355394642124E-2</v>
          </cell>
          <cell r="DR26">
            <v>29.799276209198151</v>
          </cell>
          <cell r="DS26">
            <v>3.0680596139594187</v>
          </cell>
          <cell r="DT26">
            <v>0</v>
          </cell>
          <cell r="DU26">
            <v>1.036394477637933</v>
          </cell>
          <cell r="DV26">
            <v>0.50723778110757034</v>
          </cell>
          <cell r="DW26">
            <v>1</v>
          </cell>
          <cell r="DX26">
            <v>0.10198396644712365</v>
          </cell>
          <cell r="DY26">
            <v>4.9700211839061295</v>
          </cell>
          <cell r="DZ26">
            <v>5.2393115284214735</v>
          </cell>
          <cell r="EA26">
            <v>0.20314293441584574</v>
          </cell>
          <cell r="EB26">
            <v>0.2</v>
          </cell>
          <cell r="EC26">
            <v>0</v>
          </cell>
          <cell r="ED26">
            <v>0.18873321481515612</v>
          </cell>
          <cell r="EE26">
            <v>0</v>
          </cell>
          <cell r="EF26">
            <v>0</v>
          </cell>
          <cell r="EG26">
            <v>0</v>
          </cell>
          <cell r="EH26">
            <v>0.28168434715359841</v>
          </cell>
          <cell r="EI26">
            <v>1.8884831803934191E-2</v>
          </cell>
          <cell r="EJ26">
            <v>29.799276209198105</v>
          </cell>
          <cell r="EK26">
            <v>3.0680596139593996</v>
          </cell>
          <cell r="EL26">
            <v>0</v>
          </cell>
          <cell r="EM26">
            <v>1.0363944776379368</v>
          </cell>
          <cell r="EN26">
            <v>0.50723778110756901</v>
          </cell>
          <cell r="EO26">
            <v>1</v>
          </cell>
          <cell r="EP26">
            <v>3.9620974962861891E-2</v>
          </cell>
          <cell r="EQ26">
            <v>4.9700211839061703</v>
          </cell>
          <cell r="ER26">
            <v>5.2393115284215384</v>
          </cell>
          <cell r="ES26">
            <v>0.20314293441584613</v>
          </cell>
          <cell r="ET26">
            <v>0.2</v>
          </cell>
          <cell r="EU26">
            <v>0</v>
          </cell>
        </row>
        <row r="27">
          <cell r="A27" t="str">
            <v>2043.00</v>
          </cell>
          <cell r="B27">
            <v>4.0920462664929644</v>
          </cell>
          <cell r="C27">
            <v>2.4154965297143631</v>
          </cell>
          <cell r="D27">
            <v>0.97312053341605065</v>
          </cell>
          <cell r="E27">
            <v>1.09674</v>
          </cell>
          <cell r="F27">
            <v>-1.1220453769904819</v>
          </cell>
          <cell r="G27">
            <v>1.045593883421071</v>
          </cell>
          <cell r="H27">
            <v>0</v>
          </cell>
          <cell r="I27">
            <v>5.7713904349494062E-2</v>
          </cell>
          <cell r="J27">
            <v>5.2631578947368363E-2</v>
          </cell>
          <cell r="K27">
            <v>0.19749273188243682</v>
          </cell>
          <cell r="L27">
            <v>0.33494287998382272</v>
          </cell>
          <cell r="M27">
            <v>1.5632700496318042</v>
          </cell>
          <cell r="N27">
            <v>0.13248614716885129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0.24786608307234831</v>
          </cell>
          <cell r="AA27">
            <v>0.39962483122435583</v>
          </cell>
          <cell r="AB27">
            <v>2.7456003209865028E-2</v>
          </cell>
          <cell r="AC27">
            <v>3.5028486664216166E-2</v>
          </cell>
          <cell r="AD27">
            <v>1.413286181415097</v>
          </cell>
          <cell r="AE27">
            <v>7.7861818797238485</v>
          </cell>
          <cell r="AF27">
            <v>0.13562608038114868</v>
          </cell>
          <cell r="AG27">
            <v>0</v>
          </cell>
          <cell r="AH27">
            <v>0</v>
          </cell>
          <cell r="AI27">
            <v>0</v>
          </cell>
          <cell r="AJ27">
            <v>0.21866464669166202</v>
          </cell>
          <cell r="AK27">
            <v>1.5023233723897186E-2</v>
          </cell>
          <cell r="AL27">
            <v>7.7861818797255031</v>
          </cell>
          <cell r="AM27">
            <v>1.3791796112448595</v>
          </cell>
          <cell r="AN27">
            <v>0</v>
          </cell>
          <cell r="AO27">
            <v>1.0092912830524488</v>
          </cell>
          <cell r="AP27">
            <v>1.5377451706587553</v>
          </cell>
          <cell r="AQ27">
            <v>1</v>
          </cell>
          <cell r="AR27">
            <v>1.9166706025608372E-2</v>
          </cell>
          <cell r="AS27">
            <v>1.4132861813912541</v>
          </cell>
          <cell r="AT27">
            <v>1.4178886002061624</v>
          </cell>
          <cell r="AU27">
            <v>0.17111617688328412</v>
          </cell>
          <cell r="AV27">
            <v>0.2</v>
          </cell>
          <cell r="AW27">
            <v>0</v>
          </cell>
          <cell r="AX27">
            <v>0.11224000269120188</v>
          </cell>
          <cell r="AY27">
            <v>0</v>
          </cell>
          <cell r="AZ27">
            <v>0</v>
          </cell>
          <cell r="BA27">
            <v>0</v>
          </cell>
          <cell r="BB27">
            <v>0.18096018453269747</v>
          </cell>
          <cell r="BC27">
            <v>1.2432769485967842E-2</v>
          </cell>
          <cell r="BD27">
            <v>7.7861818797218492</v>
          </cell>
          <cell r="BE27">
            <v>1.3791796112087189</v>
          </cell>
          <cell r="BF27">
            <v>0</v>
          </cell>
          <cell r="BG27">
            <v>1.0092912830525735</v>
          </cell>
          <cell r="BH27">
            <v>1.5377451706580438</v>
          </cell>
          <cell r="BI27">
            <v>1</v>
          </cell>
          <cell r="BJ27">
            <v>1.5861780638608106E-2</v>
          </cell>
          <cell r="BK27">
            <v>1.4132861814438791</v>
          </cell>
          <cell r="BL27">
            <v>1.417888600258429</v>
          </cell>
          <cell r="BM27">
            <v>0.17111617688261899</v>
          </cell>
          <cell r="BN27">
            <v>0.2</v>
          </cell>
          <cell r="BO27">
            <v>0</v>
          </cell>
          <cell r="BP27">
            <v>0.90054678108136932</v>
          </cell>
          <cell r="BQ27">
            <v>1.6209434222417149</v>
          </cell>
          <cell r="BR27">
            <v>3.6457848004811472E-2</v>
          </cell>
          <cell r="BS27">
            <v>0.20836178714284651</v>
          </cell>
          <cell r="BT27">
            <v>2.7954276563603306</v>
          </cell>
          <cell r="BU27">
            <v>37.597360297270626</v>
          </cell>
          <cell r="BV27">
            <v>0.64857434911088907</v>
          </cell>
          <cell r="BW27">
            <v>0</v>
          </cell>
          <cell r="BX27">
            <v>0</v>
          </cell>
          <cell r="BY27">
            <v>0</v>
          </cell>
          <cell r="BZ27">
            <v>1.167404455950205</v>
          </cell>
          <cell r="CA27">
            <v>2.6256964697945188E-2</v>
          </cell>
          <cell r="CB27">
            <v>37.597360297274925</v>
          </cell>
          <cell r="CC27">
            <v>2.0956023810842179</v>
          </cell>
          <cell r="CD27">
            <v>0</v>
          </cell>
          <cell r="CE27">
            <v>1.0246848244966513</v>
          </cell>
          <cell r="CF27">
            <v>1.423909481406636</v>
          </cell>
          <cell r="CG27">
            <v>1</v>
          </cell>
          <cell r="CH27">
            <v>0.1500622880617945</v>
          </cell>
          <cell r="CI27">
            <v>2.79542765636034</v>
          </cell>
          <cell r="CJ27">
            <v>2.9128798850638629</v>
          </cell>
          <cell r="CK27">
            <v>0.1952101656765734</v>
          </cell>
          <cell r="CL27">
            <v>0.2</v>
          </cell>
          <cell r="CM27">
            <v>0</v>
          </cell>
          <cell r="CN27">
            <v>0.25197243197048169</v>
          </cell>
          <cell r="CO27">
            <v>0</v>
          </cell>
          <cell r="CP27">
            <v>0</v>
          </cell>
          <cell r="CQ27">
            <v>0</v>
          </cell>
          <cell r="CR27">
            <v>0.45353896629151202</v>
          </cell>
          <cell r="CS27">
            <v>1.0200883306866282E-2</v>
          </cell>
          <cell r="CT27">
            <v>37.597360297259542</v>
          </cell>
          <cell r="CU27">
            <v>2.0956023810844924</v>
          </cell>
          <cell r="CV27">
            <v>0</v>
          </cell>
          <cell r="CW27">
            <v>1.0246848244966664</v>
          </cell>
          <cell r="CX27">
            <v>1.4239094814057607</v>
          </cell>
          <cell r="CY27">
            <v>1</v>
          </cell>
          <cell r="CZ27">
            <v>5.829949908105226E-2</v>
          </cell>
          <cell r="DA27">
            <v>2.7954276563602916</v>
          </cell>
          <cell r="DB27">
            <v>2.9128798850638757</v>
          </cell>
          <cell r="DC27">
            <v>0.19521016567657809</v>
          </cell>
          <cell r="DD27">
            <v>0.2</v>
          </cell>
          <cell r="DE27">
            <v>0</v>
          </cell>
          <cell r="DF27">
            <v>0.71187450502498673</v>
          </cell>
          <cell r="DG27">
            <v>1.0664469373047487</v>
          </cell>
          <cell r="DH27">
            <v>6.8572295954174758E-2</v>
          </cell>
          <cell r="DI27">
            <v>0.14898792354902421</v>
          </cell>
          <cell r="DJ27">
            <v>4.9576916401343558</v>
          </cell>
          <cell r="DK27">
            <v>30.832732447052475</v>
          </cell>
          <cell r="DL27">
            <v>0.51269245912001216</v>
          </cell>
          <cell r="DM27">
            <v>0</v>
          </cell>
          <cell r="DN27">
            <v>0</v>
          </cell>
          <cell r="DO27">
            <v>0</v>
          </cell>
          <cell r="DP27">
            <v>0.76805574430367751</v>
          </cell>
          <cell r="DQ27">
            <v>4.9385809987698773E-2</v>
          </cell>
          <cell r="DR27">
            <v>30.832732447052486</v>
          </cell>
          <cell r="DS27">
            <v>3.1769630540569889</v>
          </cell>
          <cell r="DT27">
            <v>0</v>
          </cell>
          <cell r="DU27">
            <v>1.0354958683338709</v>
          </cell>
          <cell r="DV27">
            <v>0.4975911137463262</v>
          </cell>
          <cell r="DW27">
            <v>1</v>
          </cell>
          <cell r="DX27">
            <v>0.1073011947532138</v>
          </cell>
          <cell r="DY27">
            <v>4.9576916401343549</v>
          </cell>
          <cell r="DZ27">
            <v>5.2216331873173152</v>
          </cell>
          <cell r="EA27">
            <v>0.20210151466876283</v>
          </cell>
          <cell r="EB27">
            <v>0.2</v>
          </cell>
          <cell r="EC27">
            <v>0</v>
          </cell>
          <cell r="ED27">
            <v>0.19918204590497346</v>
          </cell>
          <cell r="EE27">
            <v>0</v>
          </cell>
          <cell r="EF27">
            <v>0</v>
          </cell>
          <cell r="EG27">
            <v>0</v>
          </cell>
          <cell r="EH27">
            <v>0.29839119300107014</v>
          </cell>
          <cell r="EI27">
            <v>1.9186485966475989E-2</v>
          </cell>
          <cell r="EJ27">
            <v>30.832732447052447</v>
          </cell>
          <cell r="EK27">
            <v>3.1769630540569644</v>
          </cell>
          <cell r="EL27">
            <v>0</v>
          </cell>
          <cell r="EM27">
            <v>1.0354958683338693</v>
          </cell>
          <cell r="EN27">
            <v>0.49759111374632498</v>
          </cell>
          <cell r="EO27">
            <v>1</v>
          </cell>
          <cell r="EP27">
            <v>4.1686728795810195E-2</v>
          </cell>
          <cell r="EQ27">
            <v>4.9576916401343807</v>
          </cell>
          <cell r="ER27">
            <v>5.2216331873173756</v>
          </cell>
          <cell r="ES27">
            <v>0.20210151466876383</v>
          </cell>
          <cell r="ET27">
            <v>0.2</v>
          </cell>
          <cell r="EU27">
            <v>0</v>
          </cell>
        </row>
        <row r="28">
          <cell r="A28" t="str">
            <v>2044.00</v>
          </cell>
          <cell r="B28">
            <v>4.0920462664929644</v>
          </cell>
          <cell r="C28">
            <v>2.5378409859494844</v>
          </cell>
          <cell r="D28">
            <v>1.0194841028698558</v>
          </cell>
          <cell r="E28">
            <v>1.0992</v>
          </cell>
          <cell r="F28">
            <v>-1.1741122245810141</v>
          </cell>
          <cell r="G28">
            <v>1.044537529580938</v>
          </cell>
          <cell r="H28">
            <v>0</v>
          </cell>
          <cell r="I28">
            <v>6.0491550238936938E-2</v>
          </cell>
          <cell r="J28">
            <v>5.2631578947368363E-2</v>
          </cell>
          <cell r="K28">
            <v>0.20671281582719681</v>
          </cell>
          <cell r="L28">
            <v>0.3499676101842602</v>
          </cell>
          <cell r="M28">
            <v>1.6366560791202498</v>
          </cell>
          <cell r="N28">
            <v>0.13266494742806584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0.24789242632606173</v>
          </cell>
          <cell r="AA28">
            <v>0.40009066283241196</v>
          </cell>
          <cell r="AB28">
            <v>2.6609993270377233E-2</v>
          </cell>
          <cell r="AC28">
            <v>3.5100730168068701E-2</v>
          </cell>
          <cell r="AD28">
            <v>1.4350131075512866</v>
          </cell>
          <cell r="AE28">
            <v>8.1402313366108245</v>
          </cell>
          <cell r="AF28">
            <v>0.13564049474637699</v>
          </cell>
          <cell r="AG28">
            <v>0</v>
          </cell>
          <cell r="AH28">
            <v>0</v>
          </cell>
          <cell r="AI28">
            <v>0</v>
          </cell>
          <cell r="AJ28">
            <v>0.21891953801990183</v>
          </cell>
          <cell r="AK28">
            <v>1.4560318384161998E-2</v>
          </cell>
          <cell r="AL28">
            <v>8.1402313366125725</v>
          </cell>
          <cell r="AM28">
            <v>1.391111188054492</v>
          </cell>
          <cell r="AN28">
            <v>0</v>
          </cell>
          <cell r="AO28">
            <v>1.0086512131649501</v>
          </cell>
          <cell r="AP28">
            <v>1.5622555124401252</v>
          </cell>
          <cell r="AQ28">
            <v>1</v>
          </cell>
          <cell r="AR28">
            <v>1.9206235852110655E-2</v>
          </cell>
          <cell r="AS28">
            <v>1.435013107526931</v>
          </cell>
          <cell r="AT28">
            <v>1.4395982389801578</v>
          </cell>
          <cell r="AU28">
            <v>0.17093332531849401</v>
          </cell>
          <cell r="AV28">
            <v>0.2</v>
          </cell>
          <cell r="AW28">
            <v>0</v>
          </cell>
          <cell r="AX28">
            <v>0.11225193157968752</v>
          </cell>
          <cell r="AY28">
            <v>0</v>
          </cell>
          <cell r="AZ28">
            <v>0</v>
          </cell>
          <cell r="BA28">
            <v>0</v>
          </cell>
          <cell r="BB28">
            <v>0.18117112481251463</v>
          </cell>
          <cell r="BC28">
            <v>1.2049674886215236E-2</v>
          </cell>
          <cell r="BD28">
            <v>8.1402313366087142</v>
          </cell>
          <cell r="BE28">
            <v>1.3911111880182032</v>
          </cell>
          <cell r="BF28">
            <v>0</v>
          </cell>
          <cell r="BG28">
            <v>1.0086512131650696</v>
          </cell>
          <cell r="BH28">
            <v>1.5622555124393942</v>
          </cell>
          <cell r="BI28">
            <v>1</v>
          </cell>
          <cell r="BJ28">
            <v>1.5894494315958435E-2</v>
          </cell>
          <cell r="BK28">
            <v>1.435013107580682</v>
          </cell>
          <cell r="BL28">
            <v>1.4395982390338984</v>
          </cell>
          <cell r="BM28">
            <v>0.17093332531796385</v>
          </cell>
          <cell r="BN28">
            <v>0.2</v>
          </cell>
          <cell r="BO28">
            <v>0</v>
          </cell>
          <cell r="BP28">
            <v>0.93918067557200813</v>
          </cell>
          <cell r="BQ28">
            <v>1.6955483118769035</v>
          </cell>
          <cell r="BR28">
            <v>3.6423507108585627E-2</v>
          </cell>
          <cell r="BS28">
            <v>0.21691595821196005</v>
          </cell>
          <cell r="BT28">
            <v>2.7990357221179627</v>
          </cell>
          <cell r="BU28">
            <v>39.217319481338237</v>
          </cell>
          <cell r="BV28">
            <v>0.67639850383474776</v>
          </cell>
          <cell r="BW28">
            <v>0</v>
          </cell>
          <cell r="BX28">
            <v>0</v>
          </cell>
          <cell r="BY28">
            <v>0</v>
          </cell>
          <cell r="BZ28">
            <v>1.2211349436407144</v>
          </cell>
          <cell r="CA28">
            <v>2.6232232363228657E-2</v>
          </cell>
          <cell r="CB28">
            <v>39.217319481342798</v>
          </cell>
          <cell r="CC28">
            <v>2.1461413159033129</v>
          </cell>
          <cell r="CD28">
            <v>0</v>
          </cell>
          <cell r="CE28">
            <v>1.0241166622424562</v>
          </cell>
          <cell r="CF28">
            <v>1.4215652004267287</v>
          </cell>
          <cell r="CG28">
            <v>1</v>
          </cell>
          <cell r="CH28">
            <v>0.15622300736020778</v>
          </cell>
          <cell r="CI28">
            <v>2.7990357221179907</v>
          </cell>
          <cell r="CJ28">
            <v>2.9133081475726255</v>
          </cell>
          <cell r="CK28">
            <v>0.19444734646083617</v>
          </cell>
          <cell r="CL28">
            <v>0.2</v>
          </cell>
          <cell r="CM28">
            <v>0</v>
          </cell>
          <cell r="CN28">
            <v>0.26278217173725144</v>
          </cell>
          <cell r="CO28">
            <v>0</v>
          </cell>
          <cell r="CP28">
            <v>0</v>
          </cell>
          <cell r="CQ28">
            <v>0</v>
          </cell>
          <cell r="CR28">
            <v>0.47441336823617253</v>
          </cell>
          <cell r="CS28">
            <v>1.0191274745356971E-2</v>
          </cell>
          <cell r="CT28">
            <v>39.217319481326498</v>
          </cell>
          <cell r="CU28">
            <v>2.1461413159035705</v>
          </cell>
          <cell r="CV28">
            <v>0</v>
          </cell>
          <cell r="CW28">
            <v>1.0241166622424449</v>
          </cell>
          <cell r="CX28">
            <v>1.4215652004258417</v>
          </cell>
          <cell r="CY28">
            <v>1</v>
          </cell>
          <cell r="CZ28">
            <v>6.0692950851750159E-2</v>
          </cell>
          <cell r="DA28">
            <v>2.7990357221179876</v>
          </cell>
          <cell r="DB28">
            <v>2.9133081475726361</v>
          </cell>
          <cell r="DC28">
            <v>0.19444734646083756</v>
          </cell>
          <cell r="DD28">
            <v>0.2</v>
          </cell>
          <cell r="DE28">
            <v>0</v>
          </cell>
          <cell r="DF28">
            <v>0.7506883578091752</v>
          </cell>
          <cell r="DG28">
            <v>1.1285797512335782</v>
          </cell>
          <cell r="DH28">
            <v>6.9631447049102985E-2</v>
          </cell>
          <cell r="DI28">
            <v>0.15660974372024539</v>
          </cell>
          <cell r="DJ28">
            <v>4.9457850491283439</v>
          </cell>
          <cell r="DK28">
            <v>31.87737222394129</v>
          </cell>
          <cell r="DL28">
            <v>0.54064621991827189</v>
          </cell>
          <cell r="DM28">
            <v>0</v>
          </cell>
          <cell r="DN28">
            <v>0</v>
          </cell>
          <cell r="DO28">
            <v>0</v>
          </cell>
          <cell r="DP28">
            <v>0.81280383535112877</v>
          </cell>
          <cell r="DQ28">
            <v>5.0148611261807266E-2</v>
          </cell>
          <cell r="DR28">
            <v>31.877372223941304</v>
          </cell>
          <cell r="DS28">
            <v>3.28697043534057</v>
          </cell>
          <cell r="DT28">
            <v>0</v>
          </cell>
          <cell r="DU28">
            <v>1.0346265850158696</v>
          </cell>
          <cell r="DV28">
            <v>0.48839809943461893</v>
          </cell>
          <cell r="DW28">
            <v>1</v>
          </cell>
          <cell r="DX28">
            <v>0.11279043435790613</v>
          </cell>
          <cell r="DY28">
            <v>4.945785049128343</v>
          </cell>
          <cell r="DZ28">
            <v>5.2016027812162813</v>
          </cell>
          <cell r="EA28">
            <v>0.20110984180405525</v>
          </cell>
          <cell r="EB28">
            <v>0.2</v>
          </cell>
          <cell r="EC28">
            <v>0</v>
          </cell>
          <cell r="ED28">
            <v>0.21004213789090201</v>
          </cell>
          <cell r="EE28">
            <v>0</v>
          </cell>
          <cell r="EF28">
            <v>0</v>
          </cell>
          <cell r="EG28">
            <v>0</v>
          </cell>
          <cell r="EH28">
            <v>0.31577591588244736</v>
          </cell>
          <cell r="EI28">
            <v>1.9482835787295722E-2</v>
          </cell>
          <cell r="EJ28">
            <v>31.877372223941247</v>
          </cell>
          <cell r="EK28">
            <v>3.2869704353405536</v>
          </cell>
          <cell r="EL28">
            <v>0</v>
          </cell>
          <cell r="EM28">
            <v>1.0346265850158725</v>
          </cell>
          <cell r="EN28">
            <v>0.48839809943461759</v>
          </cell>
          <cell r="EO28">
            <v>1</v>
          </cell>
          <cell r="EP28">
            <v>4.3819309362339E-2</v>
          </cell>
          <cell r="EQ28">
            <v>4.9457850491283786</v>
          </cell>
          <cell r="ER28">
            <v>5.2016027812163426</v>
          </cell>
          <cell r="ES28">
            <v>0.20110984180405569</v>
          </cell>
          <cell r="ET28">
            <v>0.2</v>
          </cell>
          <cell r="EU28">
            <v>0</v>
          </cell>
        </row>
        <row r="29">
          <cell r="A29" t="str">
            <v>2045.00</v>
          </cell>
          <cell r="B29">
            <v>4.0920462664929644</v>
          </cell>
          <cell r="C29">
            <v>2.6645850571519341</v>
          </cell>
          <cell r="D29">
            <v>1.0675166941903833</v>
          </cell>
          <cell r="E29">
            <v>1.10226</v>
          </cell>
          <cell r="F29">
            <v>-1.2271768160882224</v>
          </cell>
          <cell r="G29">
            <v>1.0435264101793444</v>
          </cell>
          <cell r="H29">
            <v>0</v>
          </cell>
          <cell r="I29">
            <v>6.3367415708890026E-2</v>
          </cell>
          <cell r="J29">
            <v>5.2631578947368363E-2</v>
          </cell>
          <cell r="K29">
            <v>0.21624896324774429</v>
          </cell>
          <cell r="L29">
            <v>0.36540300069784487</v>
          </cell>
          <cell r="M29">
            <v>1.7125360738448625</v>
          </cell>
          <cell r="N29">
            <v>0.13285570144527589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0.24791240557927818</v>
          </cell>
          <cell r="AA29">
            <v>0.40058256764488248</v>
          </cell>
          <cell r="AB29">
            <v>2.579062148270729E-2</v>
          </cell>
          <cell r="AC29">
            <v>3.5167056765817988E-2</v>
          </cell>
          <cell r="AD29">
            <v>1.4568168894349314</v>
          </cell>
          <cell r="AE29">
            <v>8.5038614384327929</v>
          </cell>
          <cell r="AF29">
            <v>0.13565142689075155</v>
          </cell>
          <cell r="AG29">
            <v>0</v>
          </cell>
          <cell r="AH29">
            <v>0</v>
          </cell>
          <cell r="AI29">
            <v>0</v>
          </cell>
          <cell r="AJ29">
            <v>0.21918869594916857</v>
          </cell>
          <cell r="AK29">
            <v>1.4111978770459216E-2</v>
          </cell>
          <cell r="AL29">
            <v>8.503861438434642</v>
          </cell>
          <cell r="AM29">
            <v>1.40229178125331</v>
          </cell>
          <cell r="AN29">
            <v>0</v>
          </cell>
          <cell r="AO29">
            <v>1.0080371671903914</v>
          </cell>
          <cell r="AP29">
            <v>1.5875816950297417</v>
          </cell>
          <cell r="AQ29">
            <v>1</v>
          </cell>
          <cell r="AR29">
            <v>1.9242528096556969E-2</v>
          </cell>
          <cell r="AS29">
            <v>1.4568168894100759</v>
          </cell>
          <cell r="AT29">
            <v>1.4601805865216144</v>
          </cell>
          <cell r="AU29">
            <v>0.17073238955078612</v>
          </cell>
          <cell r="AV29">
            <v>0.2</v>
          </cell>
          <cell r="AW29">
            <v>0</v>
          </cell>
          <cell r="AX29">
            <v>0.11226097868853184</v>
          </cell>
          <cell r="AY29">
            <v>0</v>
          </cell>
          <cell r="AZ29">
            <v>0</v>
          </cell>
          <cell r="BA29">
            <v>0</v>
          </cell>
          <cell r="BB29">
            <v>0.18139387169572257</v>
          </cell>
          <cell r="BC29">
            <v>1.1678642712248074E-2</v>
          </cell>
          <cell r="BD29">
            <v>8.5038614384305635</v>
          </cell>
          <cell r="BE29">
            <v>1.4022917812168914</v>
          </cell>
          <cell r="BF29">
            <v>0</v>
          </cell>
          <cell r="BG29">
            <v>1.0080371671905077</v>
          </cell>
          <cell r="BH29">
            <v>1.5875816950289909</v>
          </cell>
          <cell r="BI29">
            <v>1</v>
          </cell>
          <cell r="BJ29">
            <v>1.5924528669261757E-2</v>
          </cell>
          <cell r="BK29">
            <v>1.4568168894648985</v>
          </cell>
          <cell r="BL29">
            <v>1.460180586576693</v>
          </cell>
          <cell r="BM29">
            <v>0.17073238955037753</v>
          </cell>
          <cell r="BN29">
            <v>0.2</v>
          </cell>
          <cell r="BO29">
            <v>0</v>
          </cell>
          <cell r="BP29">
            <v>0.97893611893996446</v>
          </cell>
          <cell r="BQ29">
            <v>1.7724260340803704</v>
          </cell>
          <cell r="BR29">
            <v>3.6393637910135355E-2</v>
          </cell>
          <cell r="BS29">
            <v>0.22565986260951543</v>
          </cell>
          <cell r="BT29">
            <v>2.8026410132256134</v>
          </cell>
          <cell r="BU29">
            <v>40.857373848593525</v>
          </cell>
          <cell r="BV29">
            <v>0.70503039875422691</v>
          </cell>
          <cell r="BW29">
            <v>0</v>
          </cell>
          <cell r="BX29">
            <v>0</v>
          </cell>
          <cell r="BY29">
            <v>0</v>
          </cell>
          <cell r="BZ29">
            <v>1.2765023267536508</v>
          </cell>
          <cell r="CA29">
            <v>2.6210720548017773E-2</v>
          </cell>
          <cell r="CB29">
            <v>40.85737384859835</v>
          </cell>
          <cell r="CC29">
            <v>2.1967150220570431</v>
          </cell>
          <cell r="CD29">
            <v>0</v>
          </cell>
          <cell r="CE29">
            <v>1.0235649469021306</v>
          </cell>
          <cell r="CF29">
            <v>1.4188960561402912</v>
          </cell>
          <cell r="CG29">
            <v>1</v>
          </cell>
          <cell r="CH29">
            <v>0.16252037271920022</v>
          </cell>
          <cell r="CI29">
            <v>2.802641013225597</v>
          </cell>
          <cell r="CJ29">
            <v>2.9116595219741139</v>
          </cell>
          <cell r="CK29">
            <v>0.19370784557332438</v>
          </cell>
          <cell r="CL29">
            <v>0.2</v>
          </cell>
          <cell r="CM29">
            <v>0</v>
          </cell>
          <cell r="CN29">
            <v>0.27390572018573928</v>
          </cell>
          <cell r="CO29">
            <v>0</v>
          </cell>
          <cell r="CP29">
            <v>0</v>
          </cell>
          <cell r="CQ29">
            <v>0</v>
          </cell>
          <cell r="CR29">
            <v>0.49592370732672214</v>
          </cell>
          <cell r="CS29">
            <v>1.0182917362117586E-2</v>
          </cell>
          <cell r="CT29">
            <v>40.857373848581133</v>
          </cell>
          <cell r="CU29">
            <v>2.1967150220573148</v>
          </cell>
          <cell r="CV29">
            <v>0</v>
          </cell>
          <cell r="CW29">
            <v>1.0235649469021344</v>
          </cell>
          <cell r="CX29">
            <v>1.418896056139394</v>
          </cell>
          <cell r="CY29">
            <v>1</v>
          </cell>
          <cell r="CZ29">
            <v>6.3139489890315675E-2</v>
          </cell>
          <cell r="DA29">
            <v>2.8026410132256396</v>
          </cell>
          <cell r="DB29">
            <v>2.9116595219741255</v>
          </cell>
          <cell r="DC29">
            <v>0.19370784557332271</v>
          </cell>
          <cell r="DD29">
            <v>0.2</v>
          </cell>
          <cell r="DE29">
            <v>0</v>
          </cell>
          <cell r="DF29">
            <v>0.79099767561238787</v>
          </cell>
          <cell r="DG29">
            <v>1.1931684651913876</v>
          </cell>
          <cell r="DH29">
            <v>7.0671442052433198E-2</v>
          </cell>
          <cell r="DI29">
            <v>0.16447581854162838</v>
          </cell>
          <cell r="DJ29">
            <v>4.9342842232401143</v>
          </cell>
          <cell r="DK29">
            <v>32.932674552155483</v>
          </cell>
          <cell r="DL29">
            <v>0.56967701554882155</v>
          </cell>
          <cell r="DM29">
            <v>0</v>
          </cell>
          <cell r="DN29">
            <v>0</v>
          </cell>
          <cell r="DO29">
            <v>0</v>
          </cell>
          <cell r="DP29">
            <v>0.85932066711947941</v>
          </cell>
          <cell r="DQ29">
            <v>5.0897616306890554E-2</v>
          </cell>
          <cell r="DR29">
            <v>32.932674552155504</v>
          </cell>
          <cell r="DS29">
            <v>3.397998943365963</v>
          </cell>
          <cell r="DT29">
            <v>0</v>
          </cell>
          <cell r="DU29">
            <v>1.0337783713633826</v>
          </cell>
          <cell r="DV29">
            <v>0.47963658067133474</v>
          </cell>
          <cell r="DW29">
            <v>1</v>
          </cell>
          <cell r="DX29">
            <v>0.11845558631282108</v>
          </cell>
          <cell r="DY29">
            <v>4.9342842232401125</v>
          </cell>
          <cell r="DZ29">
            <v>5.1785551614270906</v>
          </cell>
          <cell r="EA29">
            <v>0.20016638796635905</v>
          </cell>
          <cell r="EB29">
            <v>0.2</v>
          </cell>
          <cell r="EC29">
            <v>0</v>
          </cell>
          <cell r="ED29">
            <v>0.22132066006356049</v>
          </cell>
          <cell r="EE29">
            <v>0</v>
          </cell>
          <cell r="EF29">
            <v>0</v>
          </cell>
          <cell r="EG29">
            <v>0</v>
          </cell>
          <cell r="EH29">
            <v>0.33384779807189963</v>
          </cell>
          <cell r="EI29">
            <v>1.9773825745542643E-2</v>
          </cell>
          <cell r="EJ29">
            <v>32.93267455215544</v>
          </cell>
          <cell r="EK29">
            <v>3.3979989433659354</v>
          </cell>
          <cell r="EL29">
            <v>0</v>
          </cell>
          <cell r="EM29">
            <v>1.0337783713633792</v>
          </cell>
          <cell r="EN29">
            <v>0.47963658067133302</v>
          </cell>
          <cell r="EO29">
            <v>1</v>
          </cell>
          <cell r="EP29">
            <v>4.6020232228806114E-2</v>
          </cell>
          <cell r="EQ29">
            <v>4.9342842232402457</v>
          </cell>
          <cell r="ER29">
            <v>5.1785551614271528</v>
          </cell>
          <cell r="ES29">
            <v>0.20016638796635572</v>
          </cell>
          <cell r="ET29">
            <v>0.2</v>
          </cell>
          <cell r="EU29">
            <v>0</v>
          </cell>
        </row>
        <row r="30">
          <cell r="A30" t="str">
            <v>2046.00</v>
          </cell>
          <cell r="B30">
            <v>4.0920462664929644</v>
          </cell>
          <cell r="C30">
            <v>2.7957562927084307</v>
          </cell>
          <cell r="D30">
            <v>1.1172130714160629</v>
          </cell>
          <cell r="E30">
            <v>1.10589</v>
          </cell>
          <cell r="F30">
            <v>-1.2811203404185862</v>
          </cell>
          <cell r="G30">
            <v>1.0425399669519042</v>
          </cell>
          <cell r="H30">
            <v>0</v>
          </cell>
          <cell r="I30">
            <v>6.6343086011562497E-2</v>
          </cell>
          <cell r="J30">
            <v>5.2631578947368363E-2</v>
          </cell>
          <cell r="K30">
            <v>0.22610366527038017</v>
          </cell>
          <cell r="L30">
            <v>0.38128563453914777</v>
          </cell>
          <cell r="M30">
            <v>1.7909454572371533</v>
          </cell>
          <cell r="N30">
            <v>0.13305689905582171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0.24792753105063392</v>
          </cell>
          <cell r="AA30">
            <v>0.40109511503844597</v>
          </cell>
          <cell r="AB30">
            <v>2.4997046012498841E-2</v>
          </cell>
          <cell r="AC30">
            <v>3.5230272455345796E-2</v>
          </cell>
          <cell r="AD30">
            <v>1.4786895810264895</v>
          </cell>
          <cell r="AE30">
            <v>8.8772516385068609</v>
          </cell>
          <cell r="AF30">
            <v>0.13565970316788467</v>
          </cell>
          <cell r="AG30">
            <v>0</v>
          </cell>
          <cell r="AH30">
            <v>0</v>
          </cell>
          <cell r="AI30">
            <v>0</v>
          </cell>
          <cell r="AJ30">
            <v>0.21946914897909572</v>
          </cell>
          <cell r="AK30">
            <v>1.3677754252223093E-2</v>
          </cell>
          <cell r="AL30">
            <v>8.8772516385088061</v>
          </cell>
          <cell r="AM30">
            <v>1.4127172344314134</v>
          </cell>
          <cell r="AN30">
            <v>0</v>
          </cell>
          <cell r="AO30">
            <v>1.0074345819589599</v>
          </cell>
          <cell r="AP30">
            <v>1.61380682507656</v>
          </cell>
          <cell r="AQ30">
            <v>1</v>
          </cell>
          <cell r="AR30">
            <v>1.9277118130344009E-2</v>
          </cell>
          <cell r="AS30">
            <v>1.4786895810011949</v>
          </cell>
          <cell r="AT30">
            <v>1.4793747284832288</v>
          </cell>
          <cell r="AU30">
            <v>0.17051836856641298</v>
          </cell>
          <cell r="AV30">
            <v>0.2</v>
          </cell>
          <cell r="AW30">
            <v>0</v>
          </cell>
          <cell r="AX30">
            <v>0.11226782788275129</v>
          </cell>
          <cell r="AY30">
            <v>0</v>
          </cell>
          <cell r="AZ30">
            <v>0</v>
          </cell>
          <cell r="BA30">
            <v>0</v>
          </cell>
          <cell r="BB30">
            <v>0.18162596605935338</v>
          </cell>
          <cell r="BC30">
            <v>1.1319291760275749E-2</v>
          </cell>
          <cell r="BD30">
            <v>8.8772516385045126</v>
          </cell>
          <cell r="BE30">
            <v>1.412717234394874</v>
          </cell>
          <cell r="BF30">
            <v>0</v>
          </cell>
          <cell r="BG30">
            <v>1.0074345819590667</v>
          </cell>
          <cell r="BH30">
            <v>1.6138068250757902</v>
          </cell>
          <cell r="BI30">
            <v>1</v>
          </cell>
          <cell r="BJ30">
            <v>1.5953154325002081E-2</v>
          </cell>
          <cell r="BK30">
            <v>1.4786895810570277</v>
          </cell>
          <cell r="BL30">
            <v>1.4793747285395067</v>
          </cell>
          <cell r="BM30">
            <v>0.17051836856611355</v>
          </cell>
          <cell r="BN30">
            <v>0.2</v>
          </cell>
          <cell r="BO30">
            <v>0</v>
          </cell>
          <cell r="BP30">
            <v>1.0198236678450894</v>
          </cell>
          <cell r="BQ30">
            <v>1.851582018335673</v>
          </cell>
          <cell r="BR30">
            <v>3.6367664668187215E-2</v>
          </cell>
          <cell r="BS30">
            <v>0.23461475147387634</v>
          </cell>
          <cell r="BT30">
            <v>2.8062397503234191</v>
          </cell>
          <cell r="BU30">
            <v>42.516552136575122</v>
          </cell>
          <cell r="BV30">
            <v>0.7344776367822512</v>
          </cell>
          <cell r="BW30">
            <v>0</v>
          </cell>
          <cell r="BX30">
            <v>0</v>
          </cell>
          <cell r="BY30">
            <v>0</v>
          </cell>
          <cell r="BZ30">
            <v>1.3335105156063853</v>
          </cell>
          <cell r="CA30">
            <v>2.6192014603091056E-2</v>
          </cell>
          <cell r="CB30">
            <v>42.516552136580188</v>
          </cell>
          <cell r="CC30">
            <v>2.2472760486204471</v>
          </cell>
          <cell r="CD30">
            <v>0</v>
          </cell>
          <cell r="CE30">
            <v>1.0230166526179885</v>
          </cell>
          <cell r="CF30">
            <v>1.4159885772462775</v>
          </cell>
          <cell r="CG30">
            <v>1</v>
          </cell>
          <cell r="CH30">
            <v>0.16896968922176789</v>
          </cell>
          <cell r="CI30">
            <v>2.806239750323432</v>
          </cell>
          <cell r="CJ30">
            <v>2.9074470358007969</v>
          </cell>
          <cell r="CK30">
            <v>0.19299459472115937</v>
          </cell>
          <cell r="CL30">
            <v>0.2</v>
          </cell>
          <cell r="CM30">
            <v>0</v>
          </cell>
          <cell r="CN30">
            <v>0.28534603106283435</v>
          </cell>
          <cell r="CO30">
            <v>0</v>
          </cell>
          <cell r="CP30">
            <v>0</v>
          </cell>
          <cell r="CQ30">
            <v>0</v>
          </cell>
          <cell r="CR30">
            <v>0.51807150272928115</v>
          </cell>
          <cell r="CS30">
            <v>1.0175650065096169E-2</v>
          </cell>
          <cell r="CT30">
            <v>42.516552136562048</v>
          </cell>
          <cell r="CU30">
            <v>2.2472760486207322</v>
          </cell>
          <cell r="CV30">
            <v>0</v>
          </cell>
          <cell r="CW30">
            <v>1.0230166526179918</v>
          </cell>
          <cell r="CX30">
            <v>1.4159885772453711</v>
          </cell>
          <cell r="CY30">
            <v>1</v>
          </cell>
          <cell r="CZ30">
            <v>6.5645062252107575E-2</v>
          </cell>
          <cell r="DA30">
            <v>2.8062397503234218</v>
          </cell>
          <cell r="DB30">
            <v>2.9074470358008062</v>
          </cell>
          <cell r="DC30">
            <v>0.19299459472116118</v>
          </cell>
          <cell r="DD30">
            <v>0.2</v>
          </cell>
          <cell r="DE30">
            <v>0</v>
          </cell>
          <cell r="DF30">
            <v>0.83282759559128006</v>
          </cell>
          <cell r="DG30">
            <v>1.2602546425111165</v>
          </cell>
          <cell r="DH30">
            <v>7.1692188375135649E-2</v>
          </cell>
          <cell r="DI30">
            <v>0.17260385264969275</v>
          </cell>
          <cell r="DJ30">
            <v>4.9231727207921523</v>
          </cell>
          <cell r="DK30">
            <v>33.998172285812828</v>
          </cell>
          <cell r="DL30">
            <v>0.59980294980744309</v>
          </cell>
          <cell r="DM30">
            <v>0</v>
          </cell>
          <cell r="DN30">
            <v>0</v>
          </cell>
          <cell r="DO30">
            <v>0</v>
          </cell>
          <cell r="DP30">
            <v>0.90763617354684789</v>
          </cell>
          <cell r="DQ30">
            <v>5.1632758440272139E-2</v>
          </cell>
          <cell r="DR30">
            <v>33.998172285812863</v>
          </cell>
          <cell r="DS30">
            <v>3.5099198337463688</v>
          </cell>
          <cell r="DT30">
            <v>0</v>
          </cell>
          <cell r="DU30">
            <v>1.032937294050345</v>
          </cell>
          <cell r="DV30">
            <v>0.47129569708052715</v>
          </cell>
          <cell r="DW30">
            <v>1</v>
          </cell>
          <cell r="DX30">
            <v>0.12430940150813949</v>
          </cell>
          <cell r="DY30">
            <v>4.9231727207921532</v>
          </cell>
          <cell r="DZ30">
            <v>5.1515831253100224</v>
          </cell>
          <cell r="EA30">
            <v>0.19926971572957636</v>
          </cell>
          <cell r="EB30">
            <v>0.2</v>
          </cell>
          <cell r="EC30">
            <v>0</v>
          </cell>
          <cell r="ED30">
            <v>0.23302464578383314</v>
          </cell>
          <cell r="EE30">
            <v>0</v>
          </cell>
          <cell r="EF30">
            <v>0</v>
          </cell>
          <cell r="EG30">
            <v>0</v>
          </cell>
          <cell r="EH30">
            <v>0.35261846896426258</v>
          </cell>
          <cell r="EI30">
            <v>2.0059429934863506E-2</v>
          </cell>
          <cell r="EJ30">
            <v>33.998172285812785</v>
          </cell>
          <cell r="EK30">
            <v>3.5099198337463262</v>
          </cell>
          <cell r="EL30">
            <v>0</v>
          </cell>
          <cell r="EM30">
            <v>1.0329372940503407</v>
          </cell>
          <cell r="EN30">
            <v>0.47129569708052543</v>
          </cell>
          <cell r="EO30">
            <v>1</v>
          </cell>
          <cell r="EP30">
            <v>4.8294451141552397E-2</v>
          </cell>
          <cell r="EQ30">
            <v>4.9231727207922322</v>
          </cell>
          <cell r="ER30">
            <v>5.1515831253100837</v>
          </cell>
          <cell r="ES30">
            <v>0.19926971572957536</v>
          </cell>
          <cell r="ET30">
            <v>0.2</v>
          </cell>
          <cell r="EU30">
            <v>0</v>
          </cell>
        </row>
        <row r="31">
          <cell r="A31" t="str">
            <v>2047.00</v>
          </cell>
          <cell r="B31">
            <v>4.0920462664929644</v>
          </cell>
          <cell r="C31">
            <v>2.9314036397203584</v>
          </cell>
          <cell r="D31">
            <v>1.1685174228149726</v>
          </cell>
          <cell r="E31">
            <v>1.1065199999999999</v>
          </cell>
          <cell r="F31">
            <v>-1.3402525338354214</v>
          </cell>
          <cell r="G31">
            <v>1.0447538510687704</v>
          </cell>
          <cell r="H31">
            <v>0</v>
          </cell>
          <cell r="I31">
            <v>6.9419772972153362E-2</v>
          </cell>
          <cell r="J31">
            <v>5.2631578947368363E-2</v>
          </cell>
          <cell r="K31">
            <v>0.23627130468077345</v>
          </cell>
          <cell r="L31">
            <v>0.39768404973974969</v>
          </cell>
          <cell r="M31">
            <v>1.8718925502076493</v>
          </cell>
          <cell r="N31">
            <v>0.13326516468811503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0.24793549428859468</v>
          </cell>
          <cell r="AA31">
            <v>0.40162995230343668</v>
          </cell>
          <cell r="AB31">
            <v>2.4228142075237845E-2</v>
          </cell>
          <cell r="AC31">
            <v>3.5297047933462861E-2</v>
          </cell>
          <cell r="AD31">
            <v>1.5006239788413003</v>
          </cell>
          <cell r="AE31">
            <v>9.2903184917078132</v>
          </cell>
          <cell r="AF31">
            <v>0.13566406045122115</v>
          </cell>
          <cell r="AG31">
            <v>0</v>
          </cell>
          <cell r="AH31">
            <v>0</v>
          </cell>
          <cell r="AI31">
            <v>0</v>
          </cell>
          <cell r="AJ31">
            <v>0.21976179846548882</v>
          </cell>
          <cell r="AK31">
            <v>1.3257029375685117E-2</v>
          </cell>
          <cell r="AL31">
            <v>9.2903184917098631</v>
          </cell>
          <cell r="AM31">
            <v>1.4253667162229389</v>
          </cell>
          <cell r="AN31">
            <v>0</v>
          </cell>
          <cell r="AO31">
            <v>1.0089540082638098</v>
          </cell>
          <cell r="AP31">
            <v>1.6411038413149879</v>
          </cell>
          <cell r="AQ31">
            <v>1</v>
          </cell>
          <cell r="AR31">
            <v>1.9313655990825802E-2</v>
          </cell>
          <cell r="AS31">
            <v>1.5006239788155564</v>
          </cell>
          <cell r="AT31">
            <v>1.5024977378241422</v>
          </cell>
          <cell r="AU31">
            <v>0.1702884599691952</v>
          </cell>
          <cell r="AV31">
            <v>0.2</v>
          </cell>
          <cell r="AW31">
            <v>0</v>
          </cell>
          <cell r="AX31">
            <v>0.11227143383737294</v>
          </cell>
          <cell r="AY31">
            <v>0</v>
          </cell>
          <cell r="AZ31">
            <v>0</v>
          </cell>
          <cell r="BA31">
            <v>0</v>
          </cell>
          <cell r="BB31">
            <v>0.18186815383794669</v>
          </cell>
          <cell r="BC31">
            <v>1.097111269955273E-2</v>
          </cell>
          <cell r="BD31">
            <v>9.290318491705337</v>
          </cell>
          <cell r="BE31">
            <v>1.4253667161861976</v>
          </cell>
          <cell r="BF31">
            <v>0</v>
          </cell>
          <cell r="BG31">
            <v>1.0089540082638986</v>
          </cell>
          <cell r="BH31">
            <v>1.6411038413141994</v>
          </cell>
          <cell r="BI31">
            <v>1</v>
          </cell>
          <cell r="BJ31">
            <v>1.5983391942636978E-2</v>
          </cell>
          <cell r="BK31">
            <v>1.5006239788724163</v>
          </cell>
          <cell r="BL31">
            <v>1.5024977378816875</v>
          </cell>
          <cell r="BM31">
            <v>0.17028845996898492</v>
          </cell>
          <cell r="BN31">
            <v>0.2</v>
          </cell>
          <cell r="BO31">
            <v>0</v>
          </cell>
          <cell r="BP31">
            <v>1.0618387185942477</v>
          </cell>
          <cell r="BQ31">
            <v>1.9330549163211548</v>
          </cell>
          <cell r="BR31">
            <v>3.6344472702380066E-2</v>
          </cell>
          <cell r="BS31">
            <v>0.24382216580698335</v>
          </cell>
          <cell r="BT31">
            <v>2.8098284186466058</v>
          </cell>
          <cell r="BU31">
            <v>44.336072019023071</v>
          </cell>
          <cell r="BV31">
            <v>0.76473690233620206</v>
          </cell>
          <cell r="BW31">
            <v>0</v>
          </cell>
          <cell r="BX31">
            <v>0</v>
          </cell>
          <cell r="BY31">
            <v>0</v>
          </cell>
          <cell r="BZ31">
            <v>1.3921873471616057</v>
          </cell>
          <cell r="CA31">
            <v>2.6175311734962486E-2</v>
          </cell>
          <cell r="CB31">
            <v>44.336072019028407</v>
          </cell>
          <cell r="CC31">
            <v>2.3020646740898569</v>
          </cell>
          <cell r="CD31">
            <v>0</v>
          </cell>
          <cell r="CE31">
            <v>1.0243800157542031</v>
          </cell>
          <cell r="CF31">
            <v>1.4130111846348974</v>
          </cell>
          <cell r="CG31">
            <v>1</v>
          </cell>
          <cell r="CH31">
            <v>0.17560087472322275</v>
          </cell>
          <cell r="CI31">
            <v>2.8098284186466178</v>
          </cell>
          <cell r="CJ31">
            <v>2.9111549210111307</v>
          </cell>
          <cell r="CK31">
            <v>0.1923018912169869</v>
          </cell>
          <cell r="CL31">
            <v>0.2</v>
          </cell>
          <cell r="CM31">
            <v>0</v>
          </cell>
          <cell r="CN31">
            <v>0.29710181625803889</v>
          </cell>
          <cell r="CO31">
            <v>0</v>
          </cell>
          <cell r="CP31">
            <v>0</v>
          </cell>
          <cell r="CQ31">
            <v>0</v>
          </cell>
          <cell r="CR31">
            <v>0.54086756915953593</v>
          </cell>
          <cell r="CS31">
            <v>1.0169160967417578E-2</v>
          </cell>
          <cell r="CT31">
            <v>44.336072019009301</v>
          </cell>
          <cell r="CU31">
            <v>2.3020646740901678</v>
          </cell>
          <cell r="CV31">
            <v>0</v>
          </cell>
          <cell r="CW31">
            <v>1.0243800157542116</v>
          </cell>
          <cell r="CX31">
            <v>1.4130111846339839</v>
          </cell>
          <cell r="CY31">
            <v>1</v>
          </cell>
          <cell r="CZ31">
            <v>6.8221291083759017E-2</v>
          </cell>
          <cell r="DA31">
            <v>2.8098284186466405</v>
          </cell>
          <cell r="DB31">
            <v>2.9111549210111378</v>
          </cell>
          <cell r="DC31">
            <v>0.19230189121698626</v>
          </cell>
          <cell r="DD31">
            <v>0.2</v>
          </cell>
          <cell r="DE31">
            <v>0</v>
          </cell>
          <cell r="DF31">
            <v>0.87619045463315193</v>
          </cell>
          <cell r="DG31">
            <v>1.3299011111198045</v>
          </cell>
          <cell r="DH31">
            <v>7.2692549910497103E-2</v>
          </cell>
          <cell r="DI31">
            <v>0.18102540671348413</v>
          </cell>
          <cell r="DJ31">
            <v>4.9124346688920992</v>
          </cell>
          <cell r="DK31">
            <v>35.186107234074512</v>
          </cell>
          <cell r="DL31">
            <v>0.63103290772799892</v>
          </cell>
          <cell r="DM31">
            <v>0</v>
          </cell>
          <cell r="DN31">
            <v>0</v>
          </cell>
          <cell r="DO31">
            <v>0</v>
          </cell>
          <cell r="DP31">
            <v>0.95779560334515834</v>
          </cell>
          <cell r="DQ31">
            <v>5.2353219437193968E-2</v>
          </cell>
          <cell r="DR31">
            <v>35.186107234074534</v>
          </cell>
          <cell r="DS31">
            <v>3.6300571772906545</v>
          </cell>
          <cell r="DT31">
            <v>0</v>
          </cell>
          <cell r="DU31">
            <v>1.0342279451482672</v>
          </cell>
          <cell r="DV31">
            <v>0.46339169546382447</v>
          </cell>
          <cell r="DW31">
            <v>1</v>
          </cell>
          <cell r="DX31">
            <v>0.13037460995723976</v>
          </cell>
          <cell r="DY31">
            <v>4.9124346688921534</v>
          </cell>
          <cell r="DZ31">
            <v>5.1392354532317075</v>
          </cell>
          <cell r="EA31">
            <v>0.19840985016446311</v>
          </cell>
          <cell r="EB31">
            <v>0.2</v>
          </cell>
          <cell r="EC31">
            <v>0</v>
          </cell>
          <cell r="ED31">
            <v>0.24515754690514205</v>
          </cell>
          <cell r="EE31">
            <v>0</v>
          </cell>
          <cell r="EF31">
            <v>0</v>
          </cell>
          <cell r="EG31">
            <v>0</v>
          </cell>
          <cell r="EH31">
            <v>0.3721055077746297</v>
          </cell>
          <cell r="EI31">
            <v>2.0339330473303139E-2</v>
          </cell>
          <cell r="EJ31">
            <v>35.18610723407447</v>
          </cell>
          <cell r="EK31">
            <v>3.630057177290626</v>
          </cell>
          <cell r="EL31">
            <v>0</v>
          </cell>
          <cell r="EM31">
            <v>1.0342279451482717</v>
          </cell>
          <cell r="EN31">
            <v>0.46339169546382286</v>
          </cell>
          <cell r="EO31">
            <v>1</v>
          </cell>
          <cell r="EP31">
            <v>5.0650796756242115E-2</v>
          </cell>
          <cell r="EQ31">
            <v>4.9124346688921818</v>
          </cell>
          <cell r="ER31">
            <v>5.1392354532317732</v>
          </cell>
          <cell r="ES31">
            <v>0.19840985016446427</v>
          </cell>
          <cell r="ET31">
            <v>0.2</v>
          </cell>
          <cell r="EU31">
            <v>0</v>
          </cell>
        </row>
        <row r="32">
          <cell r="A32" t="str">
            <v>2048.00</v>
          </cell>
          <cell r="B32">
            <v>4.0920462664929644</v>
          </cell>
          <cell r="C32">
            <v>3.0716268504119788</v>
          </cell>
          <cell r="D32">
            <v>1.2214832599510681</v>
          </cell>
          <cell r="E32">
            <v>1.10748</v>
          </cell>
          <cell r="F32">
            <v>-1.4008623112114245</v>
          </cell>
          <cell r="G32">
            <v>1.0438685536113728</v>
          </cell>
          <cell r="H32">
            <v>0</v>
          </cell>
          <cell r="I32">
            <v>7.2598993097333045E-2</v>
          </cell>
          <cell r="J32">
            <v>5.2631578947368363E-2</v>
          </cell>
          <cell r="K32">
            <v>0.24676318606088241</v>
          </cell>
          <cell r="L32">
            <v>0.41458634680736645</v>
          </cell>
          <cell r="M32">
            <v>1.9554317859166501</v>
          </cell>
          <cell r="N32">
            <v>0.13348116061034584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0.24794071805039158</v>
          </cell>
          <cell r="AA32">
            <v>0.40218606250575928</v>
          </cell>
          <cell r="AB32">
            <v>2.3483428830710019E-2</v>
          </cell>
          <cell r="AC32">
            <v>3.5364688755932627E-2</v>
          </cell>
          <cell r="AD32">
            <v>1.5226125906478867</v>
          </cell>
          <cell r="AE32">
            <v>9.7176307694658384</v>
          </cell>
          <cell r="AF32">
            <v>0.13566691876217207</v>
          </cell>
          <cell r="AG32">
            <v>0</v>
          </cell>
          <cell r="AH32">
            <v>0</v>
          </cell>
          <cell r="AI32">
            <v>0</v>
          </cell>
          <cell r="AJ32">
            <v>0.22006608796762206</v>
          </cell>
          <cell r="AK32">
            <v>1.2849541037185669E-2</v>
          </cell>
          <cell r="AL32">
            <v>9.7176307694679931</v>
          </cell>
          <cell r="AM32">
            <v>1.4374501116524947</v>
          </cell>
          <cell r="AN32">
            <v>0</v>
          </cell>
          <cell r="AO32">
            <v>1.0084773941274394</v>
          </cell>
          <cell r="AP32">
            <v>1.6694347565481515</v>
          </cell>
          <cell r="AQ32">
            <v>1</v>
          </cell>
          <cell r="AR32">
            <v>1.9350667345952234E-2</v>
          </cell>
          <cell r="AS32">
            <v>1.5226125906216648</v>
          </cell>
          <cell r="AT32">
            <v>1.5250885051607852</v>
          </cell>
          <cell r="AU32">
            <v>0.17004852208425769</v>
          </cell>
          <cell r="AV32">
            <v>0.2</v>
          </cell>
          <cell r="AW32">
            <v>0</v>
          </cell>
          <cell r="AX32">
            <v>0.11227379928822596</v>
          </cell>
          <cell r="AY32">
            <v>0</v>
          </cell>
          <cell r="AZ32">
            <v>0</v>
          </cell>
          <cell r="BA32">
            <v>0</v>
          </cell>
          <cell r="BB32">
            <v>0.18211997453814746</v>
          </cell>
          <cell r="BC32">
            <v>1.063388779352435E-2</v>
          </cell>
          <cell r="BD32">
            <v>9.7176307694632396</v>
          </cell>
          <cell r="BE32">
            <v>1.4374501116155607</v>
          </cell>
          <cell r="BF32">
            <v>0</v>
          </cell>
          <cell r="BG32">
            <v>1.0084773941275227</v>
          </cell>
          <cell r="BH32">
            <v>1.6694347565473451</v>
          </cell>
          <cell r="BI32">
            <v>1</v>
          </cell>
          <cell r="BJ32">
            <v>1.6014021409981288E-2</v>
          </cell>
          <cell r="BK32">
            <v>1.5226125906794861</v>
          </cell>
          <cell r="BL32">
            <v>1.5250885052195049</v>
          </cell>
          <cell r="BM32">
            <v>0.17004852208412732</v>
          </cell>
          <cell r="BN32">
            <v>0.2</v>
          </cell>
          <cell r="BO32">
            <v>0</v>
          </cell>
          <cell r="BP32">
            <v>1.1050033769727425</v>
          </cell>
          <cell r="BQ32">
            <v>2.0168927652049042</v>
          </cell>
          <cell r="BR32">
            <v>3.6324229550507577E-2</v>
          </cell>
          <cell r="BS32">
            <v>0.25327315213066459</v>
          </cell>
          <cell r="BT32">
            <v>2.8134035827595731</v>
          </cell>
          <cell r="BU32">
            <v>46.191191090707278</v>
          </cell>
          <cell r="BV32">
            <v>0.79582411601632774</v>
          </cell>
          <cell r="BW32">
            <v>0</v>
          </cell>
          <cell r="BX32">
            <v>0</v>
          </cell>
          <cell r="BY32">
            <v>0</v>
          </cell>
          <cell r="BZ32">
            <v>1.4525674178175139</v>
          </cell>
          <cell r="CA32">
            <v>2.616073260445478E-2</v>
          </cell>
          <cell r="CB32">
            <v>46.191191090712913</v>
          </cell>
          <cell r="CC32">
            <v>2.3571505339881509</v>
          </cell>
          <cell r="CD32">
            <v>0</v>
          </cell>
          <cell r="CE32">
            <v>1.0239288932749349</v>
          </cell>
          <cell r="CF32">
            <v>1.4099146521256698</v>
          </cell>
          <cell r="CG32">
            <v>1</v>
          </cell>
          <cell r="CH32">
            <v>0.1824074809230451</v>
          </cell>
          <cell r="CI32">
            <v>2.8134035827595847</v>
          </cell>
          <cell r="CJ32">
            <v>2.9138944419301653</v>
          </cell>
          <cell r="CK32">
            <v>0.19163265977618671</v>
          </cell>
          <cell r="CL32">
            <v>0.2</v>
          </cell>
          <cell r="CM32">
            <v>0</v>
          </cell>
          <cell r="CN32">
            <v>0.30917926095641518</v>
          </cell>
          <cell r="CO32">
            <v>0</v>
          </cell>
          <cell r="CP32">
            <v>0</v>
          </cell>
          <cell r="CQ32">
            <v>0</v>
          </cell>
          <cell r="CR32">
            <v>0.56432534738739082</v>
          </cell>
          <cell r="CS32">
            <v>1.0163496946052796E-2</v>
          </cell>
          <cell r="CT32">
            <v>46.19119109069284</v>
          </cell>
          <cell r="CU32">
            <v>2.3571505339884693</v>
          </cell>
          <cell r="CV32">
            <v>0</v>
          </cell>
          <cell r="CW32">
            <v>1.0239288932749349</v>
          </cell>
          <cell r="CX32">
            <v>1.4099146521247501</v>
          </cell>
          <cell r="CY32">
            <v>1</v>
          </cell>
          <cell r="CZ32">
            <v>7.0865671207619649E-2</v>
          </cell>
          <cell r="DA32">
            <v>2.8134035827595381</v>
          </cell>
          <cell r="DB32">
            <v>2.9138944419301698</v>
          </cell>
          <cell r="DC32">
            <v>0.19163265977619096</v>
          </cell>
          <cell r="DD32">
            <v>0.2</v>
          </cell>
          <cell r="DE32">
            <v>0</v>
          </cell>
          <cell r="DF32">
            <v>0.92111960830363182</v>
          </cell>
          <cell r="DG32">
            <v>1.4021807485503934</v>
          </cell>
          <cell r="DH32">
            <v>7.3673502229128246E-2</v>
          </cell>
          <cell r="DI32">
            <v>0.18973678374502995</v>
          </cell>
          <cell r="DJ32">
            <v>4.9020552591242739</v>
          </cell>
          <cell r="DK32">
            <v>36.396198909757111</v>
          </cell>
          <cell r="DL32">
            <v>0.6633909120095155</v>
          </cell>
          <cell r="DM32">
            <v>0</v>
          </cell>
          <cell r="DN32">
            <v>0</v>
          </cell>
          <cell r="DO32">
            <v>0</v>
          </cell>
          <cell r="DP32">
            <v>1.0098514429587573</v>
          </cell>
          <cell r="DQ32">
            <v>5.3059701904213663E-2</v>
          </cell>
          <cell r="DR32">
            <v>36.396198909757125</v>
          </cell>
          <cell r="DS32">
            <v>3.7516864245546984</v>
          </cell>
          <cell r="DT32">
            <v>0</v>
          </cell>
          <cell r="DU32">
            <v>1.0335061519209523</v>
          </cell>
          <cell r="DV32">
            <v>0.45587591179166886</v>
          </cell>
          <cell r="DW32">
            <v>1</v>
          </cell>
          <cell r="DX32">
            <v>0.13664854908709809</v>
          </cell>
          <cell r="DY32">
            <v>4.9020552591243058</v>
          </cell>
          <cell r="DZ32">
            <v>5.1256701930439483</v>
          </cell>
          <cell r="EA32">
            <v>0.19758706869815545</v>
          </cell>
          <cell r="EB32">
            <v>0.2</v>
          </cell>
          <cell r="EC32">
            <v>0</v>
          </cell>
          <cell r="ED32">
            <v>0.2577286962941045</v>
          </cell>
          <cell r="EE32">
            <v>0</v>
          </cell>
          <cell r="EF32">
            <v>0</v>
          </cell>
          <cell r="EG32">
            <v>0</v>
          </cell>
          <cell r="EH32">
            <v>0.39232930559161805</v>
          </cell>
          <cell r="EI32">
            <v>2.0613800324914583E-2</v>
          </cell>
          <cell r="EJ32">
            <v>36.396198909757032</v>
          </cell>
          <cell r="EK32">
            <v>3.7516864245546668</v>
          </cell>
          <cell r="EL32">
            <v>0</v>
          </cell>
          <cell r="EM32">
            <v>1.0335061519209516</v>
          </cell>
          <cell r="EN32">
            <v>0.4558759117916672</v>
          </cell>
          <cell r="EO32">
            <v>1</v>
          </cell>
          <cell r="EP32">
            <v>5.3088234657929508E-2</v>
          </cell>
          <cell r="EQ32">
            <v>4.9020552591244133</v>
          </cell>
          <cell r="ER32">
            <v>5.1256701930440158</v>
          </cell>
          <cell r="ES32">
            <v>0.19758706869815335</v>
          </cell>
          <cell r="ET32">
            <v>0.2</v>
          </cell>
          <cell r="EU32">
            <v>0</v>
          </cell>
        </row>
        <row r="33">
          <cell r="A33" t="str">
            <v>2049.00</v>
          </cell>
          <cell r="B33">
            <v>4.0920462664929644</v>
          </cell>
          <cell r="C33">
            <v>3.2165430762852427</v>
          </cell>
          <cell r="D33">
            <v>1.2761376645438458</v>
          </cell>
          <cell r="E33">
            <v>1.1087399999999998</v>
          </cell>
          <cell r="F33">
            <v>-1.462938571425443</v>
          </cell>
          <cell r="G33">
            <v>1.0430355596631038</v>
          </cell>
          <cell r="H33">
            <v>0</v>
          </cell>
          <cell r="I33">
            <v>7.5882162945699272E-2</v>
          </cell>
          <cell r="J33">
            <v>5.2631578947368363E-2</v>
          </cell>
          <cell r="K33">
            <v>0.25758281634793745</v>
          </cell>
          <cell r="L33">
            <v>0.43198943873411705</v>
          </cell>
          <cell r="M33">
            <v>2.0415920825715994</v>
          </cell>
          <cell r="N33">
            <v>0.13370358513842334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0.24794384180640164</v>
          </cell>
          <cell r="AA33">
            <v>0.40276111274037524</v>
          </cell>
          <cell r="AB33">
            <v>2.2762108370167771E-2</v>
          </cell>
          <cell r="AC33">
            <v>3.5431813907804234E-2</v>
          </cell>
          <cell r="AD33">
            <v>1.544648594710565</v>
          </cell>
          <cell r="AE33">
            <v>10.159717407279715</v>
          </cell>
          <cell r="AF33">
            <v>0.13566862800282278</v>
          </cell>
          <cell r="AG33">
            <v>0</v>
          </cell>
          <cell r="AH33">
            <v>0</v>
          </cell>
          <cell r="AI33">
            <v>0</v>
          </cell>
          <cell r="AJ33">
            <v>0.22038074097857471</v>
          </cell>
          <cell r="AK33">
            <v>1.245485264114623E-2</v>
          </cell>
          <cell r="AL33">
            <v>10.159717407281979</v>
          </cell>
          <cell r="AM33">
            <v>1.4489900373394509</v>
          </cell>
          <cell r="AN33">
            <v>0</v>
          </cell>
          <cell r="AO33">
            <v>1.0080280530040029</v>
          </cell>
          <cell r="AP33">
            <v>1.6988264459367517</v>
          </cell>
          <cell r="AQ33">
            <v>1</v>
          </cell>
          <cell r="AR33">
            <v>1.9387396539109224E-2</v>
          </cell>
          <cell r="AS33">
            <v>1.5446485946838993</v>
          </cell>
          <cell r="AT33">
            <v>1.5470806765663203</v>
          </cell>
          <cell r="AU33">
            <v>0.16979946558780923</v>
          </cell>
          <cell r="AV33">
            <v>0.2</v>
          </cell>
          <cell r="AW33">
            <v>0</v>
          </cell>
          <cell r="AX33">
            <v>0.1122752138035821</v>
          </cell>
          <cell r="AY33">
            <v>0</v>
          </cell>
          <cell r="AZ33">
            <v>0</v>
          </cell>
          <cell r="BA33">
            <v>0</v>
          </cell>
          <cell r="BB33">
            <v>0.18238037176180552</v>
          </cell>
          <cell r="BC33">
            <v>1.0307255729021539E-2</v>
          </cell>
          <cell r="BD33">
            <v>10.159717407276979</v>
          </cell>
          <cell r="BE33">
            <v>1.4489900373023092</v>
          </cell>
          <cell r="BF33">
            <v>0</v>
          </cell>
          <cell r="BG33">
            <v>1.0080280530040648</v>
          </cell>
          <cell r="BH33">
            <v>1.6988264459359268</v>
          </cell>
          <cell r="BI33">
            <v>1</v>
          </cell>
          <cell r="BJ33">
            <v>1.6044417368695468E-2</v>
          </cell>
          <cell r="BK33">
            <v>1.5446485947427424</v>
          </cell>
          <cell r="BL33">
            <v>1.5470806766261265</v>
          </cell>
          <cell r="BM33">
            <v>0.16979946558773648</v>
          </cell>
          <cell r="BN33">
            <v>0.2</v>
          </cell>
          <cell r="BO33">
            <v>0</v>
          </cell>
          <cell r="BP33">
            <v>1.1493254663296559</v>
          </cell>
          <cell r="BQ33">
            <v>2.1031335801740694</v>
          </cell>
          <cell r="BR33">
            <v>3.6306521483644764E-2</v>
          </cell>
          <cell r="BS33">
            <v>0.26296446626136644</v>
          </cell>
          <cell r="BT33">
            <v>2.8169620451287751</v>
          </cell>
          <cell r="BU33">
            <v>48.082082232340866</v>
          </cell>
          <cell r="BV33">
            <v>0.82774491220347624</v>
          </cell>
          <cell r="BW33">
            <v>0</v>
          </cell>
          <cell r="BX33">
            <v>0</v>
          </cell>
          <cell r="BY33">
            <v>0</v>
          </cell>
          <cell r="BZ33">
            <v>1.5146781061353898</v>
          </cell>
          <cell r="CA33">
            <v>2.6147979243740092E-2</v>
          </cell>
          <cell r="CB33">
            <v>48.08208223234675</v>
          </cell>
          <cell r="CC33">
            <v>2.4125210289615309</v>
          </cell>
          <cell r="CD33">
            <v>0</v>
          </cell>
          <cell r="CE33">
            <v>1.0234904365143351</v>
          </cell>
          <cell r="CF33">
            <v>1.4067166606883985</v>
          </cell>
          <cell r="CG33">
            <v>1</v>
          </cell>
          <cell r="CH33">
            <v>0.18938717135822764</v>
          </cell>
          <cell r="CI33">
            <v>2.8169620451288009</v>
          </cell>
          <cell r="CJ33">
            <v>2.9155466951192728</v>
          </cell>
          <cell r="CK33">
            <v>0.19098301725116459</v>
          </cell>
          <cell r="CL33">
            <v>0.2</v>
          </cell>
          <cell r="CM33">
            <v>0</v>
          </cell>
          <cell r="CN33">
            <v>0.32158055412617359</v>
          </cell>
          <cell r="CO33">
            <v>0</v>
          </cell>
          <cell r="CP33">
            <v>0</v>
          </cell>
          <cell r="CQ33">
            <v>0</v>
          </cell>
          <cell r="CR33">
            <v>0.58845547403866871</v>
          </cell>
          <cell r="CS33">
            <v>1.0158542239904669E-2</v>
          </cell>
          <cell r="CT33">
            <v>48.082082232325668</v>
          </cell>
          <cell r="CU33">
            <v>2.4125210289618448</v>
          </cell>
          <cell r="CV33">
            <v>0</v>
          </cell>
          <cell r="CW33">
            <v>1.0234904365143302</v>
          </cell>
          <cell r="CX33">
            <v>1.4067166606874728</v>
          </cell>
          <cell r="CY33">
            <v>1</v>
          </cell>
          <cell r="CZ33">
            <v>7.3577294903137413E-2</v>
          </cell>
          <cell r="DA33">
            <v>2.81696204512876</v>
          </cell>
          <cell r="DB33">
            <v>2.9155466951192759</v>
          </cell>
          <cell r="DC33">
            <v>0.19098301725116806</v>
          </cell>
          <cell r="DD33">
            <v>0.2</v>
          </cell>
          <cell r="DE33">
            <v>0</v>
          </cell>
          <cell r="DF33">
            <v>0.96763641977107751</v>
          </cell>
          <cell r="DG33">
            <v>1.4771578982842373</v>
          </cell>
          <cell r="DH33">
            <v>7.4634955284610824E-2</v>
          </cell>
          <cell r="DI33">
            <v>0.19873796569326196</v>
          </cell>
          <cell r="DJ33">
            <v>4.8920202252663998</v>
          </cell>
          <cell r="DK33">
            <v>37.628724546725323</v>
          </cell>
          <cell r="DL33">
            <v>0.69689234841906211</v>
          </cell>
          <cell r="DM33">
            <v>0</v>
          </cell>
          <cell r="DN33">
            <v>0</v>
          </cell>
          <cell r="DO33">
            <v>0</v>
          </cell>
          <cell r="DP33">
            <v>1.0638500326027487</v>
          </cell>
          <cell r="DQ33">
            <v>5.3752140989845057E-2</v>
          </cell>
          <cell r="DR33">
            <v>37.628724546725351</v>
          </cell>
          <cell r="DS33">
            <v>3.8747599555747625</v>
          </cell>
          <cell r="DT33">
            <v>0</v>
          </cell>
          <cell r="DU33">
            <v>1.0328048554949985</v>
          </cell>
          <cell r="DV33">
            <v>0.4487231220408473</v>
          </cell>
          <cell r="DW33">
            <v>1</v>
          </cell>
          <cell r="DX33">
            <v>0.14313120589732478</v>
          </cell>
          <cell r="DY33">
            <v>4.8920202252663767</v>
          </cell>
          <cell r="DZ33">
            <v>5.1106535563266942</v>
          </cell>
          <cell r="EA33">
            <v>0.19679424852904431</v>
          </cell>
          <cell r="EB33">
            <v>0.2</v>
          </cell>
          <cell r="EC33">
            <v>0</v>
          </cell>
          <cell r="ED33">
            <v>0.27074407135201589</v>
          </cell>
          <cell r="EE33">
            <v>0</v>
          </cell>
          <cell r="EF33">
            <v>0</v>
          </cell>
          <cell r="EG33">
            <v>0</v>
          </cell>
          <cell r="EH33">
            <v>0.41330786568148958</v>
          </cell>
          <cell r="EI33">
            <v>2.0882814294765767E-2</v>
          </cell>
          <cell r="EJ33">
            <v>37.628724546725252</v>
          </cell>
          <cell r="EK33">
            <v>3.874759955574719</v>
          </cell>
          <cell r="EL33">
            <v>0</v>
          </cell>
          <cell r="EM33">
            <v>1.0328048554949956</v>
          </cell>
          <cell r="EN33">
            <v>0.44872312204084541</v>
          </cell>
          <cell r="EO33">
            <v>1</v>
          </cell>
          <cell r="EP33">
            <v>5.5606759795937308E-2</v>
          </cell>
          <cell r="EQ33">
            <v>4.8920202252664469</v>
          </cell>
          <cell r="ER33">
            <v>5.1106535563267634</v>
          </cell>
          <cell r="ES33">
            <v>0.1967942485290439</v>
          </cell>
          <cell r="ET33">
            <v>0.2</v>
          </cell>
          <cell r="EU33">
            <v>0</v>
          </cell>
        </row>
        <row r="34">
          <cell r="A34" t="str">
            <v>2050.00</v>
          </cell>
          <cell r="B34">
            <v>4.0920462664929644</v>
          </cell>
          <cell r="C34">
            <v>3.3662516873649384</v>
          </cell>
          <cell r="D34">
            <v>1.3324936603239979</v>
          </cell>
          <cell r="E34">
            <v>1.11025</v>
          </cell>
          <cell r="F34">
            <v>-1.5264835057898927</v>
          </cell>
          <cell r="G34">
            <v>1.0422616214428713</v>
          </cell>
          <cell r="H34">
            <v>0</v>
          </cell>
          <cell r="I34">
            <v>7.9270610047205273E-2</v>
          </cell>
          <cell r="J34">
            <v>5.2631578947368363E-2</v>
          </cell>
          <cell r="K34">
            <v>0.26873275809970154</v>
          </cell>
          <cell r="L34">
            <v>0.44990377689681793</v>
          </cell>
          <cell r="M34">
            <v>2.130400805367723</v>
          </cell>
          <cell r="N34">
            <v>0.13393130474641371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0.24794541515479329</v>
          </cell>
          <cell r="AA34">
            <v>0.40335307276155963</v>
          </cell>
          <cell r="AB34">
            <v>2.2063420839498755E-2</v>
          </cell>
          <cell r="AC34">
            <v>3.5498552853644172E-2</v>
          </cell>
          <cell r="AD34">
            <v>1.5667254202789318</v>
          </cell>
          <cell r="AE34">
            <v>10.617338273062021</v>
          </cell>
          <cell r="AF34">
            <v>0.13566948889945557</v>
          </cell>
          <cell r="AG34">
            <v>0</v>
          </cell>
          <cell r="AH34">
            <v>0</v>
          </cell>
          <cell r="AI34">
            <v>0</v>
          </cell>
          <cell r="AJ34">
            <v>0.22070464659901171</v>
          </cell>
          <cell r="AK34">
            <v>1.2072548414526608E-2</v>
          </cell>
          <cell r="AL34">
            <v>10.6173382730644</v>
          </cell>
          <cell r="AM34">
            <v>1.4600197318421231</v>
          </cell>
          <cell r="AN34">
            <v>0</v>
          </cell>
          <cell r="AO34">
            <v>1.0076119878111269</v>
          </cell>
          <cell r="AP34">
            <v>1.7293237246336524</v>
          </cell>
          <cell r="AQ34">
            <v>1</v>
          </cell>
          <cell r="AR34">
            <v>1.9423914410049141E-2</v>
          </cell>
          <cell r="AS34">
            <v>1.5667254202518448</v>
          </cell>
          <cell r="AT34">
            <v>1.5684126363279594</v>
          </cell>
          <cell r="AU34">
            <v>0.1695426836669979</v>
          </cell>
          <cell r="AV34">
            <v>0.2</v>
          </cell>
          <cell r="AW34">
            <v>0</v>
          </cell>
          <cell r="AX34">
            <v>0.11227592625534001</v>
          </cell>
          <cell r="AY34">
            <v>0</v>
          </cell>
          <cell r="AZ34">
            <v>0</v>
          </cell>
          <cell r="BA34">
            <v>0</v>
          </cell>
          <cell r="BB34">
            <v>0.18264842616255159</v>
          </cell>
          <cell r="BC34">
            <v>9.9908724249721421E-3</v>
          </cell>
          <cell r="BD34">
            <v>10.617338273059151</v>
          </cell>
          <cell r="BE34">
            <v>1.4600197318047714</v>
          </cell>
          <cell r="BF34">
            <v>0</v>
          </cell>
          <cell r="BG34">
            <v>1.0076119878111771</v>
          </cell>
          <cell r="BH34">
            <v>1.7293237246328093</v>
          </cell>
          <cell r="BI34">
            <v>1</v>
          </cell>
          <cell r="BJ34">
            <v>1.6074638443595357E-2</v>
          </cell>
          <cell r="BK34">
            <v>1.5667254203116305</v>
          </cell>
          <cell r="BL34">
            <v>1.5684126363887692</v>
          </cell>
          <cell r="BM34">
            <v>0.16954268366697789</v>
          </cell>
          <cell r="BN34">
            <v>0.2</v>
          </cell>
          <cell r="BO34">
            <v>0</v>
          </cell>
          <cell r="BP34">
            <v>1.1948122595678219</v>
          </cell>
          <cell r="BQ34">
            <v>2.1918137794700745</v>
          </cell>
          <cell r="BR34">
            <v>3.6291004416422488E-2</v>
          </cell>
          <cell r="BS34">
            <v>0.27290135506987195</v>
          </cell>
          <cell r="BT34">
            <v>2.8205008197587405</v>
          </cell>
          <cell r="BU34">
            <v>50.009907306246802</v>
          </cell>
          <cell r="BV34">
            <v>0.86050452884678852</v>
          </cell>
          <cell r="BW34">
            <v>0</v>
          </cell>
          <cell r="BX34">
            <v>0</v>
          </cell>
          <cell r="BY34">
            <v>0</v>
          </cell>
          <cell r="BZ34">
            <v>1.5785456405552909</v>
          </cell>
          <cell r="CA34">
            <v>2.6136803842322601E-2</v>
          </cell>
          <cell r="CB34">
            <v>50.009907306252984</v>
          </cell>
          <cell r="CC34">
            <v>2.4681841409868714</v>
          </cell>
          <cell r="CD34">
            <v>0</v>
          </cell>
          <cell r="CE34">
            <v>1.0230725914332448</v>
          </cell>
          <cell r="CF34">
            <v>1.4034459182752002</v>
          </cell>
          <cell r="CG34">
            <v>1</v>
          </cell>
          <cell r="CH34">
            <v>0.19654372482836138</v>
          </cell>
          <cell r="CI34">
            <v>2.8205008197587329</v>
          </cell>
          <cell r="CJ34">
            <v>2.9160062960483901</v>
          </cell>
          <cell r="CK34">
            <v>0.19035043241318259</v>
          </cell>
          <cell r="CL34">
            <v>0.2</v>
          </cell>
          <cell r="CM34">
            <v>0</v>
          </cell>
          <cell r="CN34">
            <v>0.33430773072104075</v>
          </cell>
          <cell r="CO34">
            <v>0</v>
          </cell>
          <cell r="CP34">
            <v>0</v>
          </cell>
          <cell r="CQ34">
            <v>0</v>
          </cell>
          <cell r="CR34">
            <v>0.61326813891479592</v>
          </cell>
          <cell r="CS34">
            <v>1.0154200574099886E-2</v>
          </cell>
          <cell r="CT34">
            <v>50.009907306230907</v>
          </cell>
          <cell r="CU34">
            <v>2.4681841409872027</v>
          </cell>
          <cell r="CV34">
            <v>0</v>
          </cell>
          <cell r="CW34">
            <v>1.0230725914332488</v>
          </cell>
          <cell r="CX34">
            <v>1.40344591827427</v>
          </cell>
          <cell r="CY34">
            <v>1</v>
          </cell>
          <cell r="CZ34">
            <v>7.6357630241512098E-2</v>
          </cell>
          <cell r="DA34">
            <v>2.8205008197587009</v>
          </cell>
          <cell r="DB34">
            <v>2.9160062960483915</v>
          </cell>
          <cell r="DC34">
            <v>0.19035043241318519</v>
          </cell>
          <cell r="DD34">
            <v>0.2</v>
          </cell>
          <cell r="DE34">
            <v>0</v>
          </cell>
          <cell r="DF34">
            <v>1.0157612402660769</v>
          </cell>
          <cell r="DG34">
            <v>1.5548940969542615</v>
          </cell>
          <cell r="DH34">
            <v>7.5576879490492438E-2</v>
          </cell>
          <cell r="DI34">
            <v>0.20803489514069959</v>
          </cell>
          <cell r="DJ34">
            <v>4.8823159644345031</v>
          </cell>
          <cell r="DK34">
            <v>38.884730074734421</v>
          </cell>
          <cell r="DL34">
            <v>0.73155187392547993</v>
          </cell>
          <cell r="DM34">
            <v>0</v>
          </cell>
          <cell r="DN34">
            <v>0</v>
          </cell>
          <cell r="DO34">
            <v>0</v>
          </cell>
          <cell r="DP34">
            <v>1.1198356909982112</v>
          </cell>
          <cell r="DQ34">
            <v>5.4430515385906847E-2</v>
          </cell>
          <cell r="DR34">
            <v>38.884730074734449</v>
          </cell>
          <cell r="DS34">
            <v>3.9992665264377916</v>
          </cell>
          <cell r="DT34">
            <v>0</v>
          </cell>
          <cell r="DU34">
            <v>1.0321327184885083</v>
          </cell>
          <cell r="DV34">
            <v>0.44191438742070793</v>
          </cell>
          <cell r="DW34">
            <v>1</v>
          </cell>
          <cell r="DX34">
            <v>0.14982686023952307</v>
          </cell>
          <cell r="DY34">
            <v>4.8823159644345591</v>
          </cell>
          <cell r="DZ34">
            <v>5.0939834284239431</v>
          </cell>
          <cell r="EA34">
            <v>0.19602640625139009</v>
          </cell>
          <cell r="EB34">
            <v>0.2</v>
          </cell>
          <cell r="EC34">
            <v>0</v>
          </cell>
          <cell r="ED34">
            <v>0.28420936634058608</v>
          </cell>
          <cell r="EE34">
            <v>0</v>
          </cell>
          <cell r="EF34">
            <v>0</v>
          </cell>
          <cell r="EG34">
            <v>0</v>
          </cell>
          <cell r="EH34">
            <v>0.43505840595603412</v>
          </cell>
          <cell r="EI34">
            <v>2.1146364104585594E-2</v>
          </cell>
          <cell r="EJ34">
            <v>38.884730074734343</v>
          </cell>
          <cell r="EK34">
            <v>3.9992665264377614</v>
          </cell>
          <cell r="EL34">
            <v>0</v>
          </cell>
          <cell r="EM34">
            <v>1.0321327184885121</v>
          </cell>
          <cell r="EN34">
            <v>0.44191438742070605</v>
          </cell>
          <cell r="EO34">
            <v>1</v>
          </cell>
          <cell r="EP34">
            <v>5.8208034901174245E-2</v>
          </cell>
          <cell r="EQ34">
            <v>4.8823159644345431</v>
          </cell>
          <cell r="ER34">
            <v>5.0939834284240133</v>
          </cell>
          <cell r="ES34">
            <v>0.19602640625139331</v>
          </cell>
          <cell r="ET34">
            <v>0.2</v>
          </cell>
          <cell r="EU34">
            <v>0</v>
          </cell>
        </row>
        <row r="35">
          <cell r="A35" t="str">
            <v>2051.00</v>
          </cell>
          <cell r="B35">
            <v>4.0920462664929644</v>
          </cell>
          <cell r="C35">
            <v>3.5208475697020956</v>
          </cell>
          <cell r="D35">
            <v>1.3905451728688276</v>
          </cell>
          <cell r="E35">
            <v>1.1119399999999999</v>
          </cell>
          <cell r="F35">
            <v>-1.5915136467687554</v>
          </cell>
          <cell r="G35">
            <v>1.041551468857177</v>
          </cell>
          <cell r="H35">
            <v>0</v>
          </cell>
          <cell r="I35">
            <v>8.2765582120373285E-2</v>
          </cell>
          <cell r="J35">
            <v>5.2631578947368363E-2</v>
          </cell>
          <cell r="K35">
            <v>0.28021425531936545</v>
          </cell>
          <cell r="L35">
            <v>0.46835888436419726</v>
          </cell>
          <cell r="M35">
            <v>2.2218838946727639</v>
          </cell>
          <cell r="N35">
            <v>0.13416334736596144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0.24794593640967702</v>
          </cell>
          <cell r="AA35">
            <v>0.40396189829409795</v>
          </cell>
          <cell r="AB35">
            <v>2.1386642574377869E-2</v>
          </cell>
          <cell r="AC35">
            <v>3.5566748138269974E-2</v>
          </cell>
          <cell r="AD35">
            <v>1.5888367141002255</v>
          </cell>
          <cell r="AE35">
            <v>11.091528264718942</v>
          </cell>
          <cell r="AF35">
            <v>0.13566977411700717</v>
          </cell>
          <cell r="AG35">
            <v>0</v>
          </cell>
          <cell r="AH35">
            <v>0</v>
          </cell>
          <cell r="AI35">
            <v>0</v>
          </cell>
          <cell r="AJ35">
            <v>0.22103778060264873</v>
          </cell>
          <cell r="AK35">
            <v>1.1702232386427097E-2</v>
          </cell>
          <cell r="AL35">
            <v>11.091528264721431</v>
          </cell>
          <cell r="AM35">
            <v>1.470579785652818</v>
          </cell>
          <cell r="AN35">
            <v>0</v>
          </cell>
          <cell r="AO35">
            <v>1.0072328158177501</v>
          </cell>
          <cell r="AP35">
            <v>1.7609935914208907</v>
          </cell>
          <cell r="AQ35">
            <v>1</v>
          </cell>
          <cell r="AR35">
            <v>1.946122915290812E-2</v>
          </cell>
          <cell r="AS35">
            <v>1.5888367140727295</v>
          </cell>
          <cell r="AT35">
            <v>1.5890262864781353</v>
          </cell>
          <cell r="AU35">
            <v>0.16927938796728528</v>
          </cell>
          <cell r="AV35">
            <v>0.2</v>
          </cell>
          <cell r="AW35">
            <v>0</v>
          </cell>
          <cell r="AX35">
            <v>0.11227616229267096</v>
          </cell>
          <cell r="AY35">
            <v>0</v>
          </cell>
          <cell r="AZ35">
            <v>0</v>
          </cell>
          <cell r="BA35">
            <v>0</v>
          </cell>
          <cell r="BB35">
            <v>0.18292411769145092</v>
          </cell>
          <cell r="BC35">
            <v>9.6844101879507722E-3</v>
          </cell>
          <cell r="BD35">
            <v>11.091528264715929</v>
          </cell>
          <cell r="BE35">
            <v>1.4705797856152596</v>
          </cell>
          <cell r="BF35">
            <v>0</v>
          </cell>
          <cell r="BG35">
            <v>1.0072328158177934</v>
          </cell>
          <cell r="BH35">
            <v>1.7609935914200288</v>
          </cell>
          <cell r="BI35">
            <v>1</v>
          </cell>
          <cell r="BJ35">
            <v>1.6105518985362031E-2</v>
          </cell>
          <cell r="BK35">
            <v>1.5888367141334343</v>
          </cell>
          <cell r="BL35">
            <v>1.5890262865398708</v>
          </cell>
          <cell r="BM35">
            <v>0.16927938796730818</v>
          </cell>
          <cell r="BN35">
            <v>0.2</v>
          </cell>
          <cell r="BO35">
            <v>0</v>
          </cell>
          <cell r="BP35">
            <v>1.2414705595444091</v>
          </cell>
          <cell r="BQ35">
            <v>2.2829790088727782</v>
          </cell>
          <cell r="BR35">
            <v>3.6277397015443892E-2</v>
          </cell>
          <cell r="BS35">
            <v>0.28310077456651428</v>
          </cell>
          <cell r="BT35">
            <v>2.8240171279086432</v>
          </cell>
          <cell r="BU35">
            <v>51.976995230813912</v>
          </cell>
          <cell r="BV35">
            <v>0.89410786536818265</v>
          </cell>
          <cell r="BW35">
            <v>0</v>
          </cell>
          <cell r="BX35">
            <v>0</v>
          </cell>
          <cell r="BY35">
            <v>0</v>
          </cell>
          <cell r="BZ35">
            <v>1.6442028951960768</v>
          </cell>
          <cell r="CA35">
            <v>2.6127003783715755E-2</v>
          </cell>
          <cell r="CB35">
            <v>51.976995230820407</v>
          </cell>
          <cell r="CC35">
            <v>2.5241629843158373</v>
          </cell>
          <cell r="CD35">
            <v>0</v>
          </cell>
          <cell r="CE35">
            <v>1.0226801730062909</v>
          </cell>
          <cell r="CF35">
            <v>1.4001444978832591</v>
          </cell>
          <cell r="CG35">
            <v>1</v>
          </cell>
          <cell r="CH35">
            <v>0.20388935306257708</v>
          </cell>
          <cell r="CI35">
            <v>2.8240171279086366</v>
          </cell>
          <cell r="CJ35">
            <v>2.9151772033901144</v>
          </cell>
          <cell r="CK35">
            <v>0.18973275529334582</v>
          </cell>
          <cell r="CL35">
            <v>0.2</v>
          </cell>
          <cell r="CM35">
            <v>0</v>
          </cell>
          <cell r="CN35">
            <v>0.34736269417623017</v>
          </cell>
          <cell r="CO35">
            <v>0</v>
          </cell>
          <cell r="CP35">
            <v>0</v>
          </cell>
          <cell r="CQ35">
            <v>0</v>
          </cell>
          <cell r="CR35">
            <v>0.63877611367670772</v>
          </cell>
          <cell r="CS35">
            <v>1.0150393231728136E-2</v>
          </cell>
          <cell r="CT35">
            <v>51.9769952307973</v>
          </cell>
          <cell r="CU35">
            <v>2.5241629843161855</v>
          </cell>
          <cell r="CV35">
            <v>0</v>
          </cell>
          <cell r="CW35">
            <v>1.0226801730062947</v>
          </cell>
          <cell r="CX35">
            <v>1.4001444978823254</v>
          </cell>
          <cell r="CY35">
            <v>1</v>
          </cell>
          <cell r="CZ35">
            <v>7.9211421503938104E-2</v>
          </cell>
          <cell r="DA35">
            <v>2.8240171279086312</v>
          </cell>
          <cell r="DB35">
            <v>2.9151772033901149</v>
          </cell>
          <cell r="DC35">
            <v>0.18973275529334643</v>
          </cell>
          <cell r="DD35">
            <v>0.2</v>
          </cell>
          <cell r="DE35">
            <v>0</v>
          </cell>
          <cell r="DF35">
            <v>1.0655134567623041</v>
          </cell>
          <cell r="DG35">
            <v>1.635455905680806</v>
          </cell>
          <cell r="DH35">
            <v>7.6499307776139683E-2</v>
          </cell>
          <cell r="DI35">
            <v>0.21764218644889952</v>
          </cell>
          <cell r="DJ35">
            <v>4.8729295083010111</v>
          </cell>
          <cell r="DK35">
            <v>40.166143802027655</v>
          </cell>
          <cell r="DL35">
            <v>0.76738345103923455</v>
          </cell>
          <cell r="DM35">
            <v>0</v>
          </cell>
          <cell r="DN35">
            <v>0</v>
          </cell>
          <cell r="DO35">
            <v>0</v>
          </cell>
          <cell r="DP35">
            <v>1.1778563555052406</v>
          </cell>
          <cell r="DQ35">
            <v>5.5094848808149223E-2</v>
          </cell>
          <cell r="DR35">
            <v>40.16614380202769</v>
          </cell>
          <cell r="DS35">
            <v>4.1252244525403574</v>
          </cell>
          <cell r="DT35">
            <v>0</v>
          </cell>
          <cell r="DU35">
            <v>1.0314952567601836</v>
          </cell>
          <cell r="DV35">
            <v>0.43543720941551706</v>
          </cell>
          <cell r="DW35">
            <v>1</v>
          </cell>
          <cell r="DX35">
            <v>0.15674603738593565</v>
          </cell>
          <cell r="DY35">
            <v>4.8729295083010919</v>
          </cell>
          <cell r="DZ35">
            <v>5.0754797019725482</v>
          </cell>
          <cell r="EA35">
            <v>0.19527953647723326</v>
          </cell>
          <cell r="EB35">
            <v>0.2</v>
          </cell>
          <cell r="EC35">
            <v>0</v>
          </cell>
          <cell r="ED35">
            <v>0.29813000572305093</v>
          </cell>
          <cell r="EE35">
            <v>0</v>
          </cell>
          <cell r="EF35">
            <v>0</v>
          </cell>
          <cell r="EG35">
            <v>0</v>
          </cell>
          <cell r="EH35">
            <v>0.45759955017553766</v>
          </cell>
          <cell r="EI35">
            <v>2.1404458967990467E-2</v>
          </cell>
          <cell r="EJ35">
            <v>40.166143802027598</v>
          </cell>
          <cell r="EK35">
            <v>4.125224452540337</v>
          </cell>
          <cell r="EL35">
            <v>0</v>
          </cell>
          <cell r="EM35">
            <v>1.0314952567601863</v>
          </cell>
          <cell r="EN35">
            <v>0.43543720941551517</v>
          </cell>
          <cell r="EO35">
            <v>1</v>
          </cell>
          <cell r="EP35">
            <v>6.0896149062960217E-2</v>
          </cell>
          <cell r="EQ35">
            <v>4.8729295083010982</v>
          </cell>
          <cell r="ER35">
            <v>5.0754797019726166</v>
          </cell>
          <cell r="ES35">
            <v>0.19527953647723545</v>
          </cell>
          <cell r="ET35">
            <v>0.2</v>
          </cell>
          <cell r="EU35">
            <v>0</v>
          </cell>
        </row>
        <row r="36">
          <cell r="A36" t="str">
            <v>2052.00</v>
          </cell>
          <cell r="B36">
            <v>4.0920462664929644</v>
          </cell>
          <cell r="C36">
            <v>3.6804386208751532</v>
          </cell>
          <cell r="D36">
            <v>1.4502538034148025</v>
          </cell>
          <cell r="E36">
            <v>1.1119399999999999</v>
          </cell>
          <cell r="F36">
            <v>-1.6608442283632716</v>
          </cell>
          <cell r="G36">
            <v>1.0425083792308196</v>
          </cell>
          <cell r="H36">
            <v>0</v>
          </cell>
          <cell r="I36">
            <v>8.6368049803572669E-2</v>
          </cell>
          <cell r="J36">
            <v>5.2631578947368363E-2</v>
          </cell>
          <cell r="K36">
            <v>0.2920233707421836</v>
          </cell>
          <cell r="L36">
            <v>0.4874040472091582</v>
          </cell>
          <cell r="M36">
            <v>2.3160492711697165</v>
          </cell>
          <cell r="N36">
            <v>0.13439780548987543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0.24794400278674322</v>
          </cell>
          <cell r="AA36">
            <v>0.40459125254411665</v>
          </cell>
          <cell r="AB36">
            <v>2.0730938924845066E-2</v>
          </cell>
          <cell r="AC36">
            <v>3.5640144307810297E-2</v>
          </cell>
          <cell r="AD36">
            <v>1.610976505805354</v>
          </cell>
          <cell r="AE36">
            <v>11.602244862640871</v>
          </cell>
          <cell r="AF36">
            <v>0.13566871608722392</v>
          </cell>
          <cell r="AG36">
            <v>0</v>
          </cell>
          <cell r="AH36">
            <v>0</v>
          </cell>
          <cell r="AI36">
            <v>0</v>
          </cell>
          <cell r="AJ36">
            <v>0.22138214740365808</v>
          </cell>
          <cell r="AK36">
            <v>1.1343447857402702E-2</v>
          </cell>
          <cell r="AL36">
            <v>11.602244862643479</v>
          </cell>
          <cell r="AM36">
            <v>1.4822836217443258</v>
          </cell>
          <cell r="AN36">
            <v>0</v>
          </cell>
          <cell r="AO36">
            <v>1.0079586542707115</v>
          </cell>
          <cell r="AP36">
            <v>1.793954072672884</v>
          </cell>
          <cell r="AQ36">
            <v>1</v>
          </cell>
          <cell r="AR36">
            <v>1.9501389689055432E-2</v>
          </cell>
          <cell r="AS36">
            <v>1.610976505777413</v>
          </cell>
          <cell r="AT36">
            <v>1.6119148467169697</v>
          </cell>
          <cell r="AU36">
            <v>0.16900682108678419</v>
          </cell>
          <cell r="AV36">
            <v>0.2</v>
          </cell>
          <cell r="AW36">
            <v>0</v>
          </cell>
          <cell r="AX36">
            <v>0.11227528669952322</v>
          </cell>
          <cell r="AY36">
            <v>0</v>
          </cell>
          <cell r="AZ36">
            <v>0</v>
          </cell>
          <cell r="BA36">
            <v>0</v>
          </cell>
          <cell r="BB36">
            <v>0.18320910514046487</v>
          </cell>
          <cell r="BC36">
            <v>9.3874910674423637E-3</v>
          </cell>
          <cell r="BD36">
            <v>11.602244862637713</v>
          </cell>
          <cell r="BE36">
            <v>1.4822836217065085</v>
          </cell>
          <cell r="BF36">
            <v>0</v>
          </cell>
          <cell r="BG36">
            <v>1.0079586542707388</v>
          </cell>
          <cell r="BH36">
            <v>1.7939540726720036</v>
          </cell>
          <cell r="BI36">
            <v>1</v>
          </cell>
          <cell r="BJ36">
            <v>1.613875461875542E-2</v>
          </cell>
          <cell r="BK36">
            <v>1.6109765058390606</v>
          </cell>
          <cell r="BL36">
            <v>1.6119148467796762</v>
          </cell>
          <cell r="BM36">
            <v>0.16900682108683676</v>
          </cell>
          <cell r="BN36">
            <v>0.2</v>
          </cell>
          <cell r="BO36">
            <v>0</v>
          </cell>
          <cell r="BP36">
            <v>1.2892974345532682</v>
          </cell>
          <cell r="BQ36">
            <v>2.3766956685210268</v>
          </cell>
          <cell r="BR36">
            <v>3.6265144674850688E-2</v>
          </cell>
          <cell r="BS36">
            <v>0.29359194489925999</v>
          </cell>
          <cell r="BT36">
            <v>2.827508416655073</v>
          </cell>
          <cell r="BU36">
            <v>54.073899416809972</v>
          </cell>
          <cell r="BV36">
            <v>0.92855281035107828</v>
          </cell>
          <cell r="BW36">
            <v>0</v>
          </cell>
          <cell r="BX36">
            <v>0</v>
          </cell>
          <cell r="BY36">
            <v>0</v>
          </cell>
          <cell r="BZ36">
            <v>1.7116976914788551</v>
          </cell>
          <cell r="CA36">
            <v>2.6118179640437163E-2</v>
          </cell>
          <cell r="CB36">
            <v>54.073899416816744</v>
          </cell>
          <cell r="CC36">
            <v>2.582926977677769</v>
          </cell>
          <cell r="CD36">
            <v>0</v>
          </cell>
          <cell r="CE36">
            <v>1.0232805859712975</v>
          </cell>
          <cell r="CF36">
            <v>1.3968951771397073</v>
          </cell>
          <cell r="CG36">
            <v>1</v>
          </cell>
          <cell r="CH36">
            <v>0.21144510042952694</v>
          </cell>
          <cell r="CI36">
            <v>2.8275084166550903</v>
          </cell>
          <cell r="CJ36">
            <v>2.9185627083105041</v>
          </cell>
          <cell r="CK36">
            <v>0.18912408483559473</v>
          </cell>
          <cell r="CL36">
            <v>0.2</v>
          </cell>
          <cell r="CM36">
            <v>0</v>
          </cell>
          <cell r="CN36">
            <v>0.36074462420218473</v>
          </cell>
          <cell r="CO36">
            <v>0</v>
          </cell>
          <cell r="CP36">
            <v>0</v>
          </cell>
          <cell r="CQ36">
            <v>0</v>
          </cell>
          <cell r="CR36">
            <v>0.66499797704216135</v>
          </cell>
          <cell r="CS36">
            <v>1.0146965034413535E-2</v>
          </cell>
          <cell r="CT36">
            <v>54.073899416792564</v>
          </cell>
          <cell r="CU36">
            <v>2.5829269776781234</v>
          </cell>
          <cell r="CV36">
            <v>0</v>
          </cell>
          <cell r="CW36">
            <v>1.0232805859712968</v>
          </cell>
          <cell r="CX36">
            <v>1.3968951771387699</v>
          </cell>
          <cell r="CY36">
            <v>1</v>
          </cell>
          <cell r="CZ36">
            <v>8.2146844469731875E-2</v>
          </cell>
          <cell r="DA36">
            <v>2.8275084166550686</v>
          </cell>
          <cell r="DB36">
            <v>2.9185627083105015</v>
          </cell>
          <cell r="DC36">
            <v>0.18912408483559634</v>
          </cell>
          <cell r="DD36">
            <v>0.2</v>
          </cell>
          <cell r="DE36">
            <v>0</v>
          </cell>
          <cell r="DF36">
            <v>1.116903527770613</v>
          </cell>
          <cell r="DG36">
            <v>1.7189235662455968</v>
          </cell>
          <cell r="DH36">
            <v>7.7401721890179701E-2</v>
          </cell>
          <cell r="DI36">
            <v>0.22758332188850017</v>
          </cell>
          <cell r="DJ36">
            <v>4.8638484229080543</v>
          </cell>
          <cell r="DK36">
            <v>41.54254901529346</v>
          </cell>
          <cell r="DL36">
            <v>0.80439461198632578</v>
          </cell>
          <cell r="DM36">
            <v>0</v>
          </cell>
          <cell r="DN36">
            <v>0</v>
          </cell>
          <cell r="DO36">
            <v>0</v>
          </cell>
          <cell r="DP36">
            <v>1.2379698163047161</v>
          </cell>
          <cell r="DQ36">
            <v>5.574476801161269E-2</v>
          </cell>
          <cell r="DR36">
            <v>41.542549015293474</v>
          </cell>
          <cell r="DS36">
            <v>4.2571008637289625</v>
          </cell>
          <cell r="DT36">
            <v>0</v>
          </cell>
          <cell r="DU36">
            <v>1.0319682995933455</v>
          </cell>
          <cell r="DV36">
            <v>0.42929227200338393</v>
          </cell>
          <cell r="DW36">
            <v>1</v>
          </cell>
          <cell r="DX36">
            <v>0.16390564928241202</v>
          </cell>
          <cell r="DY36">
            <v>4.8638484229080579</v>
          </cell>
          <cell r="DZ36">
            <v>5.0647161401598542</v>
          </cell>
          <cell r="EA36">
            <v>0.19454605473789113</v>
          </cell>
          <cell r="EB36">
            <v>0.2</v>
          </cell>
          <cell r="EC36">
            <v>0</v>
          </cell>
          <cell r="ED36">
            <v>0.31250891578427964</v>
          </cell>
          <cell r="EE36">
            <v>0</v>
          </cell>
          <cell r="EF36">
            <v>0</v>
          </cell>
          <cell r="EG36">
            <v>0</v>
          </cell>
          <cell r="EH36">
            <v>0.48095374994086931</v>
          </cell>
          <cell r="EI36">
            <v>2.1656953878567014E-2</v>
          </cell>
          <cell r="EJ36">
            <v>41.542549015293375</v>
          </cell>
          <cell r="EK36">
            <v>4.2571008637289065</v>
          </cell>
          <cell r="EL36">
            <v>0</v>
          </cell>
          <cell r="EM36">
            <v>1.031968299593337</v>
          </cell>
          <cell r="EN36">
            <v>0.42929227200338221</v>
          </cell>
          <cell r="EO36">
            <v>1</v>
          </cell>
          <cell r="EP36">
            <v>6.3677672606086672E-2</v>
          </cell>
          <cell r="EQ36">
            <v>4.8638484229081573</v>
          </cell>
          <cell r="ER36">
            <v>5.0647161401599234</v>
          </cell>
          <cell r="ES36">
            <v>0.19454605473788958</v>
          </cell>
          <cell r="ET36">
            <v>0.2</v>
          </cell>
          <cell r="EU36">
            <v>0</v>
          </cell>
        </row>
        <row r="37">
          <cell r="A37" t="str">
            <v>2053.00</v>
          </cell>
          <cell r="B37">
            <v>4.0920462664929644</v>
          </cell>
          <cell r="C37">
            <v>3.8451647116572505</v>
          </cell>
          <cell r="D37">
            <v>1.5116529551372213</v>
          </cell>
          <cell r="E37">
            <v>1.1119399999999999</v>
          </cell>
          <cell r="F37">
            <v>-1.7321936098430861</v>
          </cell>
          <cell r="G37">
            <v>1.0419062965741936</v>
          </cell>
          <cell r="H37">
            <v>0</v>
          </cell>
          <cell r="I37">
            <v>9.0079139147013487E-2</v>
          </cell>
          <cell r="J37">
            <v>5.2631578947368363E-2</v>
          </cell>
          <cell r="K37">
            <v>0.30416695946722311</v>
          </cell>
          <cell r="L37">
            <v>0.507034260897119</v>
          </cell>
          <cell r="M37">
            <v>2.4129333146485767</v>
          </cell>
          <cell r="N37">
            <v>0.13463485688153282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0.2479416911678376</v>
          </cell>
          <cell r="AA37">
            <v>0.40524322044629546</v>
          </cell>
          <cell r="AB37">
            <v>2.0095768173175522E-2</v>
          </cell>
          <cell r="AC37">
            <v>3.5717381865122654E-2</v>
          </cell>
          <cell r="AD37">
            <v>1.6331386798780152</v>
          </cell>
          <cell r="AE37">
            <v>12.134060192550129</v>
          </cell>
          <cell r="AF37">
            <v>0.13566745122756002</v>
          </cell>
          <cell r="AG37">
            <v>0</v>
          </cell>
          <cell r="AH37">
            <v>0</v>
          </cell>
          <cell r="AI37">
            <v>0</v>
          </cell>
          <cell r="AJ37">
            <v>0.22173888782580242</v>
          </cell>
          <cell r="AK37">
            <v>1.0995898413152693E-2</v>
          </cell>
          <cell r="AL37">
            <v>12.134060192552864</v>
          </cell>
          <cell r="AM37">
            <v>1.4936659317497489</v>
          </cell>
          <cell r="AN37">
            <v>0</v>
          </cell>
          <cell r="AO37">
            <v>1.0076789015532861</v>
          </cell>
          <cell r="AP37">
            <v>1.8282034925217017</v>
          </cell>
          <cell r="AQ37">
            <v>1</v>
          </cell>
          <cell r="AR37">
            <v>1.9543652135881065E-2</v>
          </cell>
          <cell r="AS37">
            <v>1.6331386798496423</v>
          </cell>
          <cell r="AT37">
            <v>1.6347083031601461</v>
          </cell>
          <cell r="AU37">
            <v>0.16872664548219335</v>
          </cell>
          <cell r="AV37">
            <v>0.2</v>
          </cell>
          <cell r="AW37">
            <v>0</v>
          </cell>
          <cell r="AX37">
            <v>0.11227423994028328</v>
          </cell>
          <cell r="AY37">
            <v>0</v>
          </cell>
          <cell r="AZ37">
            <v>0</v>
          </cell>
          <cell r="BA37">
            <v>0</v>
          </cell>
          <cell r="BB37">
            <v>0.18350433262050223</v>
          </cell>
          <cell r="BC37">
            <v>9.0998697600228277E-3</v>
          </cell>
          <cell r="BD37">
            <v>12.134060192546819</v>
          </cell>
          <cell r="BE37">
            <v>1.4936659317116581</v>
          </cell>
          <cell r="BF37">
            <v>0</v>
          </cell>
          <cell r="BG37">
            <v>1.0076789015532974</v>
          </cell>
          <cell r="BH37">
            <v>1.8282034925208028</v>
          </cell>
          <cell r="BI37">
            <v>1</v>
          </cell>
          <cell r="BJ37">
            <v>1.6173729729242407E-2</v>
          </cell>
          <cell r="BK37">
            <v>1.6331386799122167</v>
          </cell>
          <cell r="BL37">
            <v>1.6347083032237824</v>
          </cell>
          <cell r="BM37">
            <v>0.1687266454822679</v>
          </cell>
          <cell r="BN37">
            <v>0.2</v>
          </cell>
          <cell r="BO37">
            <v>0</v>
          </cell>
          <cell r="BP37">
            <v>1.3383063083018696</v>
          </cell>
          <cell r="BQ37">
            <v>2.4730336118451652</v>
          </cell>
          <cell r="BR37">
            <v>3.6254338094945847E-2</v>
          </cell>
          <cell r="BS37">
            <v>0.30437062150494448</v>
          </cell>
          <cell r="BT37">
            <v>2.830972252157594</v>
          </cell>
          <cell r="BU37">
            <v>56.224648500339221</v>
          </cell>
          <cell r="BV37">
            <v>0.96384903155792678</v>
          </cell>
          <cell r="BW37">
            <v>0</v>
          </cell>
          <cell r="BX37">
            <v>0</v>
          </cell>
          <cell r="BY37">
            <v>0</v>
          </cell>
          <cell r="BZ37">
            <v>1.7810803378874125</v>
          </cell>
          <cell r="CA37">
            <v>2.6110396734901155E-2</v>
          </cell>
          <cell r="CB37">
            <v>56.224648500346262</v>
          </cell>
          <cell r="CC37">
            <v>2.6422410914339434</v>
          </cell>
          <cell r="CD37">
            <v>0</v>
          </cell>
          <cell r="CE37">
            <v>1.0229639142990801</v>
          </cell>
          <cell r="CF37">
            <v>1.3936685853655584</v>
          </cell>
          <cell r="CG37">
            <v>1</v>
          </cell>
          <cell r="CH37">
            <v>0.21920790999219497</v>
          </cell>
          <cell r="CI37">
            <v>2.8309722521575891</v>
          </cell>
          <cell r="CJ37">
            <v>2.9217513197159395</v>
          </cell>
          <cell r="CK37">
            <v>0.18852335931449885</v>
          </cell>
          <cell r="CL37">
            <v>0.2</v>
          </cell>
          <cell r="CM37">
            <v>0</v>
          </cell>
          <cell r="CN37">
            <v>0.37445727674393531</v>
          </cell>
          <cell r="CO37">
            <v>0</v>
          </cell>
          <cell r="CP37">
            <v>0</v>
          </cell>
          <cell r="CQ37">
            <v>0</v>
          </cell>
          <cell r="CR37">
            <v>0.69195327395773965</v>
          </cell>
          <cell r="CS37">
            <v>1.014394136004469E-2</v>
          </cell>
          <cell r="CT37">
            <v>56.224648500320974</v>
          </cell>
          <cell r="CU37">
            <v>2.642241091434296</v>
          </cell>
          <cell r="CV37">
            <v>0</v>
          </cell>
          <cell r="CW37">
            <v>1.0229639142990763</v>
          </cell>
          <cell r="CX37">
            <v>1.3936685853646185</v>
          </cell>
          <cell r="CY37">
            <v>1</v>
          </cell>
          <cell r="CZ37">
            <v>8.5162711512747832E-2</v>
          </cell>
          <cell r="DA37">
            <v>2.830972252157661</v>
          </cell>
          <cell r="DB37">
            <v>2.9217513197159359</v>
          </cell>
          <cell r="DC37">
            <v>0.18852335931449429</v>
          </cell>
          <cell r="DD37">
            <v>0.2</v>
          </cell>
          <cell r="DE37">
            <v>0</v>
          </cell>
          <cell r="DF37">
            <v>1.1699551370608376</v>
          </cell>
          <cell r="DG37">
            <v>1.8053816803103462</v>
          </cell>
          <cell r="DH37">
            <v>7.8284750613411447E-2</v>
          </cell>
          <cell r="DI37">
            <v>0.23785724417010448</v>
          </cell>
          <cell r="DJ37">
            <v>4.8550610118974848</v>
          </cell>
          <cell r="DK37">
            <v>42.954925223753222</v>
          </cell>
          <cell r="DL37">
            <v>0.84260241383241841</v>
          </cell>
          <cell r="DM37">
            <v>0</v>
          </cell>
          <cell r="DN37">
            <v>0</v>
          </cell>
          <cell r="DO37">
            <v>0</v>
          </cell>
          <cell r="DP37">
            <v>1.3002370035657353</v>
          </cell>
          <cell r="DQ37">
            <v>5.6380725844617806E-2</v>
          </cell>
          <cell r="DR37">
            <v>42.954925223753243</v>
          </cell>
          <cell r="DS37">
            <v>4.3909000938264722</v>
          </cell>
          <cell r="DT37">
            <v>0</v>
          </cell>
          <cell r="DU37">
            <v>1.0314296593809877</v>
          </cell>
          <cell r="DV37">
            <v>0.42344941526469732</v>
          </cell>
          <cell r="DW37">
            <v>1</v>
          </cell>
          <cell r="DX37">
            <v>0.17130493446847009</v>
          </cell>
          <cell r="DY37">
            <v>4.8550610118974866</v>
          </cell>
          <cell r="DZ37">
            <v>5.0539729754662748</v>
          </cell>
          <cell r="EA37">
            <v>0.19382406796806362</v>
          </cell>
          <cell r="EB37">
            <v>0.2</v>
          </cell>
          <cell r="EC37">
            <v>0</v>
          </cell>
          <cell r="ED37">
            <v>0.32735272322841397</v>
          </cell>
          <cell r="EE37">
            <v>0</v>
          </cell>
          <cell r="EF37">
            <v>0</v>
          </cell>
          <cell r="EG37">
            <v>0</v>
          </cell>
          <cell r="EH37">
            <v>0.50514467674460162</v>
          </cell>
          <cell r="EI37">
            <v>2.1904024768793641E-2</v>
          </cell>
          <cell r="EJ37">
            <v>42.954925223753115</v>
          </cell>
          <cell r="EK37">
            <v>4.3909000938264171</v>
          </cell>
          <cell r="EL37">
            <v>0</v>
          </cell>
          <cell r="EM37">
            <v>1.0314296593809884</v>
          </cell>
          <cell r="EN37">
            <v>0.42344941526469543</v>
          </cell>
          <cell r="EO37">
            <v>1</v>
          </cell>
          <cell r="EP37">
            <v>6.6552309701633255E-2</v>
          </cell>
          <cell r="EQ37">
            <v>4.8550610118975639</v>
          </cell>
          <cell r="ER37">
            <v>5.0539729754663458</v>
          </cell>
          <cell r="ES37">
            <v>0.19382406796806279</v>
          </cell>
          <cell r="ET37">
            <v>0.2</v>
          </cell>
          <cell r="EU37">
            <v>0</v>
          </cell>
        </row>
        <row r="38">
          <cell r="A38" t="str">
            <v>2054.00</v>
          </cell>
          <cell r="B38">
            <v>4.0920462664929644</v>
          </cell>
          <cell r="C38">
            <v>4.0151725908013862</v>
          </cell>
          <cell r="D38">
            <v>1.5747640751782557</v>
          </cell>
          <cell r="E38">
            <v>1.1119399999999999</v>
          </cell>
          <cell r="F38">
            <v>-1.8055866977886426</v>
          </cell>
          <cell r="G38">
            <v>1.0413205657001199</v>
          </cell>
          <cell r="H38">
            <v>0</v>
          </cell>
          <cell r="I38">
            <v>9.3899876103552563E-2</v>
          </cell>
          <cell r="J38">
            <v>5.2631578947368363E-2</v>
          </cell>
          <cell r="K38">
            <v>0.31664732154988551</v>
          </cell>
          <cell r="L38">
            <v>0.52724411648603176</v>
          </cell>
          <cell r="M38">
            <v>2.5125553893177255</v>
          </cell>
          <cell r="N38">
            <v>0.13487369101370364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0.24793918670680187</v>
          </cell>
          <cell r="AA38">
            <v>0.40591854983141529</v>
          </cell>
          <cell r="AB38">
            <v>1.948046129021485E-2</v>
          </cell>
          <cell r="AC38">
            <v>3.57973046877645E-2</v>
          </cell>
          <cell r="AD38">
            <v>1.6553174837800866</v>
          </cell>
          <cell r="AE38">
            <v>12.687756893820682</v>
          </cell>
          <cell r="AF38">
            <v>0.13566608084953535</v>
          </cell>
          <cell r="AG38">
            <v>0</v>
          </cell>
          <cell r="AH38">
            <v>0</v>
          </cell>
          <cell r="AI38">
            <v>0</v>
          </cell>
          <cell r="AJ38">
            <v>0.22210841106325663</v>
          </cell>
          <cell r="AK38">
            <v>1.0659217977767279E-2</v>
          </cell>
          <cell r="AL38">
            <v>12.687756893823551</v>
          </cell>
          <cell r="AM38">
            <v>1.5047285717129415</v>
          </cell>
          <cell r="AN38">
            <v>0</v>
          </cell>
          <cell r="AO38">
            <v>1.0074063682702017</v>
          </cell>
          <cell r="AP38">
            <v>1.8637708902438579</v>
          </cell>
          <cell r="AQ38">
            <v>1</v>
          </cell>
          <cell r="AR38">
            <v>1.9587383892290824E-2</v>
          </cell>
          <cell r="AS38">
            <v>1.6553174837513076</v>
          </cell>
          <cell r="AT38">
            <v>1.6574097837964372</v>
          </cell>
          <cell r="AU38">
            <v>0.16843817916502377</v>
          </cell>
          <cell r="AV38">
            <v>0.2</v>
          </cell>
          <cell r="AW38">
            <v>0</v>
          </cell>
          <cell r="AX38">
            <v>0.11227310585727097</v>
          </cell>
          <cell r="AY38">
            <v>0</v>
          </cell>
          <cell r="AZ38">
            <v>0</v>
          </cell>
          <cell r="BA38">
            <v>0</v>
          </cell>
          <cell r="BB38">
            <v>0.18381013876816571</v>
          </cell>
          <cell r="BC38">
            <v>8.8212433124475707E-3</v>
          </cell>
          <cell r="BD38">
            <v>12.687756893817213</v>
          </cell>
          <cell r="BE38">
            <v>1.5047285716745853</v>
          </cell>
          <cell r="BF38">
            <v>0</v>
          </cell>
          <cell r="BG38">
            <v>1.007406368270213</v>
          </cell>
          <cell r="BH38">
            <v>1.8637708902429397</v>
          </cell>
          <cell r="BI38">
            <v>1</v>
          </cell>
          <cell r="BJ38">
            <v>1.6209920795474311E-2</v>
          </cell>
          <cell r="BK38">
            <v>1.6553174838147966</v>
          </cell>
          <cell r="BL38">
            <v>1.6574097838609703</v>
          </cell>
          <cell r="BM38">
            <v>0.16843817916511344</v>
          </cell>
          <cell r="BN38">
            <v>0.2</v>
          </cell>
          <cell r="BO38">
            <v>0</v>
          </cell>
          <cell r="BP38">
            <v>1.3885014258450403</v>
          </cell>
          <cell r="BQ38">
            <v>2.5720521795287721</v>
          </cell>
          <cell r="BR38">
            <v>3.6244774457154599E-2</v>
          </cell>
          <cell r="BS38">
            <v>0.31543247318611445</v>
          </cell>
          <cell r="BT38">
            <v>2.8344063956613024</v>
          </cell>
          <cell r="BU38">
            <v>58.42963607348608</v>
          </cell>
          <cell r="BV38">
            <v>0.99999958627981644</v>
          </cell>
          <cell r="BW38">
            <v>0</v>
          </cell>
          <cell r="BX38">
            <v>0</v>
          </cell>
          <cell r="BY38">
            <v>0</v>
          </cell>
          <cell r="BZ38">
            <v>1.8523935716187914</v>
          </cell>
          <cell r="CA38">
            <v>2.6103508997044649E-2</v>
          </cell>
          <cell r="CB38">
            <v>58.429636073493498</v>
          </cell>
          <cell r="CC38">
            <v>2.7020779494127773</v>
          </cell>
          <cell r="CD38">
            <v>0</v>
          </cell>
          <cell r="CE38">
            <v>1.0226462521428583</v>
          </cell>
          <cell r="CF38">
            <v>1.3904642624286456</v>
          </cell>
          <cell r="CG38">
            <v>1</v>
          </cell>
          <cell r="CH38">
            <v>0.22717466241949485</v>
          </cell>
          <cell r="CI38">
            <v>2.8344063956613081</v>
          </cell>
          <cell r="CJ38">
            <v>2.9247476541187791</v>
          </cell>
          <cell r="CK38">
            <v>0.18792670951943766</v>
          </cell>
          <cell r="CL38">
            <v>0.2</v>
          </cell>
          <cell r="CM38">
            <v>0</v>
          </cell>
          <cell r="CN38">
            <v>0.38850183956522405</v>
          </cell>
          <cell r="CO38">
            <v>0</v>
          </cell>
          <cell r="CP38">
            <v>0</v>
          </cell>
          <cell r="CQ38">
            <v>0</v>
          </cell>
          <cell r="CR38">
            <v>0.71965860790998104</v>
          </cell>
          <cell r="CS38">
            <v>1.0141265460109948E-2</v>
          </cell>
          <cell r="CT38">
            <v>58.429636073467137</v>
          </cell>
          <cell r="CU38">
            <v>2.7020779494131486</v>
          </cell>
          <cell r="CV38">
            <v>0</v>
          </cell>
          <cell r="CW38">
            <v>1.0226462521428623</v>
          </cell>
          <cell r="CX38">
            <v>1.3904642624277039</v>
          </cell>
          <cell r="CY38">
            <v>1</v>
          </cell>
          <cell r="CZ38">
            <v>8.8257810766619607E-2</v>
          </cell>
          <cell r="DA38">
            <v>2.8344063956612873</v>
          </cell>
          <cell r="DB38">
            <v>2.924747654118776</v>
          </cell>
          <cell r="DC38">
            <v>0.1879267095194391</v>
          </cell>
          <cell r="DD38">
            <v>0.2</v>
          </cell>
          <cell r="DE38">
            <v>0</v>
          </cell>
          <cell r="DF38">
            <v>1.2246835538579965</v>
          </cell>
          <cell r="DG38">
            <v>1.894906060402334</v>
          </cell>
          <cell r="DH38">
            <v>7.914845526633417E-2</v>
          </cell>
          <cell r="DI38">
            <v>0.248462532590877</v>
          </cell>
          <cell r="DJ38">
            <v>4.8465560667047658</v>
          </cell>
          <cell r="DK38">
            <v>44.403565464262869</v>
          </cell>
          <cell r="DL38">
            <v>0.88201785348284012</v>
          </cell>
          <cell r="DM38">
            <v>0</v>
          </cell>
          <cell r="DN38">
            <v>0</v>
          </cell>
          <cell r="DO38">
            <v>0</v>
          </cell>
          <cell r="DP38">
            <v>1.3647125175173831</v>
          </cell>
          <cell r="DQ38">
            <v>5.7002766470226104E-2</v>
          </cell>
          <cell r="DR38">
            <v>44.403565464262911</v>
          </cell>
          <cell r="DS38">
            <v>4.5265668792569365</v>
          </cell>
          <cell r="DT38">
            <v>0</v>
          </cell>
          <cell r="DU38">
            <v>1.0308972608193043</v>
          </cell>
          <cell r="DV38">
            <v>0.41788845915721629</v>
          </cell>
          <cell r="DW38">
            <v>1</v>
          </cell>
          <cell r="DX38">
            <v>0.17894286975305032</v>
          </cell>
          <cell r="DY38">
            <v>4.8465560667047214</v>
          </cell>
          <cell r="DZ38">
            <v>5.0432487002777631</v>
          </cell>
          <cell r="EA38">
            <v>0.19310863855868848</v>
          </cell>
          <cell r="EB38">
            <v>0.2</v>
          </cell>
          <cell r="EC38">
            <v>0</v>
          </cell>
          <cell r="ED38">
            <v>0.34266570037515603</v>
          </cell>
          <cell r="EE38">
            <v>0</v>
          </cell>
          <cell r="EF38">
            <v>0</v>
          </cell>
          <cell r="EG38">
            <v>0</v>
          </cell>
          <cell r="EH38">
            <v>0.53019354288495102</v>
          </cell>
          <cell r="EI38">
            <v>2.2145688796108058E-2</v>
          </cell>
          <cell r="EJ38">
            <v>44.403565464262797</v>
          </cell>
          <cell r="EK38">
            <v>4.5265668792568921</v>
          </cell>
          <cell r="EL38">
            <v>0</v>
          </cell>
          <cell r="EM38">
            <v>1.0308972608193072</v>
          </cell>
          <cell r="EN38">
            <v>0.41788845915721445</v>
          </cell>
          <cell r="EO38">
            <v>1</v>
          </cell>
          <cell r="EP38">
            <v>6.951966283782661E-2</v>
          </cell>
          <cell r="EQ38">
            <v>4.8465560667048866</v>
          </cell>
          <cell r="ER38">
            <v>5.0432487002778332</v>
          </cell>
          <cell r="ES38">
            <v>0.19310863855868426</v>
          </cell>
          <cell r="ET38">
            <v>0.2</v>
          </cell>
          <cell r="EU38">
            <v>0</v>
          </cell>
        </row>
        <row r="39">
          <cell r="A39" t="str">
            <v>2055.00</v>
          </cell>
          <cell r="B39">
            <v>4.0920462664929644</v>
          </cell>
          <cell r="C39">
            <v>4.1905906909514297</v>
          </cell>
          <cell r="D39">
            <v>1.6396070483059073</v>
          </cell>
          <cell r="E39">
            <v>1.1119399999999999</v>
          </cell>
          <cell r="F39">
            <v>-1.8810468028606069</v>
          </cell>
          <cell r="G39">
            <v>1.0407495044598525</v>
          </cell>
          <cell r="H39">
            <v>0</v>
          </cell>
          <cell r="I39">
            <v>9.7831191550638172E-2</v>
          </cell>
          <cell r="J39">
            <v>5.2631578947368363E-2</v>
          </cell>
          <cell r="K39">
            <v>0.32946657844745958</v>
          </cell>
          <cell r="L39">
            <v>0.54802800401908847</v>
          </cell>
          <cell r="M39">
            <v>2.6149328223230937</v>
          </cell>
          <cell r="N39">
            <v>0.13511358182158281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0.24793663328076368</v>
          </cell>
          <cell r="AA39">
            <v>0.40661695337840875</v>
          </cell>
          <cell r="AB39">
            <v>1.8884374282739938E-2</v>
          </cell>
          <cell r="AC39">
            <v>3.5878944263013635E-2</v>
          </cell>
          <cell r="AD39">
            <v>1.6775073188580993</v>
          </cell>
          <cell r="AE39">
            <v>13.264141905846252</v>
          </cell>
          <cell r="AF39">
            <v>0.13566468367909199</v>
          </cell>
          <cell r="AG39">
            <v>0</v>
          </cell>
          <cell r="AH39">
            <v>0</v>
          </cell>
          <cell r="AI39">
            <v>0</v>
          </cell>
          <cell r="AJ39">
            <v>0.22249055990116995</v>
          </cell>
          <cell r="AK39">
            <v>1.0333054174367936E-2</v>
          </cell>
          <cell r="AL39">
            <v>13.264141905849254</v>
          </cell>
          <cell r="AM39">
            <v>1.5154741037945456</v>
          </cell>
          <cell r="AN39">
            <v>0</v>
          </cell>
          <cell r="AO39">
            <v>1.0071411763447622</v>
          </cell>
          <cell r="AP39">
            <v>1.9006881886170448</v>
          </cell>
          <cell r="AQ39">
            <v>1</v>
          </cell>
          <cell r="AR39">
            <v>1.9632055012506658E-2</v>
          </cell>
          <cell r="AS39">
            <v>1.677507318828938</v>
          </cell>
          <cell r="AT39">
            <v>1.6800236027544384</v>
          </cell>
          <cell r="AU39">
            <v>0.16814128406598813</v>
          </cell>
          <cell r="AV39">
            <v>0.2</v>
          </cell>
          <cell r="AW39">
            <v>0</v>
          </cell>
          <cell r="AX39">
            <v>0.11227194960167511</v>
          </cell>
          <cell r="AY39">
            <v>0</v>
          </cell>
          <cell r="AZ39">
            <v>0</v>
          </cell>
          <cell r="BA39">
            <v>0</v>
          </cell>
          <cell r="BB39">
            <v>0.1841263934772443</v>
          </cell>
          <cell r="BC39">
            <v>8.5513201083720035E-3</v>
          </cell>
          <cell r="BD39">
            <v>13.264141905842626</v>
          </cell>
          <cell r="BE39">
            <v>1.5154741037559232</v>
          </cell>
          <cell r="BF39">
            <v>0</v>
          </cell>
          <cell r="BG39">
            <v>1.0071411763447673</v>
          </cell>
          <cell r="BH39">
            <v>1.9006881886161073</v>
          </cell>
          <cell r="BI39">
            <v>1</v>
          </cell>
          <cell r="BJ39">
            <v>1.6246889250507469E-2</v>
          </cell>
          <cell r="BK39">
            <v>1.6775073188932856</v>
          </cell>
          <cell r="BL39">
            <v>1.6800236028198394</v>
          </cell>
          <cell r="BM39">
            <v>0.16814128406609197</v>
          </cell>
          <cell r="BN39">
            <v>0.2</v>
          </cell>
          <cell r="BO39">
            <v>0</v>
          </cell>
          <cell r="BP39">
            <v>1.4398862819123066</v>
          </cell>
          <cell r="BQ39">
            <v>2.6738010917847435</v>
          </cell>
          <cell r="BR39">
            <v>3.6236280515571921E-2</v>
          </cell>
          <cell r="BS39">
            <v>0.32677319600776045</v>
          </cell>
          <cell r="BT39">
            <v>2.8378087830277625</v>
          </cell>
          <cell r="BU39">
            <v>60.689206208455587</v>
          </cell>
          <cell r="BV39">
            <v>1.0370069914231383</v>
          </cell>
          <cell r="BW39">
            <v>0</v>
          </cell>
          <cell r="BX39">
            <v>0</v>
          </cell>
          <cell r="BY39">
            <v>0</v>
          </cell>
          <cell r="BZ39">
            <v>1.9256732012010851</v>
          </cell>
          <cell r="CA39">
            <v>2.609739165505964E-2</v>
          </cell>
          <cell r="CB39">
            <v>60.689206208463268</v>
          </cell>
          <cell r="CC39">
            <v>2.7624145701837555</v>
          </cell>
          <cell r="CD39">
            <v>0</v>
          </cell>
          <cell r="CE39">
            <v>1.0223297113927046</v>
          </cell>
          <cell r="CF39">
            <v>1.3872819107398862</v>
          </cell>
          <cell r="CG39">
            <v>1</v>
          </cell>
          <cell r="CH39">
            <v>0.23534225801476794</v>
          </cell>
          <cell r="CI39">
            <v>2.8378087830277421</v>
          </cell>
          <cell r="CJ39">
            <v>2.9275613528307165</v>
          </cell>
          <cell r="CK39">
            <v>0.18733155243381311</v>
          </cell>
          <cell r="CL39">
            <v>0.2</v>
          </cell>
          <cell r="CM39">
            <v>0</v>
          </cell>
          <cell r="CN39">
            <v>0.40287929048917831</v>
          </cell>
          <cell r="CO39">
            <v>0</v>
          </cell>
          <cell r="CP39">
            <v>0</v>
          </cell>
          <cell r="CQ39">
            <v>0</v>
          </cell>
          <cell r="CR39">
            <v>0.74812789058367724</v>
          </cell>
          <cell r="CS39">
            <v>1.0138888860512282E-2</v>
          </cell>
          <cell r="CT39">
            <v>60.689206208435763</v>
          </cell>
          <cell r="CU39">
            <v>2.7624145701841329</v>
          </cell>
          <cell r="CV39">
            <v>0</v>
          </cell>
          <cell r="CW39">
            <v>1.0223297113927037</v>
          </cell>
          <cell r="CX39">
            <v>1.3872819107389429</v>
          </cell>
          <cell r="CY39">
            <v>1</v>
          </cell>
          <cell r="CZ39">
            <v>9.1430937992994815E-2</v>
          </cell>
          <cell r="DA39">
            <v>2.8378087830277448</v>
          </cell>
          <cell r="DB39">
            <v>2.9275613528307121</v>
          </cell>
          <cell r="DC39">
            <v>0.18733155243381286</v>
          </cell>
          <cell r="DD39">
            <v>0.2</v>
          </cell>
          <cell r="DE39">
            <v>0</v>
          </cell>
          <cell r="DF39">
            <v>1.2811027219554769</v>
          </cell>
          <cell r="DG39">
            <v>1.9875641757735785</v>
          </cell>
          <cell r="DH39">
            <v>7.999292702327096E-2</v>
          </cell>
          <cell r="DI39">
            <v>0.25939750945319218</v>
          </cell>
          <cell r="DJ39">
            <v>4.838322901181642</v>
          </cell>
          <cell r="DK39">
            <v>45.888736796681762</v>
          </cell>
          <cell r="DL39">
            <v>0.92265097326619083</v>
          </cell>
          <cell r="DM39">
            <v>0</v>
          </cell>
          <cell r="DN39">
            <v>0</v>
          </cell>
          <cell r="DO39">
            <v>0</v>
          </cell>
          <cell r="DP39">
            <v>1.4314449495566974</v>
          </cell>
          <cell r="DQ39">
            <v>5.7610955552241508E-2</v>
          </cell>
          <cell r="DR39">
            <v>45.888736796681791</v>
          </cell>
          <cell r="DS39">
            <v>4.664052016167572</v>
          </cell>
          <cell r="DT39">
            <v>0</v>
          </cell>
          <cell r="DU39">
            <v>1.0303729383830964</v>
          </cell>
          <cell r="DV39">
            <v>0.41259103370659428</v>
          </cell>
          <cell r="DW39">
            <v>1</v>
          </cell>
          <cell r="DX39">
            <v>0.18681824685728146</v>
          </cell>
          <cell r="DY39">
            <v>4.8383229011816624</v>
          </cell>
          <cell r="DZ39">
            <v>5.0325531089532429</v>
          </cell>
          <cell r="EA39">
            <v>0.19239648191961048</v>
          </cell>
          <cell r="EB39">
            <v>0.2</v>
          </cell>
          <cell r="EC39">
            <v>0</v>
          </cell>
          <cell r="ED39">
            <v>0.35845174868927454</v>
          </cell>
          <cell r="EE39">
            <v>0</v>
          </cell>
          <cell r="EF39">
            <v>0</v>
          </cell>
          <cell r="EG39">
            <v>0</v>
          </cell>
          <cell r="EH39">
            <v>0.55611922621686394</v>
          </cell>
          <cell r="EI39">
            <v>2.2381971471029449E-2</v>
          </cell>
          <cell r="EJ39">
            <v>45.888736796681698</v>
          </cell>
          <cell r="EK39">
            <v>4.6640520161675143</v>
          </cell>
          <cell r="EL39">
            <v>0</v>
          </cell>
          <cell r="EM39">
            <v>1.0303729383830937</v>
          </cell>
          <cell r="EN39">
            <v>0.41259103370659245</v>
          </cell>
          <cell r="EO39">
            <v>1</v>
          </cell>
          <cell r="EP39">
            <v>7.2579262595908453E-2</v>
          </cell>
          <cell r="EQ39">
            <v>4.8383229011817406</v>
          </cell>
          <cell r="ER39">
            <v>5.0325531089533158</v>
          </cell>
          <cell r="ES39">
            <v>0.19239648191960981</v>
          </cell>
          <cell r="ET39">
            <v>0.2</v>
          </cell>
          <cell r="EU39">
            <v>0</v>
          </cell>
        </row>
        <row r="40">
          <cell r="A40" t="str">
            <v>2056.00</v>
          </cell>
          <cell r="B40">
            <v>4.0920462664929644</v>
          </cell>
          <cell r="C40">
            <v>4.3715304216378295</v>
          </cell>
          <cell r="D40">
            <v>1.7062000413208909</v>
          </cell>
          <cell r="E40">
            <v>1.1119399999999999</v>
          </cell>
          <cell r="F40">
            <v>-1.9585954685100266</v>
          </cell>
          <cell r="G40">
            <v>1.0401915682282952</v>
          </cell>
          <cell r="H40">
            <v>0</v>
          </cell>
          <cell r="I40">
            <v>0.10187392459588526</v>
          </cell>
          <cell r="J40">
            <v>5.2631578947368363E-2</v>
          </cell>
          <cell r="K40">
            <v>0.34262665317415902</v>
          </cell>
          <cell r="L40">
            <v>0.56938026756831228</v>
          </cell>
          <cell r="M40">
            <v>2.7200808866592476</v>
          </cell>
          <cell r="N40">
            <v>0.13535387941548196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0.24793414297714486</v>
          </cell>
          <cell r="AA40">
            <v>0.40733736786830416</v>
          </cell>
          <cell r="AB40">
            <v>1.8306886764946052E-2</v>
          </cell>
          <cell r="AC40">
            <v>3.5961502478121188E-2</v>
          </cell>
          <cell r="AD40">
            <v>1.6997027295339981</v>
          </cell>
          <cell r="AE40">
            <v>13.864047389553511</v>
          </cell>
          <cell r="AF40">
            <v>0.13566332104764903</v>
          </cell>
          <cell r="AG40">
            <v>0</v>
          </cell>
          <cell r="AH40">
            <v>0</v>
          </cell>
          <cell r="AI40">
            <v>0</v>
          </cell>
          <cell r="AJ40">
            <v>0.22288475257288984</v>
          </cell>
          <cell r="AK40">
            <v>1.0017067543461164E-2</v>
          </cell>
          <cell r="AL40">
            <v>13.864047389556646</v>
          </cell>
          <cell r="AM40">
            <v>1.5259055262347889</v>
          </cell>
          <cell r="AN40">
            <v>0</v>
          </cell>
          <cell r="AO40">
            <v>1.0068832733031363</v>
          </cell>
          <cell r="AP40">
            <v>1.9389902760445816</v>
          </cell>
          <cell r="AQ40">
            <v>1</v>
          </cell>
          <cell r="AR40">
            <v>1.9677228789325731E-2</v>
          </cell>
          <cell r="AS40">
            <v>1.699702729504434</v>
          </cell>
          <cell r="AT40">
            <v>1.7025547405594204</v>
          </cell>
          <cell r="AU40">
            <v>0.16783623801143532</v>
          </cell>
          <cell r="AV40">
            <v>0.2</v>
          </cell>
          <cell r="AW40">
            <v>0</v>
          </cell>
          <cell r="AX40">
            <v>0.11227082192949915</v>
          </cell>
          <cell r="AY40">
            <v>0</v>
          </cell>
          <cell r="AZ40">
            <v>0</v>
          </cell>
          <cell r="BA40">
            <v>0</v>
          </cell>
          <cell r="BB40">
            <v>0.18445261529541987</v>
          </cell>
          <cell r="BC40">
            <v>8.2898192214848881E-3</v>
          </cell>
          <cell r="BD40">
            <v>13.864047389549716</v>
          </cell>
          <cell r="BE40">
            <v>1.5259055261958863</v>
          </cell>
          <cell r="BF40">
            <v>0</v>
          </cell>
          <cell r="BG40">
            <v>1.0068832733031268</v>
          </cell>
          <cell r="BH40">
            <v>1.9389902760436246</v>
          </cell>
          <cell r="BI40">
            <v>1</v>
          </cell>
          <cell r="BJ40">
            <v>1.6284273688795928E-2</v>
          </cell>
          <cell r="BK40">
            <v>1.6997027295696723</v>
          </cell>
          <cell r="BL40">
            <v>1.702554740625666</v>
          </cell>
          <cell r="BM40">
            <v>0.16783623801154424</v>
          </cell>
          <cell r="BN40">
            <v>0.2</v>
          </cell>
          <cell r="BO40">
            <v>0</v>
          </cell>
          <cell r="BP40">
            <v>1.4924636226246928</v>
          </cell>
          <cell r="BQ40">
            <v>2.7783213640622924</v>
          </cell>
          <cell r="BR40">
            <v>3.6228708346025422E-2</v>
          </cell>
          <cell r="BS40">
            <v>0.3383885977020088</v>
          </cell>
          <cell r="BT40">
            <v>2.8411775164356343</v>
          </cell>
          <cell r="BU40">
            <v>63.003654292263512</v>
          </cell>
          <cell r="BV40">
            <v>1.0748732247459245</v>
          </cell>
          <cell r="BW40">
            <v>0</v>
          </cell>
          <cell r="BX40">
            <v>0</v>
          </cell>
          <cell r="BY40">
            <v>0</v>
          </cell>
          <cell r="BZ40">
            <v>2.0009487659861711</v>
          </cell>
          <cell r="CA40">
            <v>2.6091938173865591E-2</v>
          </cell>
          <cell r="CB40">
            <v>63.003654292271506</v>
          </cell>
          <cell r="CC40">
            <v>2.8232314767627242</v>
          </cell>
          <cell r="CD40">
            <v>0</v>
          </cell>
          <cell r="CE40">
            <v>1.0220158506385677</v>
          </cell>
          <cell r="CF40">
            <v>1.3841215033378533</v>
          </cell>
          <cell r="CG40">
            <v>1</v>
          </cell>
          <cell r="CH40">
            <v>0.24370767750409297</v>
          </cell>
          <cell r="CI40">
            <v>2.841177516435633</v>
          </cell>
          <cell r="CJ40">
            <v>2.9302052607103448</v>
          </cell>
          <cell r="CK40">
            <v>0.18673631022477061</v>
          </cell>
          <cell r="CL40">
            <v>0.2</v>
          </cell>
          <cell r="CM40">
            <v>0</v>
          </cell>
          <cell r="CN40">
            <v>0.41759039787876739</v>
          </cell>
          <cell r="CO40">
            <v>0</v>
          </cell>
          <cell r="CP40">
            <v>0</v>
          </cell>
          <cell r="CQ40">
            <v>0</v>
          </cell>
          <cell r="CR40">
            <v>0.77737259807612014</v>
          </cell>
          <cell r="CS40">
            <v>1.0136770172159831E-2</v>
          </cell>
          <cell r="CT40">
            <v>63.003654292242871</v>
          </cell>
          <cell r="CU40">
            <v>2.8232314767630755</v>
          </cell>
          <cell r="CV40">
            <v>0</v>
          </cell>
          <cell r="CW40">
            <v>1.0220158506385553</v>
          </cell>
          <cell r="CX40">
            <v>1.3841215033369094</v>
          </cell>
          <cell r="CY40">
            <v>1</v>
          </cell>
          <cell r="CZ40">
            <v>9.4680920197915588E-2</v>
          </cell>
          <cell r="DA40">
            <v>2.8411775164356445</v>
          </cell>
          <cell r="DB40">
            <v>2.9302052607103368</v>
          </cell>
          <cell r="DC40">
            <v>0.18673631022476975</v>
          </cell>
          <cell r="DD40">
            <v>0.2</v>
          </cell>
          <cell r="DE40">
            <v>0</v>
          </cell>
          <cell r="DF40">
            <v>1.3392252392057891</v>
          </cell>
          <cell r="DG40">
            <v>2.0834156610415859</v>
          </cell>
          <cell r="DH40">
            <v>8.081828430451049E-2</v>
          </cell>
          <cell r="DI40">
            <v>0.27066032481865471</v>
          </cell>
          <cell r="DJ40">
            <v>4.8303513249096977</v>
          </cell>
          <cell r="DK40">
            <v>47.410680225455707</v>
          </cell>
          <cell r="DL40">
            <v>0.96451084616366844</v>
          </cell>
          <cell r="DM40">
            <v>0</v>
          </cell>
          <cell r="DN40">
            <v>0</v>
          </cell>
          <cell r="DO40">
            <v>0</v>
          </cell>
          <cell r="DP40">
            <v>1.500477248572138</v>
          </cell>
          <cell r="DQ40">
            <v>5.8205378377029215E-2</v>
          </cell>
          <cell r="DR40">
            <v>47.410680225455749</v>
          </cell>
          <cell r="DS40">
            <v>4.8033110673930954</v>
          </cell>
          <cell r="DT40">
            <v>0</v>
          </cell>
          <cell r="DU40">
            <v>1.0298579541443347</v>
          </cell>
          <cell r="DV40">
            <v>0.40754041067357488</v>
          </cell>
          <cell r="DW40">
            <v>1</v>
          </cell>
          <cell r="DX40">
            <v>0.19492973345438899</v>
          </cell>
          <cell r="DY40">
            <v>4.8303513249097669</v>
          </cell>
          <cell r="DZ40">
            <v>5.0219032072915519</v>
          </cell>
          <cell r="EA40">
            <v>0.19168559295308438</v>
          </cell>
          <cell r="EB40">
            <v>0.2</v>
          </cell>
          <cell r="EC40">
            <v>0</v>
          </cell>
          <cell r="ED40">
            <v>0.37471439304210069</v>
          </cell>
          <cell r="EE40">
            <v>0</v>
          </cell>
          <cell r="EF40">
            <v>0</v>
          </cell>
          <cell r="EG40">
            <v>0</v>
          </cell>
          <cell r="EH40">
            <v>0.58293841246941758</v>
          </cell>
          <cell r="EI40">
            <v>2.2612905927481265E-2</v>
          </cell>
          <cell r="EJ40">
            <v>47.410680225455621</v>
          </cell>
          <cell r="EK40">
            <v>4.8033110673930368</v>
          </cell>
          <cell r="EL40">
            <v>0</v>
          </cell>
          <cell r="EM40">
            <v>1.0298579541443349</v>
          </cell>
          <cell r="EN40">
            <v>0.40754041067357316</v>
          </cell>
          <cell r="EO40">
            <v>1</v>
          </cell>
          <cell r="EP40">
            <v>7.5730591364261746E-2</v>
          </cell>
          <cell r="EQ40">
            <v>4.8303513249097705</v>
          </cell>
          <cell r="ER40">
            <v>5.0219032072916274</v>
          </cell>
          <cell r="ES40">
            <v>0.19168559295308668</v>
          </cell>
          <cell r="ET40">
            <v>0.2</v>
          </cell>
          <cell r="EU40">
            <v>0</v>
          </cell>
        </row>
        <row r="41">
          <cell r="A41" t="str">
            <v>2057.00</v>
          </cell>
          <cell r="B41">
            <v>4.0920462664929644</v>
          </cell>
          <cell r="C41">
            <v>4.5580875352741561</v>
          </cell>
          <cell r="D41">
            <v>1.7745593892707994</v>
          </cell>
          <cell r="E41">
            <v>1.1119399999999999</v>
          </cell>
          <cell r="F41">
            <v>-2.038252338274515</v>
          </cell>
          <cell r="G41">
            <v>1.039645367098271</v>
          </cell>
          <cell r="H41">
            <v>0</v>
          </cell>
          <cell r="I41">
            <v>0.1060288247003207</v>
          </cell>
          <cell r="J41">
            <v>5.2631578947368363E-2</v>
          </cell>
          <cell r="K41">
            <v>0.35612925313381966</v>
          </cell>
          <cell r="L41">
            <v>0.59129531853370987</v>
          </cell>
          <cell r="M41">
            <v>2.8280127856386503</v>
          </cell>
          <cell r="N41">
            <v>0.13559400268047697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0.24793180355119923</v>
          </cell>
          <cell r="AA41">
            <v>0.40807817360278054</v>
          </cell>
          <cell r="AB41">
            <v>1.7747400668354212E-2</v>
          </cell>
          <cell r="AC41">
            <v>3.6044333755381047E-2</v>
          </cell>
          <cell r="AD41">
            <v>1.7218983944256561</v>
          </cell>
          <cell r="AE41">
            <v>14.488331658071827</v>
          </cell>
          <cell r="AF41">
            <v>0.13566204097267009</v>
          </cell>
          <cell r="AG41">
            <v>0</v>
          </cell>
          <cell r="AH41">
            <v>0</v>
          </cell>
          <cell r="AI41">
            <v>0</v>
          </cell>
          <cell r="AJ41">
            <v>0.2232901028202717</v>
          </cell>
          <cell r="AK41">
            <v>9.71093083703224E-3</v>
          </cell>
          <cell r="AL41">
            <v>14.488331658075118</v>
          </cell>
          <cell r="AM41">
            <v>1.5360260604602243</v>
          </cell>
          <cell r="AN41">
            <v>0</v>
          </cell>
          <cell r="AO41">
            <v>1.0066324776019444</v>
          </cell>
          <cell r="AP41">
            <v>1.9787150462138343</v>
          </cell>
          <cell r="AQ41">
            <v>1</v>
          </cell>
          <cell r="AR41">
            <v>1.9722551978880228E-2</v>
          </cell>
          <cell r="AS41">
            <v>1.721898394395692</v>
          </cell>
          <cell r="AT41">
            <v>1.7250084259686</v>
          </cell>
          <cell r="AU41">
            <v>0.16752362487150965</v>
          </cell>
          <cell r="AV41">
            <v>0.2</v>
          </cell>
          <cell r="AW41">
            <v>0</v>
          </cell>
          <cell r="AX41">
            <v>0.11226976257853212</v>
          </cell>
          <cell r="AY41">
            <v>0</v>
          </cell>
          <cell r="AZ41">
            <v>0</v>
          </cell>
          <cell r="BA41">
            <v>0</v>
          </cell>
          <cell r="BB41">
            <v>0.18478807078251347</v>
          </cell>
          <cell r="BC41">
            <v>8.0364698313219775E-3</v>
          </cell>
          <cell r="BD41">
            <v>14.488331658067858</v>
          </cell>
          <cell r="BE41">
            <v>1.5360260604210505</v>
          </cell>
          <cell r="BF41">
            <v>0</v>
          </cell>
          <cell r="BG41">
            <v>1.0066324776019357</v>
          </cell>
          <cell r="BH41">
            <v>1.978715046212856</v>
          </cell>
          <cell r="BI41">
            <v>1</v>
          </cell>
          <cell r="BJ41">
            <v>1.6321781776501242E-2</v>
          </cell>
          <cell r="BK41">
            <v>1.7218983944618187</v>
          </cell>
          <cell r="BL41">
            <v>1.7250084260356739</v>
          </cell>
          <cell r="BM41">
            <v>0.16752362487161923</v>
          </cell>
          <cell r="BN41">
            <v>0.2</v>
          </cell>
          <cell r="BO41">
            <v>0</v>
          </cell>
          <cell r="BP41">
            <v>1.5462354471115605</v>
          </cell>
          <cell r="BQ41">
            <v>2.8856462159765948</v>
          </cell>
          <cell r="BR41">
            <v>3.6221931695113035E-2</v>
          </cell>
          <cell r="BS41">
            <v>0.35027465669106123</v>
          </cell>
          <cell r="BT41">
            <v>2.8445108561343213</v>
          </cell>
          <cell r="BU41">
            <v>65.373227845898668</v>
          </cell>
          <cell r="BV41">
            <v>1.1135997260224091</v>
          </cell>
          <cell r="BW41">
            <v>0</v>
          </cell>
          <cell r="BX41">
            <v>0</v>
          </cell>
          <cell r="BY41">
            <v>0</v>
          </cell>
          <cell r="BZ41">
            <v>2.0782441907615254</v>
          </cell>
          <cell r="CA41">
            <v>2.6087057625684196E-2</v>
          </cell>
          <cell r="CB41">
            <v>65.37322784590701</v>
          </cell>
          <cell r="CC41">
            <v>2.8845119194279816</v>
          </cell>
          <cell r="CD41">
            <v>0</v>
          </cell>
          <cell r="CE41">
            <v>1.0217057804751897</v>
          </cell>
          <cell r="CF41">
            <v>1.38098333034819</v>
          </cell>
          <cell r="CG41">
            <v>1</v>
          </cell>
          <cell r="CH41">
            <v>0.25226802454465869</v>
          </cell>
          <cell r="CI41">
            <v>2.8445108561343009</v>
          </cell>
          <cell r="CJ41">
            <v>2.9326940100296039</v>
          </cell>
          <cell r="CK41">
            <v>0.18614017449308701</v>
          </cell>
          <cell r="CL41">
            <v>0.2</v>
          </cell>
          <cell r="CM41">
            <v>0</v>
          </cell>
          <cell r="CN41">
            <v>0.43263572108916826</v>
          </cell>
          <cell r="CO41">
            <v>0</v>
          </cell>
          <cell r="CP41">
            <v>0</v>
          </cell>
          <cell r="CQ41">
            <v>0</v>
          </cell>
          <cell r="CR41">
            <v>0.80740202521510085</v>
          </cell>
          <cell r="CS41">
            <v>1.0134874069428836E-2</v>
          </cell>
          <cell r="CT41">
            <v>65.37322784587721</v>
          </cell>
          <cell r="CU41">
            <v>2.8845119194283955</v>
          </cell>
          <cell r="CV41">
            <v>0</v>
          </cell>
          <cell r="CW41">
            <v>1.0217057804752092</v>
          </cell>
          <cell r="CX41">
            <v>1.3809833303472447</v>
          </cell>
          <cell r="CY41">
            <v>1</v>
          </cell>
          <cell r="CZ41">
            <v>9.8006632146406314E-2</v>
          </cell>
          <cell r="DA41">
            <v>2.8445108561342622</v>
          </cell>
          <cell r="DB41">
            <v>2.9326940100295937</v>
          </cell>
          <cell r="DC41">
            <v>0.18614017449308976</v>
          </cell>
          <cell r="DD41">
            <v>0.2</v>
          </cell>
          <cell r="DE41">
            <v>0</v>
          </cell>
          <cell r="DF41">
            <v>1.3990623390353898</v>
          </cell>
          <cell r="DG41">
            <v>2.1825128603087696</v>
          </cell>
          <cell r="DH41">
            <v>8.1624670317009707E-2</v>
          </cell>
          <cell r="DI41">
            <v>0.28224902180771699</v>
          </cell>
          <cell r="DJ41">
            <v>4.822631617550484</v>
          </cell>
          <cell r="DK41">
            <v>48.969610599326131</v>
          </cell>
          <cell r="DL41">
            <v>1.0076055624959697</v>
          </cell>
          <cell r="DM41">
            <v>0</v>
          </cell>
          <cell r="DN41">
            <v>0</v>
          </cell>
          <cell r="DO41">
            <v>0</v>
          </cell>
          <cell r="DP41">
            <v>1.5718471128186711</v>
          </cell>
          <cell r="DQ41">
            <v>5.878613808232825E-2</v>
          </cell>
          <cell r="DR41">
            <v>48.969610599326174</v>
          </cell>
          <cell r="DS41">
            <v>4.9443032128532911</v>
          </cell>
          <cell r="DT41">
            <v>0</v>
          </cell>
          <cell r="DU41">
            <v>1.029353115690822</v>
          </cell>
          <cell r="DV41">
            <v>0.40272134231383783</v>
          </cell>
          <cell r="DW41">
            <v>1</v>
          </cell>
          <cell r="DX41">
            <v>0.20327592019851301</v>
          </cell>
          <cell r="DY41">
            <v>4.8226316175505399</v>
          </cell>
          <cell r="DZ41">
            <v>5.0113200753964211</v>
          </cell>
          <cell r="EA41">
            <v>0.19097493651185526</v>
          </cell>
          <cell r="EB41">
            <v>0.2</v>
          </cell>
          <cell r="EC41">
            <v>0</v>
          </cell>
          <cell r="ED41">
            <v>0.39145677653940386</v>
          </cell>
          <cell r="EE41">
            <v>0</v>
          </cell>
          <cell r="EF41">
            <v>0</v>
          </cell>
          <cell r="EG41">
            <v>0</v>
          </cell>
          <cell r="EH41">
            <v>0.61066574749007374</v>
          </cell>
          <cell r="EI41">
            <v>2.2838532234681456E-2</v>
          </cell>
          <cell r="EJ41">
            <v>48.969610599326032</v>
          </cell>
          <cell r="EK41">
            <v>4.9443032128532218</v>
          </cell>
          <cell r="EL41">
            <v>0</v>
          </cell>
          <cell r="EM41">
            <v>1.0293531156908202</v>
          </cell>
          <cell r="EN41">
            <v>0.40272134231383605</v>
          </cell>
          <cell r="EO41">
            <v>1</v>
          </cell>
          <cell r="EP41">
            <v>7.8973101609200722E-2</v>
          </cell>
          <cell r="EQ41">
            <v>4.8226316175505346</v>
          </cell>
          <cell r="ER41">
            <v>5.0113200753964975</v>
          </cell>
          <cell r="ES41">
            <v>0.19097493651185793</v>
          </cell>
          <cell r="ET41">
            <v>0.2</v>
          </cell>
          <cell r="EU41">
            <v>0</v>
          </cell>
        </row>
        <row r="42">
          <cell r="A42" t="str">
            <v>2058.00</v>
          </cell>
          <cell r="B42">
            <v>4.0920462664929644</v>
          </cell>
          <cell r="C42">
            <v>4.7503435133686045</v>
          </cell>
          <cell r="D42">
            <v>1.8446995174065997</v>
          </cell>
          <cell r="E42">
            <v>1.1119399999999999</v>
          </cell>
          <cell r="F42">
            <v>-2.1200350570349298</v>
          </cell>
          <cell r="G42">
            <v>1.0391096720896482</v>
          </cell>
          <cell r="H42">
            <v>0</v>
          </cell>
          <cell r="I42">
            <v>0.11029655298912885</v>
          </cell>
          <cell r="J42">
            <v>5.2631578947368363E-2</v>
          </cell>
          <cell r="K42">
            <v>0.36997585537158767</v>
          </cell>
          <cell r="L42">
            <v>0.61376771282619236</v>
          </cell>
          <cell r="M42">
            <v>2.9387396385935087</v>
          </cell>
          <cell r="N42">
            <v>0.13583343263383899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0.24792968420352901</v>
          </cell>
          <cell r="AA42">
            <v>0.40883737725056929</v>
          </cell>
          <cell r="AB42">
            <v>1.7205339070805976E-2</v>
          </cell>
          <cell r="AC42">
            <v>3.612692715251712E-2</v>
          </cell>
          <cell r="AD42">
            <v>1.7440891190771555</v>
          </cell>
          <cell r="AE42">
            <v>15.137880118940714</v>
          </cell>
          <cell r="AF42">
            <v>0.13566088131898313</v>
          </cell>
          <cell r="AG42">
            <v>0</v>
          </cell>
          <cell r="AH42">
            <v>0</v>
          </cell>
          <cell r="AI42">
            <v>0</v>
          </cell>
          <cell r="AJ42">
            <v>0.22370551994263194</v>
          </cell>
          <cell r="AK42">
            <v>9.4143283778006532E-3</v>
          </cell>
          <cell r="AL42">
            <v>15.137880118944141</v>
          </cell>
          <cell r="AM42">
            <v>1.5458389869186282</v>
          </cell>
          <cell r="AN42">
            <v>0</v>
          </cell>
          <cell r="AO42">
            <v>1.0063885156059551</v>
          </cell>
          <cell r="AP42">
            <v>2.0199034094848174</v>
          </cell>
          <cell r="AQ42">
            <v>1</v>
          </cell>
          <cell r="AR42">
            <v>1.9767745006420256E-2</v>
          </cell>
          <cell r="AS42">
            <v>1.7440891190467858</v>
          </cell>
          <cell r="AT42">
            <v>1.7473898076969572</v>
          </cell>
          <cell r="AU42">
            <v>0.16720424177897886</v>
          </cell>
          <cell r="AV42">
            <v>0.2</v>
          </cell>
          <cell r="AW42">
            <v>0</v>
          </cell>
          <cell r="AX42">
            <v>0.11226880288454975</v>
          </cell>
          <cell r="AY42">
            <v>0</v>
          </cell>
          <cell r="AZ42">
            <v>0</v>
          </cell>
          <cell r="BA42">
            <v>0</v>
          </cell>
          <cell r="BB42">
            <v>0.18513185730794374</v>
          </cell>
          <cell r="BC42">
            <v>7.7910106930053225E-3</v>
          </cell>
          <cell r="BD42">
            <v>15.137880118936568</v>
          </cell>
          <cell r="BE42">
            <v>1.5458389868791689</v>
          </cell>
          <cell r="BF42">
            <v>0</v>
          </cell>
          <cell r="BG42">
            <v>1.0063885156059322</v>
          </cell>
          <cell r="BH42">
            <v>2.0199034094838195</v>
          </cell>
          <cell r="BI42">
            <v>1</v>
          </cell>
          <cell r="BJ42">
            <v>1.6359182146097433E-2</v>
          </cell>
          <cell r="BK42">
            <v>1.7440891191137919</v>
          </cell>
          <cell r="BL42">
            <v>1.7473898077648435</v>
          </cell>
          <cell r="BM42">
            <v>0.16720424177908608</v>
          </cell>
          <cell r="BN42">
            <v>0.2</v>
          </cell>
          <cell r="BO42">
            <v>0</v>
          </cell>
          <cell r="BP42">
            <v>1.6012030088328875</v>
          </cell>
          <cell r="BQ42">
            <v>2.9958019498387842</v>
          </cell>
          <cell r="BR42">
            <v>3.6215842838534129E-2</v>
          </cell>
          <cell r="BS42">
            <v>0.36242755953733113</v>
          </cell>
          <cell r="BT42">
            <v>2.847807212333417</v>
          </cell>
          <cell r="BU42">
            <v>67.798127325456576</v>
          </cell>
          <cell r="BV42">
            <v>1.1531873979952114</v>
          </cell>
          <cell r="BW42">
            <v>0</v>
          </cell>
          <cell r="BX42">
            <v>0</v>
          </cell>
          <cell r="BY42">
            <v>0</v>
          </cell>
          <cell r="BZ42">
            <v>2.1575784184678191</v>
          </cell>
          <cell r="CA42">
            <v>2.6082672427407482E-2</v>
          </cell>
          <cell r="CB42">
            <v>67.798127325465259</v>
          </cell>
          <cell r="CC42">
            <v>2.9462412057140686</v>
          </cell>
          <cell r="CD42">
            <v>0</v>
          </cell>
          <cell r="CE42">
            <v>1.0214002534953395</v>
          </cell>
          <cell r="CF42">
            <v>1.3778680030238224</v>
          </cell>
          <cell r="CG42">
            <v>1</v>
          </cell>
          <cell r="CH42">
            <v>0.2610205526963445</v>
          </cell>
          <cell r="CI42">
            <v>2.8478072123334268</v>
          </cell>
          <cell r="CJ42">
            <v>2.9350429439287864</v>
          </cell>
          <cell r="CK42">
            <v>0.18554291076728641</v>
          </cell>
          <cell r="CL42">
            <v>0.2</v>
          </cell>
          <cell r="CM42">
            <v>0</v>
          </cell>
          <cell r="CN42">
            <v>0.44801561083767505</v>
          </cell>
          <cell r="CO42">
            <v>0</v>
          </cell>
          <cell r="CP42">
            <v>0</v>
          </cell>
          <cell r="CQ42">
            <v>0</v>
          </cell>
          <cell r="CR42">
            <v>0.83822353137096139</v>
          </cell>
          <cell r="CS42">
            <v>1.0133170411126644E-2</v>
          </cell>
          <cell r="CT42">
            <v>67.798127325434265</v>
          </cell>
          <cell r="CU42">
            <v>2.94624120571447</v>
          </cell>
          <cell r="CV42">
            <v>0</v>
          </cell>
          <cell r="CW42">
            <v>1.0214002534953321</v>
          </cell>
          <cell r="CX42">
            <v>1.3778680030228772</v>
          </cell>
          <cell r="CY42">
            <v>1</v>
          </cell>
          <cell r="CZ42">
            <v>0.10140700684098634</v>
          </cell>
          <cell r="DA42">
            <v>2.8478072123334015</v>
          </cell>
          <cell r="DB42">
            <v>2.9350429439287749</v>
          </cell>
          <cell r="DC42">
            <v>0.18554291076728788</v>
          </cell>
          <cell r="DD42">
            <v>0.2</v>
          </cell>
          <cell r="DE42">
            <v>0</v>
          </cell>
          <cell r="DF42">
            <v>1.4606238737573163</v>
          </cell>
          <cell r="DG42">
            <v>2.2849013840509311</v>
          </cell>
          <cell r="DH42">
            <v>8.2412250724498898E-2</v>
          </cell>
          <cell r="DI42">
            <v>0.29416158462746322</v>
          </cell>
          <cell r="DJ42">
            <v>4.8151545043071966</v>
          </cell>
          <cell r="DK42">
            <v>50.565716495222446</v>
          </cell>
          <cell r="DL42">
            <v>1.0519422179050331</v>
          </cell>
          <cell r="DM42">
            <v>0</v>
          </cell>
          <cell r="DN42">
            <v>0</v>
          </cell>
          <cell r="DO42">
            <v>0</v>
          </cell>
          <cell r="DP42">
            <v>1.6455873909891794</v>
          </cell>
          <cell r="DQ42">
            <v>5.9353353979259685E-2</v>
          </cell>
          <cell r="DR42">
            <v>50.565716495222503</v>
          </cell>
          <cell r="DS42">
            <v>5.0869902426996187</v>
          </cell>
          <cell r="DT42">
            <v>0</v>
          </cell>
          <cell r="DU42">
            <v>1.0288588752961987</v>
          </cell>
          <cell r="DV42">
            <v>0.39811991019460913</v>
          </cell>
          <cell r="DW42">
            <v>1</v>
          </cell>
          <cell r="DX42">
            <v>0.21185535531434554</v>
          </cell>
          <cell r="DY42">
            <v>4.8151545043072268</v>
          </cell>
          <cell r="DZ42">
            <v>5.0008265162323626</v>
          </cell>
          <cell r="EA42">
            <v>0.19026419365974959</v>
          </cell>
          <cell r="EB42">
            <v>0.2</v>
          </cell>
          <cell r="EC42">
            <v>0</v>
          </cell>
          <cell r="ED42">
            <v>0.40868165585226562</v>
          </cell>
          <cell r="EE42">
            <v>0</v>
          </cell>
          <cell r="EF42">
            <v>0</v>
          </cell>
          <cell r="EG42">
            <v>0</v>
          </cell>
          <cell r="EH42">
            <v>0.63931399306172443</v>
          </cell>
          <cell r="EI42">
            <v>2.3058896745239206E-2</v>
          </cell>
          <cell r="EJ42">
            <v>50.565716495222368</v>
          </cell>
          <cell r="EK42">
            <v>5.0869902426995406</v>
          </cell>
          <cell r="EL42">
            <v>0</v>
          </cell>
          <cell r="EM42">
            <v>1.0288588752961974</v>
          </cell>
          <cell r="EN42">
            <v>0.3981199101946073</v>
          </cell>
          <cell r="EO42">
            <v>1</v>
          </cell>
          <cell r="EP42">
            <v>8.2306229313114196E-2</v>
          </cell>
          <cell r="EQ42">
            <v>4.8151545043073236</v>
          </cell>
          <cell r="ER42">
            <v>5.0008265162324399</v>
          </cell>
          <cell r="ES42">
            <v>0.19026419365974798</v>
          </cell>
          <cell r="ET42">
            <v>0.2</v>
          </cell>
          <cell r="EU42">
            <v>0</v>
          </cell>
        </row>
        <row r="43">
          <cell r="A43" t="str">
            <v>2059.00</v>
          </cell>
          <cell r="B43">
            <v>4.0920462664929644</v>
          </cell>
          <cell r="C43">
            <v>4.9483669305405646</v>
          </cell>
          <cell r="D43">
            <v>1.9166328934171608</v>
          </cell>
          <cell r="E43">
            <v>1.1119399999999999</v>
          </cell>
          <cell r="F43">
            <v>-2.2039592019063954</v>
          </cell>
          <cell r="G43">
            <v>1.0385834135674554</v>
          </cell>
          <cell r="H43">
            <v>0</v>
          </cell>
          <cell r="I43">
            <v>0.11467768300804627</v>
          </cell>
          <cell r="J43">
            <v>5.2631578947368363E-2</v>
          </cell>
          <cell r="K43">
            <v>0.38416769405517009</v>
          </cell>
          <cell r="L43">
            <v>0.63679219727017011</v>
          </cell>
          <cell r="M43">
            <v>3.0522704677505472</v>
          </cell>
          <cell r="N43">
            <v>0.13607170644658043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0.24792783999073759</v>
          </cell>
          <cell r="AA43">
            <v>0.40961276161320803</v>
          </cell>
          <cell r="AB43">
            <v>1.6680145130713819E-2</v>
          </cell>
          <cell r="AC43">
            <v>3.6208888908955808E-2</v>
          </cell>
          <cell r="AD43">
            <v>1.7662698300318018</v>
          </cell>
          <cell r="AE43">
            <v>15.81360622953782</v>
          </cell>
          <cell r="AF43">
            <v>0.13565987221217324</v>
          </cell>
          <cell r="AG43">
            <v>0</v>
          </cell>
          <cell r="AH43">
            <v>0</v>
          </cell>
          <cell r="AI43">
            <v>0</v>
          </cell>
          <cell r="AJ43">
            <v>0.22412979074478945</v>
          </cell>
          <cell r="AK43">
            <v>9.1269554760687582E-3</v>
          </cell>
          <cell r="AL43">
            <v>15.81360622954141</v>
          </cell>
          <cell r="AM43">
            <v>1.5553475223557287</v>
          </cell>
          <cell r="AN43">
            <v>0</v>
          </cell>
          <cell r="AO43">
            <v>1.0061510516409307</v>
          </cell>
          <cell r="AP43">
            <v>2.0625992867987724</v>
          </cell>
          <cell r="AQ43">
            <v>1</v>
          </cell>
          <cell r="AR43">
            <v>1.9812592416072979E-2</v>
          </cell>
          <cell r="AS43">
            <v>1.76626983000105</v>
          </cell>
          <cell r="AT43">
            <v>1.7697037048647029</v>
          </cell>
          <cell r="AU43">
            <v>0.16687902213160222</v>
          </cell>
          <cell r="AV43">
            <v>0.2</v>
          </cell>
          <cell r="AW43">
            <v>0</v>
          </cell>
          <cell r="AX43">
            <v>0.11226796777856739</v>
          </cell>
          <cell r="AY43">
            <v>0</v>
          </cell>
          <cell r="AZ43">
            <v>0</v>
          </cell>
          <cell r="BA43">
            <v>0</v>
          </cell>
          <cell r="BB43">
            <v>0.18548297086842366</v>
          </cell>
          <cell r="BC43">
            <v>7.5531896546450596E-3</v>
          </cell>
          <cell r="BD43">
            <v>15.813606229533487</v>
          </cell>
          <cell r="BE43">
            <v>1.5553475223160065</v>
          </cell>
          <cell r="BF43">
            <v>0</v>
          </cell>
          <cell r="BG43">
            <v>1.0061510516409176</v>
          </cell>
          <cell r="BH43">
            <v>2.062599286797751</v>
          </cell>
          <cell r="BI43">
            <v>1</v>
          </cell>
          <cell r="BJ43">
            <v>1.639629649288326E-2</v>
          </cell>
          <cell r="BK43">
            <v>1.7662698300689128</v>
          </cell>
          <cell r="BL43">
            <v>1.7697037049333928</v>
          </cell>
          <cell r="BM43">
            <v>0.16687902213170661</v>
          </cell>
          <cell r="BN43">
            <v>0.2</v>
          </cell>
          <cell r="BO43">
            <v>0</v>
          </cell>
          <cell r="BP43">
            <v>1.6573668165725131</v>
          </cell>
          <cell r="BQ43">
            <v>3.1088087809642269</v>
          </cell>
          <cell r="BR43">
            <v>3.6210349876039584E-2</v>
          </cell>
          <cell r="BS43">
            <v>0.37484372035445379</v>
          </cell>
          <cell r="BT43">
            <v>2.851065137287363</v>
          </cell>
          <cell r="BU43">
            <v>70.278506902828951</v>
          </cell>
          <cell r="BV43">
            <v>1.1936366070907976</v>
          </cell>
          <cell r="BW43">
            <v>0</v>
          </cell>
          <cell r="BX43">
            <v>0</v>
          </cell>
          <cell r="BY43">
            <v>0</v>
          </cell>
          <cell r="BZ43">
            <v>2.2389660081877527</v>
          </cell>
          <cell r="CA43">
            <v>2.6078716392419144E-2</v>
          </cell>
          <cell r="CB43">
            <v>70.278506902837989</v>
          </cell>
          <cell r="CC43">
            <v>3.0084061310371855</v>
          </cell>
          <cell r="CD43">
            <v>0</v>
          </cell>
          <cell r="CE43">
            <v>1.021099740646676</v>
          </cell>
          <cell r="CF43">
            <v>1.3747764298118506</v>
          </cell>
          <cell r="CG43">
            <v>1</v>
          </cell>
          <cell r="CH43">
            <v>0.2699626794015782</v>
          </cell>
          <cell r="CI43">
            <v>2.851065137287371</v>
          </cell>
          <cell r="CJ43">
            <v>2.9372673214358178</v>
          </cell>
          <cell r="CK43">
            <v>0.18494469847599454</v>
          </cell>
          <cell r="CL43">
            <v>0.2</v>
          </cell>
          <cell r="CM43">
            <v>0</v>
          </cell>
          <cell r="CN43">
            <v>0.46373020948170435</v>
          </cell>
          <cell r="CO43">
            <v>0</v>
          </cell>
          <cell r="CP43">
            <v>0</v>
          </cell>
          <cell r="CQ43">
            <v>0</v>
          </cell>
          <cell r="CR43">
            <v>0.86984277277645372</v>
          </cell>
          <cell r="CS43">
            <v>1.0131633483620436E-2</v>
          </cell>
          <cell r="CT43">
            <v>70.278506902805773</v>
          </cell>
          <cell r="CU43">
            <v>3.0084061310376016</v>
          </cell>
          <cell r="CV43">
            <v>0</v>
          </cell>
          <cell r="CW43">
            <v>1.0210997406466782</v>
          </cell>
          <cell r="CX43">
            <v>1.3747764298109053</v>
          </cell>
          <cell r="CY43">
            <v>1</v>
          </cell>
          <cell r="CZ43">
            <v>0.10488104095287298</v>
          </cell>
          <cell r="DA43">
            <v>2.8510651372874127</v>
          </cell>
          <cell r="DB43">
            <v>2.9372673214358058</v>
          </cell>
          <cell r="DC43">
            <v>0.1849446984759914</v>
          </cell>
          <cell r="DD43">
            <v>0.2</v>
          </cell>
          <cell r="DE43">
            <v>0</v>
          </cell>
          <cell r="DF43">
            <v>1.5239182995865745</v>
          </cell>
          <cell r="DG43">
            <v>2.3906206603106019</v>
          </cell>
          <cell r="DH43">
            <v>8.3181211439827041E-2</v>
          </cell>
          <cell r="DI43">
            <v>0.30639597148744385</v>
          </cell>
          <cell r="DJ43">
            <v>4.8079111325359296</v>
          </cell>
          <cell r="DK43">
            <v>52.199160091222197</v>
          </cell>
          <cell r="DL43">
            <v>1.0975269025621348</v>
          </cell>
          <cell r="DM43">
            <v>0</v>
          </cell>
          <cell r="DN43">
            <v>0</v>
          </cell>
          <cell r="DO43">
            <v>0</v>
          </cell>
          <cell r="DP43">
            <v>1.721726479184313</v>
          </cell>
          <cell r="DQ43">
            <v>5.9907159962372454E-2</v>
          </cell>
          <cell r="DR43">
            <v>52.19916009122224</v>
          </cell>
          <cell r="DS43">
            <v>5.2313356903624584</v>
          </cell>
          <cell r="DT43">
            <v>0</v>
          </cell>
          <cell r="DU43">
            <v>1.0283754127246443</v>
          </cell>
          <cell r="DV43">
            <v>0.39372338566844856</v>
          </cell>
          <cell r="DW43">
            <v>1</v>
          </cell>
          <cell r="DX43">
            <v>0.22066656830314296</v>
          </cell>
          <cell r="DY43">
            <v>4.8079111325359412</v>
          </cell>
          <cell r="DZ43">
            <v>4.9904453447303805</v>
          </cell>
          <cell r="EA43">
            <v>0.18955355629273049</v>
          </cell>
          <cell r="EB43">
            <v>0.2</v>
          </cell>
          <cell r="EC43">
            <v>0</v>
          </cell>
          <cell r="ED43">
            <v>0.4263913970244298</v>
          </cell>
          <cell r="EE43">
            <v>0</v>
          </cell>
          <cell r="EF43">
            <v>0</v>
          </cell>
          <cell r="EG43">
            <v>0</v>
          </cell>
          <cell r="EH43">
            <v>0.66889418112627297</v>
          </cell>
          <cell r="EI43">
            <v>2.3274051477454587E-2</v>
          </cell>
          <cell r="EJ43">
            <v>52.199160091222076</v>
          </cell>
          <cell r="EK43">
            <v>5.2313356903623927</v>
          </cell>
          <cell r="EL43">
            <v>0</v>
          </cell>
          <cell r="EM43">
            <v>1.0283754127246472</v>
          </cell>
          <cell r="EN43">
            <v>0.39372338566844661</v>
          </cell>
          <cell r="EO43">
            <v>1</v>
          </cell>
          <cell r="EP43">
            <v>8.5729403184298961E-2</v>
          </cell>
          <cell r="EQ43">
            <v>4.8079111325360095</v>
          </cell>
          <cell r="ER43">
            <v>4.9904453447304613</v>
          </cell>
          <cell r="ES43">
            <v>0.18955355629273002</v>
          </cell>
          <cell r="ET43">
            <v>0.2</v>
          </cell>
          <cell r="EU43">
            <v>0</v>
          </cell>
        </row>
        <row r="44">
          <cell r="A44" t="str">
            <v>2060.00</v>
          </cell>
          <cell r="B44">
            <v>4.0920462664929644</v>
          </cell>
          <cell r="C44">
            <v>5.1522147632410178</v>
          </cell>
          <cell r="D44">
            <v>1.990370004995585</v>
          </cell>
          <cell r="E44">
            <v>1.1119399999999999</v>
          </cell>
          <cell r="F44">
            <v>-2.290038238707329</v>
          </cell>
          <cell r="G44">
            <v>1.0380656742888601</v>
          </cell>
          <cell r="H44">
            <v>0</v>
          </cell>
          <cell r="I44">
            <v>0.11917270110772257</v>
          </cell>
          <cell r="J44">
            <v>5.2631578947368363E-2</v>
          </cell>
          <cell r="K44">
            <v>0.39870575003650682</v>
          </cell>
          <cell r="L44">
            <v>0.66036373027024298</v>
          </cell>
          <cell r="M44">
            <v>3.168612186410058</v>
          </cell>
          <cell r="N44">
            <v>0.13630841205753935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0.24792631514327074</v>
          </cell>
          <cell r="AA44">
            <v>0.41040200589106934</v>
          </cell>
          <cell r="AB44">
            <v>1.6171281115656005E-2</v>
          </cell>
          <cell r="AC44">
            <v>3.6289925800869864E-2</v>
          </cell>
          <cell r="AD44">
            <v>1.7884355700233194</v>
          </cell>
          <cell r="AE44">
            <v>16.516452467018155</v>
          </cell>
          <cell r="AF44">
            <v>0.13565903785402919</v>
          </cell>
          <cell r="AG44">
            <v>0</v>
          </cell>
          <cell r="AH44">
            <v>0</v>
          </cell>
          <cell r="AI44">
            <v>0</v>
          </cell>
          <cell r="AJ44">
            <v>0.22456164534362047</v>
          </cell>
          <cell r="AK44">
            <v>8.848517898193348E-3</v>
          </cell>
          <cell r="AL44">
            <v>16.516452467021896</v>
          </cell>
          <cell r="AM44">
            <v>1.5645547321007156</v>
          </cell>
          <cell r="AN44">
            <v>0</v>
          </cell>
          <cell r="AO44">
            <v>1.0059197122267838</v>
          </cell>
          <cell r="AP44">
            <v>2.1068495943294119</v>
          </cell>
          <cell r="AQ44">
            <v>1</v>
          </cell>
          <cell r="AR44">
            <v>1.9856933763142647E-2</v>
          </cell>
          <cell r="AS44">
            <v>1.7884355699921786</v>
          </cell>
          <cell r="AT44">
            <v>1.7919544255022675</v>
          </cell>
          <cell r="AU44">
            <v>0.1665489729536376</v>
          </cell>
          <cell r="AV44">
            <v>0.2</v>
          </cell>
          <cell r="AW44">
            <v>0</v>
          </cell>
          <cell r="AX44">
            <v>0.1122672772892459</v>
          </cell>
          <cell r="AY44">
            <v>0</v>
          </cell>
          <cell r="AZ44">
            <v>0</v>
          </cell>
          <cell r="BA44">
            <v>0</v>
          </cell>
          <cell r="BB44">
            <v>0.18584036054745609</v>
          </cell>
          <cell r="BC44">
            <v>7.3227632174626576E-3</v>
          </cell>
          <cell r="BD44">
            <v>16.516452467013615</v>
          </cell>
          <cell r="BE44">
            <v>1.564554732060722</v>
          </cell>
          <cell r="BF44">
            <v>0</v>
          </cell>
          <cell r="BG44">
            <v>1.0059197122267605</v>
          </cell>
          <cell r="BH44">
            <v>2.1068495943283683</v>
          </cell>
          <cell r="BI44">
            <v>1</v>
          </cell>
          <cell r="BJ44">
            <v>1.6432992037727853E-2</v>
          </cell>
          <cell r="BK44">
            <v>1.7884355700608796</v>
          </cell>
          <cell r="BL44">
            <v>1.7919544255717539</v>
          </cell>
          <cell r="BM44">
            <v>0.16654897295373849</v>
          </cell>
          <cell r="BN44">
            <v>0.2</v>
          </cell>
          <cell r="BO44">
            <v>0</v>
          </cell>
          <cell r="BP44">
            <v>1.7147266351795882</v>
          </cell>
          <cell r="BQ44">
            <v>3.2246816070119455</v>
          </cell>
          <cell r="BR44">
            <v>3.6205374403321687E-2</v>
          </cell>
          <cell r="BS44">
            <v>0.38751978544509069</v>
          </cell>
          <cell r="BT44">
            <v>2.8542833176173898</v>
          </cell>
          <cell r="BU44">
            <v>72.814475224487097</v>
          </cell>
          <cell r="BV44">
            <v>1.234947183953371</v>
          </cell>
          <cell r="BW44">
            <v>0</v>
          </cell>
          <cell r="BX44">
            <v>0</v>
          </cell>
          <cell r="BY44">
            <v>0</v>
          </cell>
          <cell r="BZ44">
            <v>2.32241768922459</v>
          </cell>
          <cell r="CA44">
            <v>2.6075133053888234E-2</v>
          </cell>
          <cell r="CB44">
            <v>72.814475224496448</v>
          </cell>
          <cell r="CC44">
            <v>3.0709945026772756</v>
          </cell>
          <cell r="CD44">
            <v>0</v>
          </cell>
          <cell r="CE44">
            <v>1.0208044954417481</v>
          </cell>
          <cell r="CF44">
            <v>1.371709775243358</v>
          </cell>
          <cell r="CG44">
            <v>1</v>
          </cell>
          <cell r="CH44">
            <v>0.27909198932546336</v>
          </cell>
          <cell r="CI44">
            <v>2.8542833176173912</v>
          </cell>
          <cell r="CJ44">
            <v>2.9393817529025728</v>
          </cell>
          <cell r="CK44">
            <v>0.18434600187818037</v>
          </cell>
          <cell r="CL44">
            <v>0.2</v>
          </cell>
          <cell r="CM44">
            <v>0</v>
          </cell>
          <cell r="CN44">
            <v>0.47977945122621951</v>
          </cell>
          <cell r="CO44">
            <v>0</v>
          </cell>
          <cell r="CP44">
            <v>0</v>
          </cell>
          <cell r="CQ44">
            <v>0</v>
          </cell>
          <cell r="CR44">
            <v>0.90226391778735771</v>
          </cell>
          <cell r="CS44">
            <v>1.0130241349433456E-2</v>
          </cell>
          <cell r="CT44">
            <v>72.814475224463024</v>
          </cell>
          <cell r="CU44">
            <v>3.0709945026777201</v>
          </cell>
          <cell r="CV44">
            <v>0</v>
          </cell>
          <cell r="CW44">
            <v>1.0208044954417546</v>
          </cell>
          <cell r="CX44">
            <v>1.3717097752424126</v>
          </cell>
          <cell r="CY44">
            <v>1</v>
          </cell>
          <cell r="CZ44">
            <v>0.10842779611962783</v>
          </cell>
          <cell r="DA44">
            <v>2.8542833176173747</v>
          </cell>
          <cell r="DB44">
            <v>2.9393817529025599</v>
          </cell>
          <cell r="DC44">
            <v>0.18434600187818106</v>
          </cell>
          <cell r="DD44">
            <v>0.2</v>
          </cell>
          <cell r="DE44">
            <v>0</v>
          </cell>
          <cell r="DF44">
            <v>1.5889526633625755</v>
          </cell>
          <cell r="DG44">
            <v>2.4997044656286578</v>
          </cell>
          <cell r="DH44">
            <v>8.3931756538561622E-2</v>
          </cell>
          <cell r="DI44">
            <v>0.31895013452869647</v>
          </cell>
          <cell r="DJ44">
            <v>4.8008930495168096</v>
          </cell>
          <cell r="DK44">
            <v>53.870077033083646</v>
          </cell>
          <cell r="DL44">
            <v>1.1443646916053678</v>
          </cell>
          <cell r="DM44">
            <v>0</v>
          </cell>
          <cell r="DN44">
            <v>0</v>
          </cell>
          <cell r="DO44">
            <v>0</v>
          </cell>
          <cell r="DP44">
            <v>1.8002887032896897</v>
          </cell>
          <cell r="DQ44">
            <v>6.0447703007016518E-2</v>
          </cell>
          <cell r="DR44">
            <v>53.870077033083696</v>
          </cell>
          <cell r="DS44">
            <v>5.3773041002747055</v>
          </cell>
          <cell r="DT44">
            <v>0</v>
          </cell>
          <cell r="DU44">
            <v>1.0279027037360957</v>
          </cell>
          <cell r="DV44">
            <v>0.38952010267494835</v>
          </cell>
          <cell r="DW44">
            <v>1</v>
          </cell>
          <cell r="DX44">
            <v>0.22970808429560946</v>
          </cell>
          <cell r="DY44">
            <v>4.800893049516862</v>
          </cell>
          <cell r="DZ44">
            <v>4.9801981923435363</v>
          </cell>
          <cell r="EA44">
            <v>0.18884356331436003</v>
          </cell>
          <cell r="EB44">
            <v>0.2</v>
          </cell>
          <cell r="EC44">
            <v>0</v>
          </cell>
          <cell r="ED44">
            <v>0.44458797175718962</v>
          </cell>
          <cell r="EE44">
            <v>0</v>
          </cell>
          <cell r="EF44">
            <v>0</v>
          </cell>
          <cell r="EG44">
            <v>0</v>
          </cell>
          <cell r="EH44">
            <v>0.69941576233894054</v>
          </cell>
          <cell r="EI44">
            <v>2.348405353154509E-2</v>
          </cell>
          <cell r="EJ44">
            <v>53.870077033083554</v>
          </cell>
          <cell r="EK44">
            <v>5.377304100274622</v>
          </cell>
          <cell r="EL44">
            <v>0</v>
          </cell>
          <cell r="EM44">
            <v>1.0279027037360926</v>
          </cell>
          <cell r="EN44">
            <v>0.38952010267494647</v>
          </cell>
          <cell r="EO44">
            <v>1</v>
          </cell>
          <cell r="EP44">
            <v>8.9242050233083389E-2</v>
          </cell>
          <cell r="EQ44">
            <v>4.8008930495168656</v>
          </cell>
          <cell r="ER44">
            <v>4.9801981923436225</v>
          </cell>
          <cell r="ES44">
            <v>0.18884356331436222</v>
          </cell>
          <cell r="ET44">
            <v>0.2</v>
          </cell>
          <cell r="EU44">
            <v>0</v>
          </cell>
        </row>
        <row r="45">
          <cell r="A45" t="str">
            <v>2061.00</v>
          </cell>
          <cell r="B45">
            <v>4.0920462664929644</v>
          </cell>
          <cell r="C45">
            <v>5.361933618378135</v>
          </cell>
          <cell r="D45">
            <v>2.0659193582646718</v>
          </cell>
          <cell r="E45">
            <v>1.1119399999999999</v>
          </cell>
          <cell r="F45">
            <v>-2.3782835002165643</v>
          </cell>
          <cell r="G45">
            <v>1.0375556789179248</v>
          </cell>
          <cell r="H45">
            <v>0</v>
          </cell>
          <cell r="I45">
            <v>0.12378200658684534</v>
          </cell>
          <cell r="J45">
            <v>5.2631578947368363E-2</v>
          </cell>
          <cell r="K45">
            <v>0.4135907423648047</v>
          </cell>
          <cell r="L45">
            <v>0.68447748147167786</v>
          </cell>
          <cell r="M45">
            <v>3.2877695886880001</v>
          </cell>
          <cell r="N45">
            <v>0.13654318332197524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0.24792514552449602</v>
          </cell>
          <cell r="AA45">
            <v>0.41120278000937377</v>
          </cell>
          <cell r="AB45">
            <v>1.5678227515889084E-2</v>
          </cell>
          <cell r="AC45">
            <v>3.6369829568114548E-2</v>
          </cell>
          <cell r="AD45">
            <v>1.8105814940969942</v>
          </cell>
          <cell r="AE45">
            <v>17.247391313854219</v>
          </cell>
          <cell r="AF45">
            <v>0.13565839786808279</v>
          </cell>
          <cell r="AG45">
            <v>0</v>
          </cell>
          <cell r="AH45">
            <v>0</v>
          </cell>
          <cell r="AI45">
            <v>0</v>
          </cell>
          <cell r="AJ45">
            <v>0.22499980878086284</v>
          </cell>
          <cell r="AK45">
            <v>8.578731381521985E-3</v>
          </cell>
          <cell r="AL45">
            <v>17.247391313858135</v>
          </cell>
          <cell r="AM45">
            <v>1.5734634716157876</v>
          </cell>
          <cell r="AN45">
            <v>0</v>
          </cell>
          <cell r="AO45">
            <v>1.0056941053785382</v>
          </cell>
          <cell r="AP45">
            <v>2.1527042251346193</v>
          </cell>
          <cell r="AQ45">
            <v>1</v>
          </cell>
          <cell r="AR45">
            <v>1.9900655092920751E-2</v>
          </cell>
          <cell r="AS45">
            <v>1.8105814940654574</v>
          </cell>
          <cell r="AT45">
            <v>1.8141456430118745</v>
          </cell>
          <cell r="AU45">
            <v>0.16621512510766809</v>
          </cell>
          <cell r="AV45">
            <v>0.2</v>
          </cell>
          <cell r="AW45">
            <v>0</v>
          </cell>
          <cell r="AX45">
            <v>0.11226674765641537</v>
          </cell>
          <cell r="AY45">
            <v>0</v>
          </cell>
          <cell r="AZ45">
            <v>0</v>
          </cell>
          <cell r="BA45">
            <v>0</v>
          </cell>
          <cell r="BB45">
            <v>0.18620297122851437</v>
          </cell>
          <cell r="BC45">
            <v>7.0994961343671011E-3</v>
          </cell>
          <cell r="BD45">
            <v>17.247391313849487</v>
          </cell>
          <cell r="BE45">
            <v>1.5734634715755351</v>
          </cell>
          <cell r="BF45">
            <v>0</v>
          </cell>
          <cell r="BG45">
            <v>1.0056941053785182</v>
          </cell>
          <cell r="BH45">
            <v>2.1527042251335518</v>
          </cell>
          <cell r="BI45">
            <v>1</v>
          </cell>
          <cell r="BJ45">
            <v>1.646917447519412E-2</v>
          </cell>
          <cell r="BK45">
            <v>1.8105814941350677</v>
          </cell>
          <cell r="BL45">
            <v>1.8141456430821536</v>
          </cell>
          <cell r="BM45">
            <v>0.16621512510775721</v>
          </cell>
          <cell r="BN45">
            <v>0.2</v>
          </cell>
          <cell r="BO45">
            <v>0</v>
          </cell>
          <cell r="BP45">
            <v>1.7732814862114281</v>
          </cell>
          <cell r="BQ45">
            <v>3.3434307079867507</v>
          </cell>
          <cell r="BR45">
            <v>3.6200849510802366E-2</v>
          </cell>
          <cell r="BS45">
            <v>0.40045262615851457</v>
          </cell>
          <cell r="BT45">
            <v>2.8574605668978164</v>
          </cell>
          <cell r="BU45">
            <v>75.406096148257475</v>
          </cell>
          <cell r="BV45">
            <v>1.2771184239078819</v>
          </cell>
          <cell r="BW45">
            <v>0</v>
          </cell>
          <cell r="BX45">
            <v>0</v>
          </cell>
          <cell r="BY45">
            <v>0</v>
          </cell>
          <cell r="BZ45">
            <v>2.4079408652440857</v>
          </cell>
          <cell r="CA45">
            <v>2.6071874223495221E-2</v>
          </cell>
          <cell r="CB45">
            <v>75.406096148267167</v>
          </cell>
          <cell r="CC45">
            <v>3.1339947491852995</v>
          </cell>
          <cell r="CD45">
            <v>0</v>
          </cell>
          <cell r="CE45">
            <v>1.0205146073863371</v>
          </cell>
          <cell r="CF45">
            <v>1.3686694096199294</v>
          </cell>
          <cell r="CG45">
            <v>1</v>
          </cell>
          <cell r="CH45">
            <v>0.28840622921180031</v>
          </cell>
          <cell r="CI45">
            <v>2.8574605668978559</v>
          </cell>
          <cell r="CJ45">
            <v>2.9413998211296444</v>
          </cell>
          <cell r="CK45">
            <v>0.18374746769927891</v>
          </cell>
          <cell r="CL45">
            <v>0.2</v>
          </cell>
          <cell r="CM45">
            <v>0</v>
          </cell>
          <cell r="CN45">
            <v>0.49616306230352675</v>
          </cell>
          <cell r="CO45">
            <v>0</v>
          </cell>
          <cell r="CP45">
            <v>0</v>
          </cell>
          <cell r="CQ45">
            <v>0</v>
          </cell>
          <cell r="CR45">
            <v>0.93548984274262836</v>
          </cell>
          <cell r="CS45">
            <v>1.0128975287307145E-2</v>
          </cell>
          <cell r="CT45">
            <v>75.406096148232493</v>
          </cell>
          <cell r="CU45">
            <v>3.1339947491857281</v>
          </cell>
          <cell r="CV45">
            <v>0</v>
          </cell>
          <cell r="CW45">
            <v>1.0205146073863289</v>
          </cell>
          <cell r="CX45">
            <v>1.3686694096189846</v>
          </cell>
          <cell r="CY45">
            <v>1</v>
          </cell>
          <cell r="CZ45">
            <v>0.1120463969467099</v>
          </cell>
          <cell r="DA45">
            <v>2.8574605668978248</v>
          </cell>
          <cell r="DB45">
            <v>2.9413998211296306</v>
          </cell>
          <cell r="DC45">
            <v>0.1837474676992806</v>
          </cell>
          <cell r="DD45">
            <v>0.2</v>
          </cell>
          <cell r="DE45">
            <v>0</v>
          </cell>
          <cell r="DF45">
            <v>1.655732591051877</v>
          </cell>
          <cell r="DG45">
            <v>2.6121814246856845</v>
          </cell>
          <cell r="DH45">
            <v>8.4664106295283786E-2</v>
          </cell>
          <cell r="DI45">
            <v>0.33182202883293127</v>
          </cell>
          <cell r="DJ45">
            <v>4.7940921813766639</v>
          </cell>
          <cell r="DK45">
            <v>55.578576298858714</v>
          </cell>
          <cell r="DL45">
            <v>1.1924596368593667</v>
          </cell>
          <cell r="DM45">
            <v>0</v>
          </cell>
          <cell r="DN45">
            <v>0</v>
          </cell>
          <cell r="DO45">
            <v>0</v>
          </cell>
          <cell r="DP45">
            <v>1.881294678818024</v>
          </cell>
          <cell r="DQ45">
            <v>6.0975141755081612E-2</v>
          </cell>
          <cell r="DR45">
            <v>55.578576298858763</v>
          </cell>
          <cell r="DS45">
            <v>5.5248604228208311</v>
          </cell>
          <cell r="DT45">
            <v>0</v>
          </cell>
          <cell r="DU45">
            <v>1.0274405761315577</v>
          </cell>
          <cell r="DV45">
            <v>0.3854993429127157</v>
          </cell>
          <cell r="DW45">
            <v>1</v>
          </cell>
          <cell r="DX45">
            <v>0.23897843054033277</v>
          </cell>
          <cell r="DY45">
            <v>4.7940921813766577</v>
          </cell>
          <cell r="DZ45">
            <v>4.9701047200138992</v>
          </cell>
          <cell r="EA45">
            <v>0.18813497215350292</v>
          </cell>
          <cell r="EB45">
            <v>0.2</v>
          </cell>
          <cell r="EC45">
            <v>0</v>
          </cell>
          <cell r="ED45">
            <v>0.46327295419250614</v>
          </cell>
          <cell r="EE45">
            <v>0</v>
          </cell>
          <cell r="EF45">
            <v>0</v>
          </cell>
          <cell r="EG45">
            <v>0</v>
          </cell>
          <cell r="EH45">
            <v>0.73088674586765423</v>
          </cell>
          <cell r="EI45">
            <v>2.3688964540202181E-2</v>
          </cell>
          <cell r="EJ45">
            <v>55.578576298858636</v>
          </cell>
          <cell r="EK45">
            <v>5.5248604228207832</v>
          </cell>
          <cell r="EL45">
            <v>0</v>
          </cell>
          <cell r="EM45">
            <v>1.0274405761315648</v>
          </cell>
          <cell r="EN45">
            <v>0.38549934291271387</v>
          </cell>
          <cell r="EO45">
            <v>1</v>
          </cell>
          <cell r="EP45">
            <v>9.2843598292597765E-2</v>
          </cell>
          <cell r="EQ45">
            <v>4.7940921813767163</v>
          </cell>
          <cell r="ER45">
            <v>4.9701047200139907</v>
          </cell>
          <cell r="ES45">
            <v>0.18813497215350311</v>
          </cell>
          <cell r="ET45">
            <v>0.2</v>
          </cell>
          <cell r="EU45">
            <v>0</v>
          </cell>
        </row>
        <row r="46">
          <cell r="A46" t="str">
            <v>2062.00</v>
          </cell>
          <cell r="B46">
            <v>4.0920462664929644</v>
          </cell>
          <cell r="C46">
            <v>5.5775608643697554</v>
          </cell>
          <cell r="D46">
            <v>2.1432874930427279</v>
          </cell>
          <cell r="E46">
            <v>1.1119399999999999</v>
          </cell>
          <cell r="F46">
            <v>-2.4687041827091196</v>
          </cell>
          <cell r="G46">
            <v>1.0370527814050401</v>
          </cell>
          <cell r="H46">
            <v>0</v>
          </cell>
          <cell r="I46">
            <v>0.12850591168972716</v>
          </cell>
          <cell r="J46">
            <v>5.2631578947368363E-2</v>
          </cell>
          <cell r="K46">
            <v>0.42882312162929992</v>
          </cell>
          <cell r="L46">
            <v>0.70912881479651468</v>
          </cell>
          <cell r="M46">
            <v>3.4097453411582697</v>
          </cell>
          <cell r="N46">
            <v>0.13677569564496611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0.24792436042755872</v>
          </cell>
          <cell r="AA46">
            <v>0.41201281645526816</v>
          </cell>
          <cell r="AB46">
            <v>1.5200482234144523E-2</v>
          </cell>
          <cell r="AC46">
            <v>3.6448462591529507E-2</v>
          </cell>
          <cell r="AD46">
            <v>1.8327028665015432</v>
          </cell>
          <cell r="AE46">
            <v>18.007426260028929</v>
          </cell>
          <cell r="AF46">
            <v>0.13565796828280444</v>
          </cell>
          <cell r="AG46">
            <v>0</v>
          </cell>
          <cell r="AH46">
            <v>0</v>
          </cell>
          <cell r="AI46">
            <v>0</v>
          </cell>
          <cell r="AJ46">
            <v>0.22544304033057644</v>
          </cell>
          <cell r="AK46">
            <v>8.3173211910701258E-3</v>
          </cell>
          <cell r="AL46">
            <v>18.007426260033018</v>
          </cell>
          <cell r="AM46">
            <v>1.5820763521637449</v>
          </cell>
          <cell r="AN46">
            <v>0</v>
          </cell>
          <cell r="AO46">
            <v>1.0054738357154951</v>
          </cell>
          <cell r="AP46">
            <v>2.2002160325415594</v>
          </cell>
          <cell r="AQ46">
            <v>1</v>
          </cell>
          <cell r="AR46">
            <v>1.9943681103667892E-2</v>
          </cell>
          <cell r="AS46">
            <v>1.8327028664696183</v>
          </cell>
          <cell r="AT46">
            <v>1.8362803211366356</v>
          </cell>
          <cell r="AU46">
            <v>0.1658784948168569</v>
          </cell>
          <cell r="AV46">
            <v>0.2</v>
          </cell>
          <cell r="AW46">
            <v>0</v>
          </cell>
          <cell r="AX46">
            <v>0.11226639214475703</v>
          </cell>
          <cell r="AY46">
            <v>0</v>
          </cell>
          <cell r="AZ46">
            <v>0</v>
          </cell>
          <cell r="BA46">
            <v>0</v>
          </cell>
          <cell r="BB46">
            <v>0.1865697761246963</v>
          </cell>
          <cell r="BC46">
            <v>6.8831610430743961E-3</v>
          </cell>
          <cell r="BD46">
            <v>18.00742626002399</v>
          </cell>
          <cell r="BE46">
            <v>1.5820763521232377</v>
          </cell>
          <cell r="BF46">
            <v>0</v>
          </cell>
          <cell r="BG46">
            <v>1.0054738357154731</v>
          </cell>
          <cell r="BH46">
            <v>2.2002160325404683</v>
          </cell>
          <cell r="BI46">
            <v>1</v>
          </cell>
          <cell r="BJ46">
            <v>1.6504781487862011E-2</v>
          </cell>
          <cell r="BK46">
            <v>1.8327028665400744</v>
          </cell>
          <cell r="BL46">
            <v>1.836280321207705</v>
          </cell>
          <cell r="BM46">
            <v>0.16587849481693925</v>
          </cell>
          <cell r="BN46">
            <v>0.2</v>
          </cell>
          <cell r="BO46">
            <v>0</v>
          </cell>
          <cell r="BP46">
            <v>1.8330296486721884</v>
          </cell>
          <cell r="BQ46">
            <v>3.465062372259935</v>
          </cell>
          <cell r="BR46">
            <v>3.619671806653188E-2</v>
          </cell>
          <cell r="BS46">
            <v>0.41363932267888442</v>
          </cell>
          <cell r="BT46">
            <v>2.8605958185249749</v>
          </cell>
          <cell r="BU46">
            <v>78.053389459489836</v>
          </cell>
          <cell r="BV46">
            <v>1.3201490874921142</v>
          </cell>
          <cell r="BW46">
            <v>0</v>
          </cell>
          <cell r="BX46">
            <v>0</v>
          </cell>
          <cell r="BY46">
            <v>0</v>
          </cell>
          <cell r="BZ46">
            <v>2.4955400651352386</v>
          </cell>
          <cell r="CA46">
            <v>2.6068898754774521E-2</v>
          </cell>
          <cell r="CB46">
            <v>78.053389459499925</v>
          </cell>
          <cell r="CC46">
            <v>3.1973956068126874</v>
          </cell>
          <cell r="CD46">
            <v>0</v>
          </cell>
          <cell r="CE46">
            <v>1.0202300459003224</v>
          </cell>
          <cell r="CF46">
            <v>1.3656568552777195</v>
          </cell>
          <cell r="CG46">
            <v>1</v>
          </cell>
          <cell r="CH46">
            <v>0.29790329620742595</v>
          </cell>
          <cell r="CI46">
            <v>2.860595818524974</v>
          </cell>
          <cell r="CJ46">
            <v>2.9433338494738397</v>
          </cell>
          <cell r="CK46">
            <v>0.18314984552018174</v>
          </cell>
          <cell r="CL46">
            <v>0.2</v>
          </cell>
          <cell r="CM46">
            <v>0</v>
          </cell>
          <cell r="CN46">
            <v>0.51288056118007685</v>
          </cell>
          <cell r="CO46">
            <v>0</v>
          </cell>
          <cell r="CP46">
            <v>0</v>
          </cell>
          <cell r="CQ46">
            <v>0</v>
          </cell>
          <cell r="CR46">
            <v>0.96952230712470078</v>
          </cell>
          <cell r="CS46">
            <v>1.0127819311757351E-2</v>
          </cell>
          <cell r="CT46">
            <v>78.053389459463943</v>
          </cell>
          <cell r="CU46">
            <v>3.1973956068131373</v>
          </cell>
          <cell r="CV46">
            <v>0</v>
          </cell>
          <cell r="CW46">
            <v>1.0202300459003264</v>
          </cell>
          <cell r="CX46">
            <v>1.3656568552767745</v>
          </cell>
          <cell r="CY46">
            <v>1</v>
          </cell>
          <cell r="CZ46">
            <v>0.11573602647145896</v>
          </cell>
          <cell r="DA46">
            <v>2.8605958185249603</v>
          </cell>
          <cell r="DB46">
            <v>2.9433338494738237</v>
          </cell>
          <cell r="DC46">
            <v>0.18314984552018215</v>
          </cell>
          <cell r="DD46">
            <v>0.2</v>
          </cell>
          <cell r="DE46">
            <v>0</v>
          </cell>
          <cell r="DF46">
            <v>1.7242622781531083</v>
          </cell>
          <cell r="DG46">
            <v>2.7280754707922763</v>
          </cell>
          <cell r="DH46">
            <v>8.537849534428972E-2</v>
          </cell>
          <cell r="DI46">
            <v>0.34500961249212048</v>
          </cell>
          <cell r="DJ46">
            <v>4.7875008131389976</v>
          </cell>
          <cell r="DK46">
            <v>57.324740066309353</v>
          </cell>
          <cell r="DL46">
            <v>1.2418147599247966</v>
          </cell>
          <cell r="DM46">
            <v>0</v>
          </cell>
          <cell r="DN46">
            <v>0</v>
          </cell>
          <cell r="DO46">
            <v>0</v>
          </cell>
          <cell r="DP46">
            <v>1.9647616425543646</v>
          </cell>
          <cell r="DQ46">
            <v>6.1489645190333009E-2</v>
          </cell>
          <cell r="DR46">
            <v>57.324740066309417</v>
          </cell>
          <cell r="DS46">
            <v>5.6739695272110557</v>
          </cell>
          <cell r="DT46">
            <v>0</v>
          </cell>
          <cell r="DU46">
            <v>1.0269887550053425</v>
          </cell>
          <cell r="DV46">
            <v>0.38165123300667952</v>
          </cell>
          <cell r="DW46">
            <v>1</v>
          </cell>
          <cell r="DX46">
            <v>0.24847613645387995</v>
          </cell>
          <cell r="DY46">
            <v>4.7875008131390198</v>
          </cell>
          <cell r="DZ46">
            <v>4.9601821488604916</v>
          </cell>
          <cell r="EA46">
            <v>0.18742865999471234</v>
          </cell>
          <cell r="EB46">
            <v>0.2</v>
          </cell>
          <cell r="EC46">
            <v>0</v>
          </cell>
          <cell r="ED46">
            <v>0.48244751822829357</v>
          </cell>
          <cell r="EE46">
            <v>0</v>
          </cell>
          <cell r="EF46">
            <v>0</v>
          </cell>
          <cell r="EG46">
            <v>0</v>
          </cell>
          <cell r="EH46">
            <v>0.76331382823788363</v>
          </cell>
          <cell r="EI46">
            <v>2.3888850153956705E-2</v>
          </cell>
          <cell r="EJ46">
            <v>57.324740066309225</v>
          </cell>
          <cell r="EK46">
            <v>5.6739695272109696</v>
          </cell>
          <cell r="EL46">
            <v>0</v>
          </cell>
          <cell r="EM46">
            <v>1.0269887550053358</v>
          </cell>
          <cell r="EN46">
            <v>0.38165123300667758</v>
          </cell>
          <cell r="EO46">
            <v>1</v>
          </cell>
          <cell r="EP46">
            <v>9.6533476038236851E-2</v>
          </cell>
          <cell r="EQ46">
            <v>4.7875008131391148</v>
          </cell>
          <cell r="ER46">
            <v>4.9601821488605857</v>
          </cell>
          <cell r="ES46">
            <v>0.18742865999471106</v>
          </cell>
          <cell r="ET46">
            <v>0.2</v>
          </cell>
          <cell r="EU46">
            <v>0</v>
          </cell>
        </row>
        <row r="47">
          <cell r="A47" t="str">
            <v>2063.00</v>
          </cell>
          <cell r="B47">
            <v>4.0920462664929644</v>
          </cell>
          <cell r="C47">
            <v>5.7991256535110036</v>
          </cell>
          <cell r="D47">
            <v>2.2224790113710773</v>
          </cell>
          <cell r="E47">
            <v>1.1119399999999999</v>
          </cell>
          <cell r="F47">
            <v>-2.5613073575554246</v>
          </cell>
          <cell r="G47">
            <v>1.0365564512830754</v>
          </cell>
          <cell r="H47">
            <v>0</v>
          </cell>
          <cell r="I47">
            <v>0.13334464152987821</v>
          </cell>
          <cell r="J47">
            <v>5.2631578947368363E-2</v>
          </cell>
          <cell r="K47">
            <v>0.44440306500970944</v>
          </cell>
          <cell r="L47">
            <v>0.73431325885393917</v>
          </cell>
          <cell r="M47">
            <v>3.534539976764604</v>
          </cell>
          <cell r="N47">
            <v>0.13700566205510112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0.24792398387178111</v>
          </cell>
          <cell r="AA47">
            <v>0.412829962902518</v>
          </cell>
          <cell r="AB47">
            <v>1.4737559843583709E-2</v>
          </cell>
          <cell r="AC47">
            <v>3.6525744927817946E-2</v>
          </cell>
          <cell r="AD47">
            <v>1.8547950582163837</v>
          </cell>
          <cell r="AE47">
            <v>18.797592822955782</v>
          </cell>
          <cell r="AF47">
            <v>0.13565776224096446</v>
          </cell>
          <cell r="AG47">
            <v>0</v>
          </cell>
          <cell r="AH47">
            <v>0</v>
          </cell>
          <cell r="AI47">
            <v>0</v>
          </cell>
          <cell r="AJ47">
            <v>0.22589016229402989</v>
          </cell>
          <cell r="AK47">
            <v>8.0640217134927937E-3</v>
          </cell>
          <cell r="AL47">
            <v>18.797592822960056</v>
          </cell>
          <cell r="AM47">
            <v>1.590395725994473</v>
          </cell>
          <cell r="AN47">
            <v>0</v>
          </cell>
          <cell r="AO47">
            <v>1.0052585160124226</v>
          </cell>
          <cell r="AP47">
            <v>2.2494408188003199</v>
          </cell>
          <cell r="AQ47">
            <v>1</v>
          </cell>
          <cell r="AR47">
            <v>1.9985968052424481E-2</v>
          </cell>
          <cell r="AS47">
            <v>1.8547950581840562</v>
          </cell>
          <cell r="AT47">
            <v>1.8583606787231295</v>
          </cell>
          <cell r="AU47">
            <v>0.1655400549742547</v>
          </cell>
          <cell r="AV47">
            <v>0.2</v>
          </cell>
          <cell r="AW47">
            <v>0</v>
          </cell>
          <cell r="AX47">
            <v>0.1122662216308198</v>
          </cell>
          <cell r="AY47">
            <v>0</v>
          </cell>
          <cell r="AZ47">
            <v>0</v>
          </cell>
          <cell r="BA47">
            <v>0</v>
          </cell>
          <cell r="BB47">
            <v>0.18693980060849327</v>
          </cell>
          <cell r="BC47">
            <v>6.6735381300909134E-3</v>
          </cell>
          <cell r="BD47">
            <v>18.79759282295063</v>
          </cell>
          <cell r="BE47">
            <v>1.5903957259537107</v>
          </cell>
          <cell r="BF47">
            <v>0</v>
          </cell>
          <cell r="BG47">
            <v>1.0052585160123959</v>
          </cell>
          <cell r="BH47">
            <v>2.2494408187992043</v>
          </cell>
          <cell r="BI47">
            <v>1</v>
          </cell>
          <cell r="BJ47">
            <v>1.653977687539392E-2</v>
          </cell>
          <cell r="BK47">
            <v>1.8547950582553951</v>
          </cell>
          <cell r="BL47">
            <v>1.8583606787949902</v>
          </cell>
          <cell r="BM47">
            <v>0.16554005497432617</v>
          </cell>
          <cell r="BN47">
            <v>0.2</v>
          </cell>
          <cell r="BO47">
            <v>0</v>
          </cell>
          <cell r="BP47">
            <v>1.8939686600628771</v>
          </cell>
          <cell r="BQ47">
            <v>3.5895794470667592</v>
          </cell>
          <cell r="BR47">
            <v>3.6192931246175571E-2</v>
          </cell>
          <cell r="BS47">
            <v>0.4270771411639428</v>
          </cell>
          <cell r="BT47">
            <v>2.8636881188770253</v>
          </cell>
          <cell r="BU47">
            <v>80.75633156932507</v>
          </cell>
          <cell r="BV47">
            <v>1.3640374012126955</v>
          </cell>
          <cell r="BW47">
            <v>0</v>
          </cell>
          <cell r="BX47">
            <v>0</v>
          </cell>
          <cell r="BY47">
            <v>0</v>
          </cell>
          <cell r="BZ47">
            <v>2.5852173394785276</v>
          </cell>
          <cell r="CA47">
            <v>2.6066171484410126E-2</v>
          </cell>
          <cell r="CB47">
            <v>80.756331569335501</v>
          </cell>
          <cell r="CC47">
            <v>3.2611858743242479</v>
          </cell>
          <cell r="CD47">
            <v>0</v>
          </cell>
          <cell r="CE47">
            <v>1.0199506959275364</v>
          </cell>
          <cell r="CF47">
            <v>1.3626737335022492</v>
          </cell>
          <cell r="CG47">
            <v>1</v>
          </cell>
          <cell r="CH47">
            <v>0.3075812213974401</v>
          </cell>
          <cell r="CI47">
            <v>2.8636881188770671</v>
          </cell>
          <cell r="CJ47">
            <v>2.9451947838471977</v>
          </cell>
          <cell r="CK47">
            <v>0.18255392729516295</v>
          </cell>
          <cell r="CL47">
            <v>0.2</v>
          </cell>
          <cell r="CM47">
            <v>0</v>
          </cell>
          <cell r="CN47">
            <v>0.52993125885016024</v>
          </cell>
          <cell r="CO47">
            <v>0</v>
          </cell>
          <cell r="CP47">
            <v>0</v>
          </cell>
          <cell r="CQ47">
            <v>0</v>
          </cell>
          <cell r="CR47">
            <v>1.0043621075881928</v>
          </cell>
          <cell r="CS47">
            <v>1.0126759761765441E-2</v>
          </cell>
          <cell r="CT47">
            <v>80.756331569298197</v>
          </cell>
          <cell r="CU47">
            <v>3.261185874324716</v>
          </cell>
          <cell r="CV47">
            <v>0</v>
          </cell>
          <cell r="CW47">
            <v>1.0199506959275393</v>
          </cell>
          <cell r="CX47">
            <v>1.3626737335013053</v>
          </cell>
          <cell r="CY47">
            <v>1</v>
          </cell>
          <cell r="CZ47">
            <v>0.11949591976649794</v>
          </cell>
          <cell r="DA47">
            <v>2.8636881188770316</v>
          </cell>
          <cell r="DB47">
            <v>2.9451947838471813</v>
          </cell>
          <cell r="DC47">
            <v>0.18255392729516468</v>
          </cell>
          <cell r="DD47">
            <v>0.2</v>
          </cell>
          <cell r="DE47">
            <v>0</v>
          </cell>
          <cell r="DF47">
            <v>1.7945444821481313</v>
          </cell>
          <cell r="DG47">
            <v>2.8474062621490712</v>
          </cell>
          <cell r="DH47">
            <v>8.6075170965341855E-2</v>
          </cell>
          <cell r="DI47">
            <v>0.35851083960198915</v>
          </cell>
          <cell r="DJ47">
            <v>4.7811115698690321</v>
          </cell>
          <cell r="DK47">
            <v>59.108623587983523</v>
          </cell>
          <cell r="DL47">
            <v>1.2924320467418406</v>
          </cell>
          <cell r="DM47">
            <v>0</v>
          </cell>
          <cell r="DN47">
            <v>0</v>
          </cell>
          <cell r="DO47">
            <v>0</v>
          </cell>
          <cell r="DP47">
            <v>2.0507037523470379</v>
          </cell>
          <cell r="DQ47">
            <v>6.199139140380875E-2</v>
          </cell>
          <cell r="DR47">
            <v>59.108623587983573</v>
          </cell>
          <cell r="DS47">
            <v>5.8245958216078755</v>
          </cell>
          <cell r="DT47">
            <v>0</v>
          </cell>
          <cell r="DU47">
            <v>1.0265468987230986</v>
          </cell>
          <cell r="DV47">
            <v>0.37796665302791821</v>
          </cell>
          <cell r="DW47">
            <v>1</v>
          </cell>
          <cell r="DX47">
            <v>0.25819972857473383</v>
          </cell>
          <cell r="DY47">
            <v>4.7811115698690108</v>
          </cell>
          <cell r="DZ47">
            <v>4.9504450326318814</v>
          </cell>
          <cell r="EA47">
            <v>0.18672554967151761</v>
          </cell>
          <cell r="EB47">
            <v>0.2</v>
          </cell>
          <cell r="EC47">
            <v>0</v>
          </cell>
          <cell r="ED47">
            <v>0.50211243540628414</v>
          </cell>
          <cell r="EE47">
            <v>0</v>
          </cell>
          <cell r="EF47">
            <v>0</v>
          </cell>
          <cell r="EG47">
            <v>0</v>
          </cell>
          <cell r="EH47">
            <v>0.79670250980202384</v>
          </cell>
          <cell r="EI47">
            <v>2.4083779561533097E-2</v>
          </cell>
          <cell r="EJ47">
            <v>59.108623587983409</v>
          </cell>
          <cell r="EK47">
            <v>5.8245958216077609</v>
          </cell>
          <cell r="EL47">
            <v>0</v>
          </cell>
          <cell r="EM47">
            <v>1.0265468987230941</v>
          </cell>
          <cell r="EN47">
            <v>0.37796665302791632</v>
          </cell>
          <cell r="EO47">
            <v>1</v>
          </cell>
          <cell r="EP47">
            <v>0.10031111102725392</v>
          </cell>
          <cell r="EQ47">
            <v>4.7811115698691449</v>
          </cell>
          <cell r="ER47">
            <v>4.9504450326319773</v>
          </cell>
          <cell r="ES47">
            <v>0.18672554967151492</v>
          </cell>
          <cell r="ET47">
            <v>0.2</v>
          </cell>
          <cell r="EU47">
            <v>0</v>
          </cell>
        </row>
        <row r="48">
          <cell r="A48" t="str">
            <v>2064.00</v>
          </cell>
          <cell r="B48">
            <v>4.0920462664929644</v>
          </cell>
          <cell r="C48">
            <v>6.0266498299769307</v>
          </cell>
          <cell r="D48">
            <v>2.3034966161590593</v>
          </cell>
          <cell r="E48">
            <v>1.1119399999999999</v>
          </cell>
          <cell r="F48">
            <v>-2.6560979949821713</v>
          </cell>
          <cell r="G48">
            <v>1.0360662596642221</v>
          </cell>
          <cell r="H48">
            <v>0</v>
          </cell>
          <cell r="I48">
            <v>0.13829833399418565</v>
          </cell>
          <cell r="J48">
            <v>5.2631578947368363E-2</v>
          </cell>
          <cell r="K48">
            <v>0.46033047290898016</v>
          </cell>
          <cell r="L48">
            <v>0.76002646831092269</v>
          </cell>
          <cell r="M48">
            <v>3.6621518913731479</v>
          </cell>
          <cell r="N48">
            <v>0.13723282967744155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0.24792403552943326</v>
          </cell>
          <cell r="AA48">
            <v>0.41365221867706847</v>
          </cell>
          <cell r="AB48">
            <v>1.4288990906212639E-2</v>
          </cell>
          <cell r="AC48">
            <v>3.6601642749976064E-2</v>
          </cell>
          <cell r="AD48">
            <v>1.876853544998873</v>
          </cell>
          <cell r="AE48">
            <v>19.618959586295112</v>
          </cell>
          <cell r="AF48">
            <v>0.13565779050673019</v>
          </cell>
          <cell r="AG48">
            <v>0</v>
          </cell>
          <cell r="AH48">
            <v>0</v>
          </cell>
          <cell r="AI48">
            <v>0</v>
          </cell>
          <cell r="AJ48">
            <v>0.22634007995274782</v>
          </cell>
          <cell r="AK48">
            <v>7.8185760841382474E-3</v>
          </cell>
          <cell r="AL48">
            <v>19.618959586299557</v>
          </cell>
          <cell r="AM48">
            <v>1.598423686969678</v>
          </cell>
          <cell r="AN48">
            <v>0</v>
          </cell>
          <cell r="AO48">
            <v>1.0050477757478788</v>
          </cell>
          <cell r="AP48">
            <v>2.3004373315940301</v>
          </cell>
          <cell r="AQ48">
            <v>1</v>
          </cell>
          <cell r="AR48">
            <v>2.002749742990545E-2</v>
          </cell>
          <cell r="AS48">
            <v>1.8768535449661745</v>
          </cell>
          <cell r="AT48">
            <v>1.880388186369234</v>
          </cell>
          <cell r="AU48">
            <v>0.16520071477281026</v>
          </cell>
          <cell r="AV48">
            <v>0.2</v>
          </cell>
          <cell r="AW48">
            <v>0</v>
          </cell>
          <cell r="AX48">
            <v>0.11226624502270431</v>
          </cell>
          <cell r="AY48">
            <v>0</v>
          </cell>
          <cell r="AZ48">
            <v>0</v>
          </cell>
          <cell r="BA48">
            <v>0</v>
          </cell>
          <cell r="BB48">
            <v>0.18731213872432267</v>
          </cell>
          <cell r="BC48">
            <v>6.4704148220743911E-3</v>
          </cell>
          <cell r="BD48">
            <v>19.618959586289723</v>
          </cell>
          <cell r="BE48">
            <v>1.5984236869286734</v>
          </cell>
          <cell r="BF48">
            <v>0</v>
          </cell>
          <cell r="BG48">
            <v>1.0050477757478558</v>
          </cell>
          <cell r="BH48">
            <v>2.3004373315928897</v>
          </cell>
          <cell r="BI48">
            <v>1</v>
          </cell>
          <cell r="BJ48">
            <v>1.6574145320070795E-2</v>
          </cell>
          <cell r="BK48">
            <v>1.8768535450383637</v>
          </cell>
          <cell r="BL48">
            <v>1.880388186441887</v>
          </cell>
          <cell r="BM48">
            <v>0.16520071477287351</v>
          </cell>
          <cell r="BN48">
            <v>0.2</v>
          </cell>
          <cell r="BO48">
            <v>0</v>
          </cell>
          <cell r="BP48">
            <v>1.9560953179538536</v>
          </cell>
          <cell r="BQ48">
            <v>3.7169818144524305</v>
          </cell>
          <cell r="BR48">
            <v>3.6189447277639557E-2</v>
          </cell>
          <cell r="BS48">
            <v>0.44076350635645611</v>
          </cell>
          <cell r="BT48">
            <v>2.8667366207692986</v>
          </cell>
          <cell r="BU48">
            <v>83.514856198887657</v>
          </cell>
          <cell r="BV48">
            <v>1.4087810586778842</v>
          </cell>
          <cell r="BW48">
            <v>0</v>
          </cell>
          <cell r="BX48">
            <v>0</v>
          </cell>
          <cell r="BY48">
            <v>0</v>
          </cell>
          <cell r="BZ48">
            <v>2.6769726033229428</v>
          </cell>
          <cell r="CA48">
            <v>2.6063662328114152E-2</v>
          </cell>
          <cell r="CB48">
            <v>83.514856198898457</v>
          </cell>
          <cell r="CC48">
            <v>3.3253542275586612</v>
          </cell>
          <cell r="CD48">
            <v>0</v>
          </cell>
          <cell r="CE48">
            <v>1.019676386353694</v>
          </cell>
          <cell r="CF48">
            <v>1.3597217148436487</v>
          </cell>
          <cell r="CG48">
            <v>1</v>
          </cell>
          <cell r="CH48">
            <v>0.31743815008000204</v>
          </cell>
          <cell r="CI48">
            <v>2.8667366207693217</v>
          </cell>
          <cell r="CJ48">
            <v>2.946992160703735</v>
          </cell>
          <cell r="CK48">
            <v>0.18196050272489839</v>
          </cell>
          <cell r="CL48">
            <v>0.2</v>
          </cell>
          <cell r="CM48">
            <v>0</v>
          </cell>
          <cell r="CN48">
            <v>0.54731425927595834</v>
          </cell>
          <cell r="CO48">
            <v>0</v>
          </cell>
          <cell r="CP48">
            <v>0</v>
          </cell>
          <cell r="CQ48">
            <v>0</v>
          </cell>
          <cell r="CR48">
            <v>1.0400092111294676</v>
          </cell>
          <cell r="CS48">
            <v>1.0125784949525403E-2</v>
          </cell>
          <cell r="CT48">
            <v>83.514856198859832</v>
          </cell>
          <cell r="CU48">
            <v>3.3253542275591261</v>
          </cell>
          <cell r="CV48">
            <v>0</v>
          </cell>
          <cell r="CW48">
            <v>1.0196763863536902</v>
          </cell>
          <cell r="CX48">
            <v>1.3597217148427057</v>
          </cell>
          <cell r="CY48">
            <v>1</v>
          </cell>
          <cell r="CZ48">
            <v>0.12332535627645175</v>
          </cell>
          <cell r="DA48">
            <v>2.8667366207692968</v>
          </cell>
          <cell r="DB48">
            <v>2.9469921607037177</v>
          </cell>
          <cell r="DC48">
            <v>0.18196050272489925</v>
          </cell>
          <cell r="DD48">
            <v>0.2</v>
          </cell>
          <cell r="DE48">
            <v>0</v>
          </cell>
          <cell r="DF48">
            <v>1.8665805171540875</v>
          </cell>
          <cell r="DG48">
            <v>2.9701895511942622</v>
          </cell>
          <cell r="DH48">
            <v>8.6754391493589364E-2</v>
          </cell>
          <cell r="DI48">
            <v>0.37232364789984101</v>
          </cell>
          <cell r="DJ48">
            <v>4.7749173988725833</v>
          </cell>
          <cell r="DK48">
            <v>60.930255078927068</v>
          </cell>
          <cell r="DL48">
            <v>1.3443124437384639</v>
          </cell>
          <cell r="DM48">
            <v>0</v>
          </cell>
          <cell r="DN48">
            <v>0</v>
          </cell>
          <cell r="DO48">
            <v>0</v>
          </cell>
          <cell r="DP48">
            <v>2.1391323531117532</v>
          </cell>
          <cell r="DQ48">
            <v>6.2480566448643075E-2</v>
          </cell>
          <cell r="DR48">
            <v>60.930255078927125</v>
          </cell>
          <cell r="DS48">
            <v>5.9767029689802049</v>
          </cell>
          <cell r="DT48">
            <v>0</v>
          </cell>
          <cell r="DU48">
            <v>1.0261146270112078</v>
          </cell>
          <cell r="DV48">
            <v>0.37443715556153451</v>
          </cell>
          <cell r="DW48">
            <v>1</v>
          </cell>
          <cell r="DX48">
            <v>0.26814772166002077</v>
          </cell>
          <cell r="DY48">
            <v>4.774917398872506</v>
          </cell>
          <cell r="DZ48">
            <v>4.9409052091454795</v>
          </cell>
          <cell r="EA48">
            <v>0.18602655574814583</v>
          </cell>
          <cell r="EB48">
            <v>0.2</v>
          </cell>
          <cell r="EC48">
            <v>0</v>
          </cell>
          <cell r="ED48">
            <v>0.52226807341563097</v>
          </cell>
          <cell r="EE48">
            <v>0</v>
          </cell>
          <cell r="EF48">
            <v>0</v>
          </cell>
          <cell r="EG48">
            <v>0</v>
          </cell>
          <cell r="EH48">
            <v>0.83105719808252076</v>
          </cell>
          <cell r="EI48">
            <v>2.4273825044946296E-2</v>
          </cell>
          <cell r="EJ48">
            <v>60.930255078926926</v>
          </cell>
          <cell r="EK48">
            <v>5.9767029689801019</v>
          </cell>
          <cell r="EL48">
            <v>0</v>
          </cell>
          <cell r="EM48">
            <v>1.0261146270112103</v>
          </cell>
          <cell r="EN48">
            <v>0.37443715556153262</v>
          </cell>
          <cell r="EO48">
            <v>1</v>
          </cell>
          <cell r="EP48">
            <v>0.10417592623982162</v>
          </cell>
          <cell r="EQ48">
            <v>4.7749173988727174</v>
          </cell>
          <cell r="ER48">
            <v>4.9409052091455798</v>
          </cell>
          <cell r="ES48">
            <v>0.18602655574814</v>
          </cell>
          <cell r="ET48">
            <v>0.2</v>
          </cell>
          <cell r="EU48">
            <v>0</v>
          </cell>
        </row>
        <row r="49">
          <cell r="A49" t="str">
            <v>2065.00</v>
          </cell>
          <cell r="B49">
            <v>4.0920462664929644</v>
          </cell>
          <cell r="C49">
            <v>6.2601487223087986</v>
          </cell>
          <cell r="D49">
            <v>2.3863411572246265</v>
          </cell>
          <cell r="E49">
            <v>1.1119399999999999</v>
          </cell>
          <cell r="F49">
            <v>-2.7530789974151872</v>
          </cell>
          <cell r="G49">
            <v>1.0355818655073317</v>
          </cell>
          <cell r="H49">
            <v>0</v>
          </cell>
          <cell r="I49">
            <v>0.14336703967016853</v>
          </cell>
          <cell r="J49">
            <v>5.2631578947368363E-2</v>
          </cell>
          <cell r="K49">
            <v>0.47660496703889027</v>
          </cell>
          <cell r="L49">
            <v>0.78626417937681048</v>
          </cell>
          <cell r="M49">
            <v>3.7925773433104961</v>
          </cell>
          <cell r="N49">
            <v>0.1374569765673159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0.24792453138644457</v>
          </cell>
          <cell r="AA49">
            <v>0.41447775786138574</v>
          </cell>
          <cell r="AB49">
            <v>1.3854321344517535E-2</v>
          </cell>
          <cell r="AC49">
            <v>3.6676158193064808E-2</v>
          </cell>
          <cell r="AD49">
            <v>1.8988739058529764</v>
          </cell>
          <cell r="AE49">
            <v>20.472629258937999</v>
          </cell>
          <cell r="AF49">
            <v>0.13565806182720411</v>
          </cell>
          <cell r="AG49">
            <v>0</v>
          </cell>
          <cell r="AH49">
            <v>0</v>
          </cell>
          <cell r="AI49">
            <v>0</v>
          </cell>
          <cell r="AJ49">
            <v>0.22679179421062806</v>
          </cell>
          <cell r="AK49">
            <v>7.5807358432228066E-3</v>
          </cell>
          <cell r="AL49">
            <v>20.472629258942639</v>
          </cell>
          <cell r="AM49">
            <v>1.6061620830410024</v>
          </cell>
          <cell r="AN49">
            <v>0</v>
          </cell>
          <cell r="AO49">
            <v>1.0048412671398752</v>
          </cell>
          <cell r="AP49">
            <v>2.3532672702422919</v>
          </cell>
          <cell r="AQ49">
            <v>1</v>
          </cell>
          <cell r="AR49">
            <v>2.0068270404362647E-2</v>
          </cell>
          <cell r="AS49">
            <v>1.8988739058198807</v>
          </cell>
          <cell r="AT49">
            <v>1.9023635878960243</v>
          </cell>
          <cell r="AU49">
            <v>0.16486130627833484</v>
          </cell>
          <cell r="AV49">
            <v>0.2</v>
          </cell>
          <cell r="AW49">
            <v>0</v>
          </cell>
          <cell r="AX49">
            <v>0.1122664695592407</v>
          </cell>
          <cell r="AY49">
            <v>0</v>
          </cell>
          <cell r="AZ49">
            <v>0</v>
          </cell>
          <cell r="BA49">
            <v>0</v>
          </cell>
          <cell r="BB49">
            <v>0.18768596365075815</v>
          </cell>
          <cell r="BC49">
            <v>6.2735855012947287E-3</v>
          </cell>
          <cell r="BD49">
            <v>20.472629258932376</v>
          </cell>
          <cell r="BE49">
            <v>1.6061620829997698</v>
          </cell>
          <cell r="BF49">
            <v>0</v>
          </cell>
          <cell r="BG49">
            <v>1.0048412671398568</v>
          </cell>
          <cell r="BH49">
            <v>2.3532672702411248</v>
          </cell>
          <cell r="BI49">
            <v>1</v>
          </cell>
          <cell r="BJ49">
            <v>1.6607887788702206E-2</v>
          </cell>
          <cell r="BK49">
            <v>1.898873905892964</v>
          </cell>
          <cell r="BL49">
            <v>1.9023635879694707</v>
          </cell>
          <cell r="BM49">
            <v>0.16486130627838599</v>
          </cell>
          <cell r="BN49">
            <v>0.2</v>
          </cell>
          <cell r="BO49">
            <v>0</v>
          </cell>
          <cell r="BP49">
            <v>2.019405682278995</v>
          </cell>
          <cell r="BQ49">
            <v>3.8472667956199817</v>
          </cell>
          <cell r="BR49">
            <v>3.6186230371793214E-2</v>
          </cell>
          <cell r="BS49">
            <v>0.45469597149432039</v>
          </cell>
          <cell r="BT49">
            <v>2.8697405772035713</v>
          </cell>
          <cell r="BU49">
            <v>86.328855054036879</v>
          </cell>
          <cell r="BV49">
            <v>1.4543772222495719</v>
          </cell>
          <cell r="BW49">
            <v>0</v>
          </cell>
          <cell r="BX49">
            <v>0</v>
          </cell>
          <cell r="BY49">
            <v>0</v>
          </cell>
          <cell r="BZ49">
            <v>2.7708039273971763</v>
          </cell>
          <cell r="CA49">
            <v>2.6061345510532578E-2</v>
          </cell>
          <cell r="CB49">
            <v>86.328855054048034</v>
          </cell>
          <cell r="CC49">
            <v>3.3898890853289019</v>
          </cell>
          <cell r="CD49">
            <v>0</v>
          </cell>
          <cell r="CE49">
            <v>1.0194069122728076</v>
          </cell>
          <cell r="CF49">
            <v>1.3568024745629963</v>
          </cell>
          <cell r="CG49">
            <v>1</v>
          </cell>
          <cell r="CH49">
            <v>0.3274723200955208</v>
          </cell>
          <cell r="CI49">
            <v>2.8697405772036131</v>
          </cell>
          <cell r="CJ49">
            <v>2.9487341378297103</v>
          </cell>
          <cell r="CK49">
            <v>0.18137032757170085</v>
          </cell>
          <cell r="CL49">
            <v>0.2</v>
          </cell>
          <cell r="CM49">
            <v>0</v>
          </cell>
          <cell r="CN49">
            <v>0.56502846002939988</v>
          </cell>
          <cell r="CO49">
            <v>0</v>
          </cell>
          <cell r="CP49">
            <v>0</v>
          </cell>
          <cell r="CQ49">
            <v>0</v>
          </cell>
          <cell r="CR49">
            <v>1.0764628682227622</v>
          </cell>
          <cell r="CS49">
            <v>1.0124884861260638E-2</v>
          </cell>
          <cell r="CT49">
            <v>86.328855054008073</v>
          </cell>
          <cell r="CU49">
            <v>3.389889085329381</v>
          </cell>
          <cell r="CV49">
            <v>0</v>
          </cell>
          <cell r="CW49">
            <v>1.0194069122728091</v>
          </cell>
          <cell r="CX49">
            <v>1.3568024745620542</v>
          </cell>
          <cell r="CY49">
            <v>1</v>
          </cell>
          <cell r="CZ49">
            <v>0.12722365139879441</v>
          </cell>
          <cell r="DA49">
            <v>2.8697405772035793</v>
          </cell>
          <cell r="DB49">
            <v>2.9487341378296912</v>
          </cell>
          <cell r="DC49">
            <v>0.18137032757170213</v>
          </cell>
          <cell r="DD49">
            <v>0.2</v>
          </cell>
          <cell r="DE49">
            <v>0</v>
          </cell>
          <cell r="DF49">
            <v>1.9403702509224499</v>
          </cell>
          <cell r="DG49">
            <v>3.096437506364635</v>
          </cell>
          <cell r="DH49">
            <v>8.7416424851005189E-2</v>
          </cell>
          <cell r="DI49">
            <v>0.38644594260201481</v>
          </cell>
          <cell r="DJ49">
            <v>4.7689115529048696</v>
          </cell>
          <cell r="DK49">
            <v>62.789635621933684</v>
          </cell>
          <cell r="DL49">
            <v>1.397455855669131</v>
          </cell>
          <cell r="DM49">
            <v>0</v>
          </cell>
          <cell r="DN49">
            <v>0</v>
          </cell>
          <cell r="DO49">
            <v>0</v>
          </cell>
          <cell r="DP49">
            <v>2.2300562085641493</v>
          </cell>
          <cell r="DQ49">
            <v>6.2957363282406725E-2</v>
          </cell>
          <cell r="DR49">
            <v>62.789635621933755</v>
          </cell>
          <cell r="DS49">
            <v>6.1302536867921908</v>
          </cell>
          <cell r="DT49">
            <v>0</v>
          </cell>
          <cell r="DU49">
            <v>1.0256915424120845</v>
          </cell>
          <cell r="DV49">
            <v>0.37105489443260142</v>
          </cell>
          <cell r="DW49">
            <v>1</v>
          </cell>
          <cell r="DX49">
            <v>0.27831860704524292</v>
          </cell>
          <cell r="DY49">
            <v>4.7689115529049388</v>
          </cell>
          <cell r="DZ49">
            <v>4.9315718795798533</v>
          </cell>
          <cell r="EA49">
            <v>0.18533254687690914</v>
          </cell>
          <cell r="EB49">
            <v>0.2</v>
          </cell>
          <cell r="EC49">
            <v>0</v>
          </cell>
          <cell r="ED49">
            <v>0.54291439525328367</v>
          </cell>
          <cell r="EE49">
            <v>0</v>
          </cell>
          <cell r="EF49">
            <v>0</v>
          </cell>
          <cell r="EG49">
            <v>0</v>
          </cell>
          <cell r="EH49">
            <v>0.86638129780043016</v>
          </cell>
          <cell r="EI49">
            <v>2.4459061568598454E-2</v>
          </cell>
          <cell r="EJ49">
            <v>62.789635621933527</v>
          </cell>
          <cell r="EK49">
            <v>6.1302536867920923</v>
          </cell>
          <cell r="EL49">
            <v>0</v>
          </cell>
          <cell r="EM49">
            <v>1.0256915424120856</v>
          </cell>
          <cell r="EN49">
            <v>0.37105489443259937</v>
          </cell>
          <cell r="EO49">
            <v>1</v>
          </cell>
          <cell r="EP49">
            <v>0.10812733555676501</v>
          </cell>
          <cell r="EQ49">
            <v>4.768911552905001</v>
          </cell>
          <cell r="ER49">
            <v>4.9315718795799617</v>
          </cell>
          <cell r="ES49">
            <v>0.18533254687690956</v>
          </cell>
          <cell r="ET49">
            <v>0.2</v>
          </cell>
          <cell r="EU49">
            <v>0</v>
          </cell>
        </row>
        <row r="50">
          <cell r="A50" t="str">
            <v>2066.00</v>
          </cell>
          <cell r="B50">
            <v>4.0920462664929644</v>
          </cell>
          <cell r="C50">
            <v>6.4996318229065633</v>
          </cell>
          <cell r="D50">
            <v>2.4710116824156874</v>
          </cell>
          <cell r="E50">
            <v>1.1119399999999999</v>
          </cell>
          <cell r="F50">
            <v>-2.8522512401505433</v>
          </cell>
          <cell r="G50">
            <v>1.0351030025562891</v>
          </cell>
          <cell r="H50">
            <v>0</v>
          </cell>
          <cell r="I50">
            <v>0.1485507218297121</v>
          </cell>
          <cell r="J50">
            <v>5.2631578947368363E-2</v>
          </cell>
          <cell r="K50">
            <v>0.49322588982617604</v>
          </cell>
          <cell r="L50">
            <v>0.81302216211517697</v>
          </cell>
          <cell r="M50">
            <v>3.9258104561867526</v>
          </cell>
          <cell r="N50">
            <v>0.13767790886880293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0.24792548421776106</v>
          </cell>
          <cell r="AA50">
            <v>0.41530494156090103</v>
          </cell>
          <cell r="AB50">
            <v>1.3433111859623712E-2</v>
          </cell>
          <cell r="AC50">
            <v>3.6749320566964457E-2</v>
          </cell>
          <cell r="AD50">
            <v>1.9208518218338551</v>
          </cell>
          <cell r="AE50">
            <v>21.359739755541526</v>
          </cell>
          <cell r="AF50">
            <v>0.13565858319251228</v>
          </cell>
          <cell r="AG50">
            <v>0</v>
          </cell>
          <cell r="AH50">
            <v>0</v>
          </cell>
          <cell r="AI50">
            <v>0</v>
          </cell>
          <cell r="AJ50">
            <v>0.22724440830582637</v>
          </cell>
          <cell r="AK50">
            <v>7.3502606174620285E-3</v>
          </cell>
          <cell r="AL50">
            <v>21.359739755546375</v>
          </cell>
          <cell r="AM50">
            <v>1.6136125374722889</v>
          </cell>
          <cell r="AN50">
            <v>0</v>
          </cell>
          <cell r="AO50">
            <v>1.0046386691044158</v>
          </cell>
          <cell r="AP50">
            <v>2.4079953028400216</v>
          </cell>
          <cell r="AQ50">
            <v>1</v>
          </cell>
          <cell r="AR50">
            <v>2.0108303013424873E-2</v>
          </cell>
          <cell r="AS50">
            <v>1.9208518218003716</v>
          </cell>
          <cell r="AT50">
            <v>1.9242869404442411</v>
          </cell>
          <cell r="AU50">
            <v>0.16452257667916154</v>
          </cell>
          <cell r="AV50">
            <v>0.2</v>
          </cell>
          <cell r="AW50">
            <v>0</v>
          </cell>
          <cell r="AX50">
            <v>0.11226690102525225</v>
          </cell>
          <cell r="AY50">
            <v>0</v>
          </cell>
          <cell r="AZ50">
            <v>0</v>
          </cell>
          <cell r="BA50">
            <v>0</v>
          </cell>
          <cell r="BB50">
            <v>0.18806053325508051</v>
          </cell>
          <cell r="BC50">
            <v>6.0828512421616842E-3</v>
          </cell>
          <cell r="BD50">
            <v>21.359739755535667</v>
          </cell>
          <cell r="BE50">
            <v>1.6136125374308314</v>
          </cell>
          <cell r="BF50">
            <v>0</v>
          </cell>
          <cell r="BG50">
            <v>1.0046386691043949</v>
          </cell>
          <cell r="BH50">
            <v>2.4079953028388275</v>
          </cell>
          <cell r="BI50">
            <v>1</v>
          </cell>
          <cell r="BJ50">
            <v>1.6641017553540114E-2</v>
          </cell>
          <cell r="BK50">
            <v>1.9208518218742552</v>
          </cell>
          <cell r="BL50">
            <v>1.924286940518483</v>
          </cell>
          <cell r="BM50">
            <v>0.16452257667920908</v>
          </cell>
          <cell r="BN50">
            <v>0.2</v>
          </cell>
          <cell r="BO50">
            <v>0</v>
          </cell>
          <cell r="BP50">
            <v>2.0838950785208934</v>
          </cell>
          <cell r="BQ50">
            <v>3.9804294881162705</v>
          </cell>
          <cell r="BR50">
            <v>3.6183249814039718E-2</v>
          </cell>
          <cell r="BS50">
            <v>0.46887218705418915</v>
          </cell>
          <cell r="BT50">
            <v>2.8726993354085777</v>
          </cell>
          <cell r="BU50">
            <v>89.198178495720953</v>
          </cell>
          <cell r="BV50">
            <v>1.5008225253374718</v>
          </cell>
          <cell r="BW50">
            <v>0</v>
          </cell>
          <cell r="BX50">
            <v>0</v>
          </cell>
          <cell r="BY50">
            <v>0</v>
          </cell>
          <cell r="BZ50">
            <v>2.8667077809515029</v>
          </cell>
          <cell r="CA50">
            <v>2.6059198910993748E-2</v>
          </cell>
          <cell r="CB50">
            <v>89.19817849573252</v>
          </cell>
          <cell r="CC50">
            <v>3.4547785186676241</v>
          </cell>
          <cell r="CD50">
            <v>0</v>
          </cell>
          <cell r="CE50">
            <v>1.0191420520569705</v>
          </cell>
          <cell r="CF50">
            <v>1.3539176541668729</v>
          </cell>
          <cell r="CG50">
            <v>1</v>
          </cell>
          <cell r="CH50">
            <v>0.33768203931583585</v>
          </cell>
          <cell r="CI50">
            <v>2.8726993354085897</v>
          </cell>
          <cell r="CJ50">
            <v>2.9504275689858068</v>
          </cell>
          <cell r="CK50">
            <v>0.18078410236410603</v>
          </cell>
          <cell r="CL50">
            <v>0.2</v>
          </cell>
          <cell r="CM50">
            <v>0</v>
          </cell>
          <cell r="CN50">
            <v>0.58307255318341</v>
          </cell>
          <cell r="CO50">
            <v>0</v>
          </cell>
          <cell r="CP50">
            <v>0</v>
          </cell>
          <cell r="CQ50">
            <v>0</v>
          </cell>
          <cell r="CR50">
            <v>1.1137217071647461</v>
          </cell>
          <cell r="CS50">
            <v>1.0124050903045974E-2</v>
          </cell>
          <cell r="CT50">
            <v>89.198178495691224</v>
          </cell>
          <cell r="CU50">
            <v>3.4547785186681197</v>
          </cell>
          <cell r="CV50">
            <v>0</v>
          </cell>
          <cell r="CW50">
            <v>1.0191420520569727</v>
          </cell>
          <cell r="CX50">
            <v>1.3539176541659323</v>
          </cell>
          <cell r="CY50">
            <v>1</v>
          </cell>
          <cell r="CZ50">
            <v>0.1311901477383508</v>
          </cell>
          <cell r="DA50">
            <v>2.8726993354086017</v>
          </cell>
          <cell r="DB50">
            <v>2.9504275689857868</v>
          </cell>
          <cell r="DC50">
            <v>0.18078410236410428</v>
          </cell>
          <cell r="DD50">
            <v>0.2</v>
          </cell>
          <cell r="DE50">
            <v>0</v>
          </cell>
          <cell r="DF50">
            <v>2.0159121043159809</v>
          </cell>
          <cell r="DG50">
            <v>3.2261589872353227</v>
          </cell>
          <cell r="DH50">
            <v>8.8061547195139533E-2</v>
          </cell>
          <cell r="DI50">
            <v>0.40087557781661931</v>
          </cell>
          <cell r="DJ50">
            <v>4.7630875743407932</v>
          </cell>
          <cell r="DK50">
            <v>64.686739095044828</v>
          </cell>
          <cell r="DL50">
            <v>1.4518611452383714</v>
          </cell>
          <cell r="DM50">
            <v>0</v>
          </cell>
          <cell r="DN50">
            <v>0</v>
          </cell>
          <cell r="DO50">
            <v>0</v>
          </cell>
          <cell r="DP50">
            <v>2.3234816993758871</v>
          </cell>
          <cell r="DQ50">
            <v>6.3421980793938335E-2</v>
          </cell>
          <cell r="DR50">
            <v>64.686739095044885</v>
          </cell>
          <cell r="DS50">
            <v>6.2852096186991089</v>
          </cell>
          <cell r="DT50">
            <v>0</v>
          </cell>
          <cell r="DU50">
            <v>1.0252772462322033</v>
          </cell>
          <cell r="DV50">
            <v>0.36781256216890901</v>
          </cell>
          <cell r="DW50">
            <v>1</v>
          </cell>
          <cell r="DX50">
            <v>0.28871083925775304</v>
          </cell>
          <cell r="DY50">
            <v>4.7630875743407142</v>
          </cell>
          <cell r="DZ50">
            <v>4.9224517746427079</v>
          </cell>
          <cell r="EA50">
            <v>0.1846443210568702</v>
          </cell>
          <cell r="EB50">
            <v>0.2</v>
          </cell>
          <cell r="EC50">
            <v>0</v>
          </cell>
          <cell r="ED50">
            <v>0.56405095907762259</v>
          </cell>
          <cell r="EE50">
            <v>0</v>
          </cell>
          <cell r="EF50">
            <v>0</v>
          </cell>
          <cell r="EG50">
            <v>0</v>
          </cell>
          <cell r="EH50">
            <v>0.90267728785945567</v>
          </cell>
          <cell r="EI50">
            <v>2.4639566401201195E-2</v>
          </cell>
          <cell r="EJ50">
            <v>64.686739095044686</v>
          </cell>
          <cell r="EK50">
            <v>6.2852096186990378</v>
          </cell>
          <cell r="EL50">
            <v>0</v>
          </cell>
          <cell r="EM50">
            <v>1.0252772462322082</v>
          </cell>
          <cell r="EN50">
            <v>0.36781256216890706</v>
          </cell>
          <cell r="EO50">
            <v>1</v>
          </cell>
          <cell r="EP50">
            <v>0.11216473855886895</v>
          </cell>
          <cell r="EQ50">
            <v>4.7630875743408829</v>
          </cell>
          <cell r="ER50">
            <v>4.9224517746428225</v>
          </cell>
          <cell r="ES50">
            <v>0.18464432105686671</v>
          </cell>
          <cell r="ET50">
            <v>0.2</v>
          </cell>
          <cell r="EU50">
            <v>0</v>
          </cell>
        </row>
        <row r="51">
          <cell r="A51" t="str">
            <v>2067.00</v>
          </cell>
          <cell r="B51">
            <v>4.0920462664929644</v>
          </cell>
          <cell r="C51">
            <v>6.7451033599202583</v>
          </cell>
          <cell r="D51">
            <v>2.5575054918852262</v>
          </cell>
          <cell r="E51">
            <v>1.1119399999999999</v>
          </cell>
          <cell r="F51">
            <v>-2.9536136174237222</v>
          </cell>
          <cell r="G51">
            <v>1.0346294672166141</v>
          </cell>
          <cell r="H51">
            <v>0</v>
          </cell>
          <cell r="I51">
            <v>0.15384925649567482</v>
          </cell>
          <cell r="J51">
            <v>5.2631578947368363E-2</v>
          </cell>
          <cell r="K51">
            <v>0.5101923050066226</v>
          </cell>
          <cell r="L51">
            <v>0.84029617186120298</v>
          </cell>
          <cell r="M51">
            <v>4.0618432252487251</v>
          </cell>
          <cell r="N51">
            <v>0.13789545826394706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0.24792690393828459</v>
          </cell>
          <cell r="AA51">
            <v>0.41613232157373176</v>
          </cell>
          <cell r="AB51">
            <v>1.3024937389866606E-2</v>
          </cell>
          <cell r="AC51">
            <v>3.6821178868671575E-2</v>
          </cell>
          <cell r="AD51">
            <v>1.9427830751160002</v>
          </cell>
          <cell r="AE51">
            <v>22.281465300104063</v>
          </cell>
          <cell r="AF51">
            <v>0.1356593600278406</v>
          </cell>
          <cell r="AG51">
            <v>0</v>
          </cell>
          <cell r="AH51">
            <v>0</v>
          </cell>
          <cell r="AI51">
            <v>0</v>
          </cell>
          <cell r="AJ51">
            <v>0.22769712981872328</v>
          </cell>
          <cell r="AK51">
            <v>7.1269178238144281E-3</v>
          </cell>
          <cell r="AL51">
            <v>22.281465300109112</v>
          </cell>
          <cell r="AM51">
            <v>1.6207764761479213</v>
          </cell>
          <cell r="AN51">
            <v>0</v>
          </cell>
          <cell r="AO51">
            <v>1.0044396895222782</v>
          </cell>
          <cell r="AP51">
            <v>2.4646890951069724</v>
          </cell>
          <cell r="AQ51">
            <v>1</v>
          </cell>
          <cell r="AR51">
            <v>2.014762206701427E-2</v>
          </cell>
          <cell r="AS51">
            <v>1.9427830750821249</v>
          </cell>
          <cell r="AT51">
            <v>1.9461576678483277</v>
          </cell>
          <cell r="AU51">
            <v>0.16418518507188129</v>
          </cell>
          <cell r="AV51">
            <v>0.2</v>
          </cell>
          <cell r="AW51">
            <v>0</v>
          </cell>
          <cell r="AX51">
            <v>0.11226754391044472</v>
          </cell>
          <cell r="AY51">
            <v>0</v>
          </cell>
          <cell r="AZ51">
            <v>0</v>
          </cell>
          <cell r="BA51">
            <v>0</v>
          </cell>
          <cell r="BB51">
            <v>0.18843519175500961</v>
          </cell>
          <cell r="BC51">
            <v>5.8980195660521791E-3</v>
          </cell>
          <cell r="BD51">
            <v>22.281465300097945</v>
          </cell>
          <cell r="BE51">
            <v>1.620776476106254</v>
          </cell>
          <cell r="BF51">
            <v>0</v>
          </cell>
          <cell r="BG51">
            <v>1.0044396895222623</v>
          </cell>
          <cell r="BH51">
            <v>2.4646890951057498</v>
          </cell>
          <cell r="BI51">
            <v>1</v>
          </cell>
          <cell r="BJ51">
            <v>1.6673556801657417E-2</v>
          </cell>
          <cell r="BK51">
            <v>1.9427830751569211</v>
          </cell>
          <cell r="BL51">
            <v>1.9461576679233688</v>
          </cell>
          <cell r="BM51">
            <v>0.16418518507191573</v>
          </cell>
          <cell r="BN51">
            <v>0.2</v>
          </cell>
          <cell r="BO51">
            <v>0</v>
          </cell>
          <cell r="BP51">
            <v>2.149558101928752</v>
          </cell>
          <cell r="BQ51">
            <v>4.1164630413474876</v>
          </cell>
          <cell r="BR51">
            <v>3.6180479194436052E-2</v>
          </cell>
          <cell r="BS51">
            <v>0.48328986958609527</v>
          </cell>
          <cell r="BT51">
            <v>2.8756123311655348</v>
          </cell>
          <cell r="BU51">
            <v>92.122636211231992</v>
          </cell>
          <cell r="BV51">
            <v>1.5481130754366625</v>
          </cell>
          <cell r="BW51">
            <v>0</v>
          </cell>
          <cell r="BX51">
            <v>0</v>
          </cell>
          <cell r="BY51">
            <v>0</v>
          </cell>
          <cell r="BZ51">
            <v>2.964679230183962</v>
          </cell>
          <cell r="CA51">
            <v>2.6057203509040363E-2</v>
          </cell>
          <cell r="CB51">
            <v>92.122636211243957</v>
          </cell>
          <cell r="CC51">
            <v>3.5200101959780392</v>
          </cell>
          <cell r="CD51">
            <v>0</v>
          </cell>
          <cell r="CE51">
            <v>1.0188815800949151</v>
          </cell>
          <cell r="CF51">
            <v>1.3510688294117048</v>
          </cell>
          <cell r="CG51">
            <v>1</v>
          </cell>
          <cell r="CH51">
            <v>0.34806566319886023</v>
          </cell>
          <cell r="CI51">
            <v>2.8756123311655726</v>
          </cell>
          <cell r="CJ51">
            <v>2.9520781071864235</v>
          </cell>
          <cell r="CK51">
            <v>0.1802024592873438</v>
          </cell>
          <cell r="CL51">
            <v>0.2</v>
          </cell>
          <cell r="CM51">
            <v>0</v>
          </cell>
          <cell r="CN51">
            <v>0.60144502649207066</v>
          </cell>
          <cell r="CO51">
            <v>0</v>
          </cell>
          <cell r="CP51">
            <v>0</v>
          </cell>
          <cell r="CQ51">
            <v>0</v>
          </cell>
          <cell r="CR51">
            <v>1.1517838111634884</v>
          </cell>
          <cell r="CS51">
            <v>1.0123275685395687E-2</v>
          </cell>
          <cell r="CT51">
            <v>92.122636211201268</v>
          </cell>
          <cell r="CU51">
            <v>3.5200101959785464</v>
          </cell>
          <cell r="CV51">
            <v>0</v>
          </cell>
          <cell r="CW51">
            <v>1.0188815800949158</v>
          </cell>
          <cell r="CX51">
            <v>1.3510688294107647</v>
          </cell>
          <cell r="CY51">
            <v>1</v>
          </cell>
          <cell r="CZ51">
            <v>0.13522420638723071</v>
          </cell>
          <cell r="DA51">
            <v>2.8756123311655304</v>
          </cell>
          <cell r="DB51">
            <v>2.9520781071864035</v>
          </cell>
          <cell r="DC51">
            <v>0.18020245928734524</v>
          </cell>
          <cell r="DD51">
            <v>0.2</v>
          </cell>
          <cell r="DE51">
            <v>0</v>
          </cell>
          <cell r="DF51">
            <v>2.0932030533698094</v>
          </cell>
          <cell r="DG51">
            <v>3.359359775291638</v>
          </cell>
          <cell r="DH51">
            <v>8.8690041679644394E-2</v>
          </cell>
          <cell r="DI51">
            <v>0.41561033671974446</v>
          </cell>
          <cell r="DJ51">
            <v>4.7574392802582137</v>
          </cell>
          <cell r="DK51">
            <v>66.621512125708463</v>
          </cell>
          <cell r="DL51">
            <v>1.5075261345846687</v>
          </cell>
          <cell r="DM51">
            <v>0</v>
          </cell>
          <cell r="DN51">
            <v>0</v>
          </cell>
          <cell r="DO51">
            <v>0</v>
          </cell>
          <cell r="DP51">
            <v>2.4194129893760858</v>
          </cell>
          <cell r="DQ51">
            <v>6.3874622910673293E-2</v>
          </cell>
          <cell r="DR51">
            <v>66.621512125708534</v>
          </cell>
          <cell r="DS51">
            <v>6.4415312668400997</v>
          </cell>
          <cell r="DT51">
            <v>0</v>
          </cell>
          <cell r="DU51">
            <v>1.0248713499826512</v>
          </cell>
          <cell r="DV51">
            <v>0.36470333528624166</v>
          </cell>
          <cell r="DW51">
            <v>1</v>
          </cell>
          <cell r="DX51">
            <v>0.29932282173957614</v>
          </cell>
          <cell r="DY51">
            <v>4.7574392802581844</v>
          </cell>
          <cell r="DZ51">
            <v>4.9135493753761059</v>
          </cell>
          <cell r="EA51">
            <v>0.18396259092443529</v>
          </cell>
          <cell r="EB51">
            <v>0.2</v>
          </cell>
          <cell r="EC51">
            <v>0</v>
          </cell>
          <cell r="ED51">
            <v>0.58567691878513251</v>
          </cell>
          <cell r="EE51">
            <v>0</v>
          </cell>
          <cell r="EF51">
            <v>0</v>
          </cell>
          <cell r="EG51">
            <v>0</v>
          </cell>
          <cell r="EH51">
            <v>0.93994678591553926</v>
          </cell>
          <cell r="EI51">
            <v>2.4815418768971097E-2</v>
          </cell>
          <cell r="EJ51">
            <v>66.621512125708335</v>
          </cell>
          <cell r="EK51">
            <v>6.4415312668399753</v>
          </cell>
          <cell r="EL51">
            <v>0</v>
          </cell>
          <cell r="EM51">
            <v>1.024871349982643</v>
          </cell>
          <cell r="EN51">
            <v>0.3647033352862396</v>
          </cell>
          <cell r="EO51">
            <v>1</v>
          </cell>
          <cell r="EP51">
            <v>0.11628751498016672</v>
          </cell>
          <cell r="EQ51">
            <v>4.7574392802583558</v>
          </cell>
          <cell r="ER51">
            <v>4.9135493753762258</v>
          </cell>
          <cell r="ES51">
            <v>0.18396259092443198</v>
          </cell>
          <cell r="ET51">
            <v>0.2</v>
          </cell>
          <cell r="EU51">
            <v>0</v>
          </cell>
        </row>
        <row r="52">
          <cell r="A52" t="str">
            <v>2068.00</v>
          </cell>
          <cell r="B52">
            <v>4.0920462664929644</v>
          </cell>
          <cell r="C52">
            <v>6.9965627690793513</v>
          </cell>
          <cell r="D52">
            <v>2.6458181939511491</v>
          </cell>
          <cell r="E52">
            <v>1.1119399999999999</v>
          </cell>
          <cell r="F52">
            <v>-3.0571630922544499</v>
          </cell>
          <cell r="G52">
            <v>1.0341611075305521</v>
          </cell>
          <cell r="H52">
            <v>0</v>
          </cell>
          <cell r="I52">
            <v>0.15926243261203046</v>
          </cell>
          <cell r="J52">
            <v>5.2631578947368363E-2</v>
          </cell>
          <cell r="K52">
            <v>0.52750299927610855</v>
          </cell>
          <cell r="L52">
            <v>0.86808190160221321</v>
          </cell>
          <cell r="M52">
            <v>4.2006655274415019</v>
          </cell>
          <cell r="N52">
            <v>0.13810947968105089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0.24792879787443323</v>
          </cell>
          <cell r="AA52">
            <v>0.4169586374243015</v>
          </cell>
          <cell r="AB52">
            <v>1.2629386604314743E-2</v>
          </cell>
          <cell r="AC52">
            <v>3.6891795505662531E-2</v>
          </cell>
          <cell r="AD52">
            <v>1.9646635482620873</v>
          </cell>
          <cell r="AE52">
            <v>23.239017554143491</v>
          </cell>
          <cell r="AF52">
            <v>0.13566039634202004</v>
          </cell>
          <cell r="AG52">
            <v>0</v>
          </cell>
          <cell r="AH52">
            <v>0</v>
          </cell>
          <cell r="AI52">
            <v>0</v>
          </cell>
          <cell r="AJ52">
            <v>0.22814926904882801</v>
          </cell>
          <cell r="AK52">
            <v>6.9104823923499623E-3</v>
          </cell>
          <cell r="AL52">
            <v>23.239017554148781</v>
          </cell>
          <cell r="AM52">
            <v>1.6276551587323291</v>
          </cell>
          <cell r="AN52">
            <v>0</v>
          </cell>
          <cell r="AO52">
            <v>1.0042440661532528</v>
          </cell>
          <cell r="AP52">
            <v>2.5234193513620204</v>
          </cell>
          <cell r="AQ52">
            <v>1</v>
          </cell>
          <cell r="AR52">
            <v>2.0186261712931655E-2</v>
          </cell>
          <cell r="AS52">
            <v>1.9646635482278212</v>
          </cell>
          <cell r="AT52">
            <v>1.9679746227573196</v>
          </cell>
          <cell r="AU52">
            <v>0.16384970277522182</v>
          </cell>
          <cell r="AV52">
            <v>0.2</v>
          </cell>
          <cell r="AW52">
            <v>0</v>
          </cell>
          <cell r="AX52">
            <v>0.11226840153241693</v>
          </cell>
          <cell r="AY52">
            <v>0</v>
          </cell>
          <cell r="AZ52">
            <v>0</v>
          </cell>
          <cell r="BA52">
            <v>0</v>
          </cell>
          <cell r="BB52">
            <v>0.18880936837547968</v>
          </cell>
          <cell r="BC52">
            <v>5.7189042119647803E-3</v>
          </cell>
          <cell r="BD52">
            <v>23.239017554137124</v>
          </cell>
          <cell r="BE52">
            <v>1.6276551586904513</v>
          </cell>
          <cell r="BF52">
            <v>0</v>
          </cell>
          <cell r="BG52">
            <v>1.0042440661532321</v>
          </cell>
          <cell r="BH52">
            <v>2.5234193513607677</v>
          </cell>
          <cell r="BI52">
            <v>1</v>
          </cell>
          <cell r="BJ52">
            <v>1.6705533792731431E-2</v>
          </cell>
          <cell r="BK52">
            <v>1.964663548303428</v>
          </cell>
          <cell r="BL52">
            <v>1.9679746228331616</v>
          </cell>
          <cell r="BM52">
            <v>0.16384970277525229</v>
          </cell>
          <cell r="BN52">
            <v>0.2</v>
          </cell>
          <cell r="BO52">
            <v>0</v>
          </cell>
          <cell r="BP52">
            <v>2.2163886228720373</v>
          </cell>
          <cell r="BQ52">
            <v>4.2553588765834407</v>
          </cell>
          <cell r="BR52">
            <v>3.6177895756674371E-2</v>
          </cell>
          <cell r="BS52">
            <v>0.497946771636324</v>
          </cell>
          <cell r="BT52">
            <v>2.8784790834119791</v>
          </cell>
          <cell r="BU52">
            <v>95.101997891439666</v>
          </cell>
          <cell r="BV52">
            <v>1.596244457983496</v>
          </cell>
          <cell r="BW52">
            <v>0</v>
          </cell>
          <cell r="BX52">
            <v>0</v>
          </cell>
          <cell r="BY52">
            <v>0</v>
          </cell>
          <cell r="BZ52">
            <v>3.0647120966878245</v>
          </cell>
          <cell r="CA52">
            <v>2.6055342915565424E-2</v>
          </cell>
          <cell r="CB52">
            <v>95.101997891452015</v>
          </cell>
          <cell r="CC52">
            <v>3.5855713573080075</v>
          </cell>
          <cell r="CD52">
            <v>0</v>
          </cell>
          <cell r="CE52">
            <v>1.0186252759735976</v>
          </cell>
          <cell r="CF52">
            <v>1.3482574847424416</v>
          </cell>
          <cell r="CG52">
            <v>1</v>
          </cell>
          <cell r="CH52">
            <v>0.35862157312704535</v>
          </cell>
          <cell r="CI52">
            <v>2.8784790834119858</v>
          </cell>
          <cell r="CJ52">
            <v>2.9536903246422912</v>
          </cell>
          <cell r="CK52">
            <v>0.17962595538617196</v>
          </cell>
          <cell r="CL52">
            <v>0.2</v>
          </cell>
          <cell r="CM52">
            <v>0</v>
          </cell>
          <cell r="CN52">
            <v>0.62014416488854052</v>
          </cell>
          <cell r="CO52">
            <v>0</v>
          </cell>
          <cell r="CP52">
            <v>0</v>
          </cell>
          <cell r="CQ52">
            <v>0</v>
          </cell>
          <cell r="CR52">
            <v>1.1906467798956168</v>
          </cell>
          <cell r="CS52">
            <v>1.0122552841108945E-2</v>
          </cell>
          <cell r="CT52">
            <v>95.101997891407919</v>
          </cell>
          <cell r="CU52">
            <v>3.5855713573084929</v>
          </cell>
          <cell r="CV52">
            <v>0</v>
          </cell>
          <cell r="CW52">
            <v>1.0186252759735888</v>
          </cell>
          <cell r="CX52">
            <v>1.3482574847415036</v>
          </cell>
          <cell r="CY52">
            <v>1</v>
          </cell>
          <cell r="CZ52">
            <v>0.13932519850927866</v>
          </cell>
          <cell r="DA52">
            <v>2.8784790834119622</v>
          </cell>
          <cell r="DB52">
            <v>2.9536903246422708</v>
          </cell>
          <cell r="DC52">
            <v>0.17962595538617224</v>
          </cell>
          <cell r="DD52">
            <v>0.2</v>
          </cell>
          <cell r="DE52">
            <v>0</v>
          </cell>
          <cell r="DF52">
            <v>2.1722386340131163</v>
          </cell>
          <cell r="DG52">
            <v>3.4960427635447786</v>
          </cell>
          <cell r="DH52">
            <v>8.9302197320061755E-2</v>
          </cell>
          <cell r="DI52">
            <v>0.43064791149412318</v>
          </cell>
          <cell r="DJ52">
            <v>4.7519607483843673</v>
          </cell>
          <cell r="DK52">
            <v>68.593874075524496</v>
          </cell>
          <cell r="DL52">
            <v>1.5644476086815382</v>
          </cell>
          <cell r="DM52">
            <v>0</v>
          </cell>
          <cell r="DN52">
            <v>0</v>
          </cell>
          <cell r="DO52">
            <v>0</v>
          </cell>
          <cell r="DP52">
            <v>2.5178521621133152</v>
          </cell>
          <cell r="DQ52">
            <v>6.4315497781783831E-2</v>
          </cell>
          <cell r="DR52">
            <v>68.593874075524539</v>
          </cell>
          <cell r="DS52">
            <v>6.5991779740049177</v>
          </cell>
          <cell r="DT52">
            <v>0</v>
          </cell>
          <cell r="DU52">
            <v>1.024473483188129</v>
          </cell>
          <cell r="DV52">
            <v>0.36172082651545706</v>
          </cell>
          <cell r="DW52">
            <v>1</v>
          </cell>
          <cell r="DX52">
            <v>0.31015289239930283</v>
          </cell>
          <cell r="DY52">
            <v>4.7519607483843114</v>
          </cell>
          <cell r="DZ52">
            <v>4.9048671637590768</v>
          </cell>
          <cell r="EA52">
            <v>0.18328797667160249</v>
          </cell>
          <cell r="EB52">
            <v>0.2</v>
          </cell>
          <cell r="EC52">
            <v>0</v>
          </cell>
          <cell r="ED52">
            <v>0.60779102533158136</v>
          </cell>
          <cell r="EE52">
            <v>0</v>
          </cell>
          <cell r="EF52">
            <v>0</v>
          </cell>
          <cell r="EG52">
            <v>0</v>
          </cell>
          <cell r="EH52">
            <v>0.97819060143146797</v>
          </cell>
          <cell r="EI52">
            <v>2.4986699538277927E-2</v>
          </cell>
          <cell r="EJ52">
            <v>68.593874075524326</v>
          </cell>
          <cell r="EK52">
            <v>6.5991779740047969</v>
          </cell>
          <cell r="EL52">
            <v>0</v>
          </cell>
          <cell r="EM52">
            <v>1.0244734831881299</v>
          </cell>
          <cell r="EN52">
            <v>0.36172082651545506</v>
          </cell>
          <cell r="EO52">
            <v>1</v>
          </cell>
          <cell r="EP52">
            <v>0.12049501909482108</v>
          </cell>
          <cell r="EQ52">
            <v>4.7519607483844872</v>
          </cell>
          <cell r="ER52">
            <v>4.9048671637591985</v>
          </cell>
          <cell r="ES52">
            <v>0.18328797667159938</v>
          </cell>
          <cell r="ET52">
            <v>0.2</v>
          </cell>
          <cell r="EU52">
            <v>0</v>
          </cell>
        </row>
        <row r="53">
          <cell r="A53" t="str">
            <v>2069.00</v>
          </cell>
          <cell r="B53">
            <v>4.0920462664929644</v>
          </cell>
          <cell r="C53">
            <v>7.2540050744805162</v>
          </cell>
          <cell r="D53">
            <v>2.7359437613043953</v>
          </cell>
          <cell r="E53">
            <v>1.1119399999999999</v>
          </cell>
          <cell r="F53">
            <v>-3.1628947487408818</v>
          </cell>
          <cell r="G53">
            <v>1.0336978133315788</v>
          </cell>
          <cell r="H53">
            <v>0</v>
          </cell>
          <cell r="I53">
            <v>0.1647899523334615</v>
          </cell>
          <cell r="J53">
            <v>5.2631578947368363E-2</v>
          </cell>
          <cell r="K53">
            <v>0.54515648487280211</v>
          </cell>
          <cell r="L53">
            <v>0.89637493678603253</v>
          </cell>
          <cell r="M53">
            <v>4.3422651352966906</v>
          </cell>
          <cell r="N53">
            <v>0.13831984923278431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0.24793117098852882</v>
          </cell>
          <cell r="AA53">
            <v>0.41778280845039556</v>
          </cell>
          <cell r="AB53">
            <v>1.2246061426444048E-2</v>
          </cell>
          <cell r="AC53">
            <v>3.6961241127859722E-2</v>
          </cell>
          <cell r="AD53">
            <v>1.9864892236395741</v>
          </cell>
          <cell r="AE53">
            <v>24.233646771128981</v>
          </cell>
          <cell r="AF53">
            <v>0.13566169485030802</v>
          </cell>
          <cell r="AG53">
            <v>0</v>
          </cell>
          <cell r="AH53">
            <v>0</v>
          </cell>
          <cell r="AI53">
            <v>0</v>
          </cell>
          <cell r="AJ53">
            <v>0.22860023468497612</v>
          </cell>
          <cell r="AK53">
            <v>6.7007365056166489E-3</v>
          </cell>
          <cell r="AL53">
            <v>24.233646771134485</v>
          </cell>
          <cell r="AM53">
            <v>1.6342497118361801</v>
          </cell>
          <cell r="AN53">
            <v>0</v>
          </cell>
          <cell r="AO53">
            <v>1.0040515664933516</v>
          </cell>
          <cell r="AP53">
            <v>2.5842598677619693</v>
          </cell>
          <cell r="AQ53">
            <v>1</v>
          </cell>
          <cell r="AR53">
            <v>2.0224260609035229E-2</v>
          </cell>
          <cell r="AS53">
            <v>1.9864892236049219</v>
          </cell>
          <cell r="AT53">
            <v>1.9897361537424707</v>
          </cell>
          <cell r="AU53">
            <v>0.16351661629786923</v>
          </cell>
          <cell r="AV53">
            <v>0.2</v>
          </cell>
          <cell r="AW53">
            <v>0</v>
          </cell>
          <cell r="AX53">
            <v>0.11226947613822527</v>
          </cell>
          <cell r="AY53">
            <v>0</v>
          </cell>
          <cell r="AZ53">
            <v>0</v>
          </cell>
          <cell r="BA53">
            <v>0</v>
          </cell>
          <cell r="BB53">
            <v>0.18918257376542699</v>
          </cell>
          <cell r="BC53">
            <v>5.5453249208274004E-3</v>
          </cell>
          <cell r="BD53">
            <v>24.233646771122327</v>
          </cell>
          <cell r="BE53">
            <v>1.6342497117941159</v>
          </cell>
          <cell r="BF53">
            <v>0</v>
          </cell>
          <cell r="BG53">
            <v>1.0040515664933414</v>
          </cell>
          <cell r="BH53">
            <v>2.5842598677606863</v>
          </cell>
          <cell r="BI53">
            <v>1</v>
          </cell>
          <cell r="BJ53">
            <v>1.6736980518825152E-2</v>
          </cell>
          <cell r="BK53">
            <v>1.986489223681368</v>
          </cell>
          <cell r="BL53">
            <v>1.9897361538191187</v>
          </cell>
          <cell r="BM53">
            <v>0.16351661629789377</v>
          </cell>
          <cell r="BN53">
            <v>0.2</v>
          </cell>
          <cell r="BO53">
            <v>0</v>
          </cell>
          <cell r="BP53">
            <v>2.28437979340125</v>
          </cell>
          <cell r="BQ53">
            <v>4.3971068579609236</v>
          </cell>
          <cell r="BR53">
            <v>3.6175479848605765E-2</v>
          </cell>
          <cell r="BS53">
            <v>0.51284065351869323</v>
          </cell>
          <cell r="BT53">
            <v>2.8812991891159605</v>
          </cell>
          <cell r="BU53">
            <v>98.135993918899786</v>
          </cell>
          <cell r="BV53">
            <v>1.645211741080455</v>
          </cell>
          <cell r="BW53">
            <v>0</v>
          </cell>
          <cell r="BX53">
            <v>0</v>
          </cell>
          <cell r="BY53">
            <v>0</v>
          </cell>
          <cell r="BZ53">
            <v>3.1667990806080568</v>
          </cell>
          <cell r="CA53">
            <v>2.6053602977079138E-2</v>
          </cell>
          <cell r="CB53">
            <v>98.135993918912519</v>
          </cell>
          <cell r="CC53">
            <v>3.6514488116780162</v>
          </cell>
          <cell r="CD53">
            <v>0</v>
          </cell>
          <cell r="CE53">
            <v>1.0183729307843057</v>
          </cell>
          <cell r="CF53">
            <v>1.3454849938408695</v>
          </cell>
          <cell r="CG53">
            <v>1</v>
          </cell>
          <cell r="CH53">
            <v>0.36934815607700733</v>
          </cell>
          <cell r="CI53">
            <v>2.8812991891159783</v>
          </cell>
          <cell r="CJ53">
            <v>2.9552678401680921</v>
          </cell>
          <cell r="CK53">
            <v>0.1790550705115336</v>
          </cell>
          <cell r="CL53">
            <v>0.2</v>
          </cell>
          <cell r="CM53">
            <v>0</v>
          </cell>
          <cell r="CN53">
            <v>0.639168052320785</v>
          </cell>
          <cell r="CO53">
            <v>0</v>
          </cell>
          <cell r="CP53">
            <v>0</v>
          </cell>
          <cell r="CQ53">
            <v>0</v>
          </cell>
          <cell r="CR53">
            <v>1.2303077773528481</v>
          </cell>
          <cell r="CS53">
            <v>1.0121876871526632E-2</v>
          </cell>
          <cell r="CT53">
            <v>98.135993918867015</v>
          </cell>
          <cell r="CU53">
            <v>3.6514488116785091</v>
          </cell>
          <cell r="CV53">
            <v>0</v>
          </cell>
          <cell r="CW53">
            <v>1.0183729307843052</v>
          </cell>
          <cell r="CX53">
            <v>1.3454849938399325</v>
          </cell>
          <cell r="CY53">
            <v>1</v>
          </cell>
          <cell r="CZ53">
            <v>0.14349249744168346</v>
          </cell>
          <cell r="DA53">
            <v>2.8812991891159592</v>
          </cell>
          <cell r="DB53">
            <v>2.9552678401680734</v>
          </cell>
          <cell r="DC53">
            <v>0.17905507051153344</v>
          </cell>
          <cell r="DD53">
            <v>0.2</v>
          </cell>
          <cell r="DE53">
            <v>0</v>
          </cell>
          <cell r="DF53">
            <v>2.2530129494989315</v>
          </cell>
          <cell r="DG53">
            <v>3.636208108880989</v>
          </cell>
          <cell r="DH53">
            <v>8.9898307957734486E-2</v>
          </cell>
          <cell r="DI53">
            <v>0.44598588384628185</v>
          </cell>
          <cell r="DJ53">
            <v>4.7466463038564957</v>
          </cell>
          <cell r="DK53">
            <v>70.603717059072011</v>
          </cell>
          <cell r="DL53">
            <v>1.6226213206881015</v>
          </cell>
          <cell r="DM53">
            <v>0</v>
          </cell>
          <cell r="DN53">
            <v>0</v>
          </cell>
          <cell r="DO53">
            <v>0</v>
          </cell>
          <cell r="DP53">
            <v>2.6187993305770547</v>
          </cell>
          <cell r="DQ53">
            <v>6.4744817031986923E-2</v>
          </cell>
          <cell r="DR53">
            <v>70.603717059072082</v>
          </cell>
          <cell r="DS53">
            <v>6.7581079458346487</v>
          </cell>
          <cell r="DT53">
            <v>0</v>
          </cell>
          <cell r="DU53">
            <v>1.0240832983222725</v>
          </cell>
          <cell r="DV53">
            <v>0.35885904314172695</v>
          </cell>
          <cell r="DW53">
            <v>1</v>
          </cell>
          <cell r="DX53">
            <v>0.32119930958046494</v>
          </cell>
          <cell r="DY53">
            <v>4.746646303856525</v>
          </cell>
          <cell r="DZ53">
            <v>4.8964058844537268</v>
          </cell>
          <cell r="EA53">
            <v>0.18262100460671951</v>
          </cell>
          <cell r="EB53">
            <v>0.2</v>
          </cell>
          <cell r="EC53">
            <v>0</v>
          </cell>
          <cell r="ED53">
            <v>0.6303916288107968</v>
          </cell>
          <cell r="EE53">
            <v>0</v>
          </cell>
          <cell r="EF53">
            <v>0</v>
          </cell>
          <cell r="EG53">
            <v>0</v>
          </cell>
          <cell r="EH53">
            <v>1.0174087783038803</v>
          </cell>
          <cell r="EI53">
            <v>2.5153490925747556E-2</v>
          </cell>
          <cell r="EJ53">
            <v>70.603717059071812</v>
          </cell>
          <cell r="EK53">
            <v>6.758107945834503</v>
          </cell>
          <cell r="EL53">
            <v>0</v>
          </cell>
          <cell r="EM53">
            <v>1.0240832983222692</v>
          </cell>
          <cell r="EN53">
            <v>0.3588590431417249</v>
          </cell>
          <cell r="EO53">
            <v>1</v>
          </cell>
          <cell r="EP53">
            <v>0.12478657426581033</v>
          </cell>
          <cell r="EQ53">
            <v>4.7466463038566742</v>
          </cell>
          <cell r="ER53">
            <v>4.8964058844538521</v>
          </cell>
          <cell r="ES53">
            <v>0.18262100460671746</v>
          </cell>
          <cell r="ET53">
            <v>0.2</v>
          </cell>
          <cell r="EU53">
            <v>0</v>
          </cell>
        </row>
        <row r="54">
          <cell r="A54" t="str">
            <v>2070.00</v>
          </cell>
          <cell r="B54">
            <v>4.0920462664929644</v>
          </cell>
          <cell r="C54">
            <v>7.5174211882818307</v>
          </cell>
          <cell r="D54">
            <v>2.8278745866198567</v>
          </cell>
          <cell r="E54">
            <v>1.1119399999999999</v>
          </cell>
          <cell r="F54">
            <v>-3.2708018457410595</v>
          </cell>
          <cell r="G54">
            <v>1.0332395075941516</v>
          </cell>
          <cell r="H54">
            <v>0</v>
          </cell>
          <cell r="I54">
            <v>0.17043143144614359</v>
          </cell>
          <cell r="J54">
            <v>5.2631578947368363E-2</v>
          </cell>
          <cell r="K54">
            <v>0.56315100297061349</v>
          </cell>
          <cell r="L54">
            <v>0.92517071365945847</v>
          </cell>
          <cell r="M54">
            <v>4.4866277346960723</v>
          </cell>
          <cell r="N54">
            <v>0.13852646235737345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0.24793402607782936</v>
          </cell>
          <cell r="AA54">
            <v>0.4186039223759862</v>
          </cell>
          <cell r="AB54">
            <v>1.1874576583824126E-2</v>
          </cell>
          <cell r="AC54">
            <v>3.7029590457641391E-2</v>
          </cell>
          <cell r="AD54">
            <v>2.0082561829397929</v>
          </cell>
          <cell r="AE54">
            <v>25.266642978831218</v>
          </cell>
          <cell r="AF54">
            <v>0.13566325708329338</v>
          </cell>
          <cell r="AG54">
            <v>0</v>
          </cell>
          <cell r="AH54">
            <v>0</v>
          </cell>
          <cell r="AI54">
            <v>0</v>
          </cell>
          <cell r="AJ54">
            <v>0.22904952755269489</v>
          </cell>
          <cell r="AK54">
            <v>6.4974693522401837E-3</v>
          </cell>
          <cell r="AL54">
            <v>25.266642978836959</v>
          </cell>
          <cell r="AM54">
            <v>1.6405611626998089</v>
          </cell>
          <cell r="AN54">
            <v>0</v>
          </cell>
          <cell r="AO54">
            <v>1.0038619868297467</v>
          </cell>
          <cell r="AP54">
            <v>2.6472875977433725</v>
          </cell>
          <cell r="AQ54">
            <v>1</v>
          </cell>
          <cell r="AR54">
            <v>2.0261659641529355E-2</v>
          </cell>
          <cell r="AS54">
            <v>2.0082561829047632</v>
          </cell>
          <cell r="AT54">
            <v>2.0114401743337083</v>
          </cell>
          <cell r="AU54">
            <v>0.16318633221556064</v>
          </cell>
          <cell r="AV54">
            <v>0.2</v>
          </cell>
          <cell r="AW54">
            <v>0</v>
          </cell>
          <cell r="AX54">
            <v>0.11227076899454148</v>
          </cell>
          <cell r="AY54">
            <v>0</v>
          </cell>
          <cell r="AZ54">
            <v>0</v>
          </cell>
          <cell r="BA54">
            <v>0</v>
          </cell>
          <cell r="BB54">
            <v>0.18955439482330061</v>
          </cell>
          <cell r="BC54">
            <v>5.377107231583942E-3</v>
          </cell>
          <cell r="BD54">
            <v>25.266642978824279</v>
          </cell>
          <cell r="BE54">
            <v>1.6405611626575594</v>
          </cell>
          <cell r="BF54">
            <v>0</v>
          </cell>
          <cell r="BG54">
            <v>1.0038619868297327</v>
          </cell>
          <cell r="BH54">
            <v>2.6472875977420567</v>
          </cell>
          <cell r="BI54">
            <v>1</v>
          </cell>
          <cell r="BJ54">
            <v>1.6767930816112855E-2</v>
          </cell>
          <cell r="BK54">
            <v>2.0082561829820231</v>
          </cell>
          <cell r="BL54">
            <v>2.0114401744111636</v>
          </cell>
          <cell r="BM54">
            <v>0.16318633221558185</v>
          </cell>
          <cell r="BN54">
            <v>0.2</v>
          </cell>
          <cell r="BO54">
            <v>0</v>
          </cell>
          <cell r="BP54">
            <v>2.3535240550502965</v>
          </cell>
          <cell r="BQ54">
            <v>4.5416954210741336</v>
          </cell>
          <cell r="BR54">
            <v>3.6173214459146334E-2</v>
          </cell>
          <cell r="BS54">
            <v>0.52796925748187928</v>
          </cell>
          <cell r="BT54">
            <v>2.8840723184121151</v>
          </cell>
          <cell r="BU54">
            <v>101.22431607107664</v>
          </cell>
          <cell r="BV54">
            <v>1.69500948111561</v>
          </cell>
          <cell r="BW54">
            <v>0</v>
          </cell>
          <cell r="BX54">
            <v>0</v>
          </cell>
          <cell r="BY54">
            <v>0</v>
          </cell>
          <cell r="BZ54">
            <v>3.2709318532524998</v>
          </cell>
          <cell r="CA54">
            <v>2.6051971442188335E-2</v>
          </cell>
          <cell r="CB54">
            <v>101.22431607108979</v>
          </cell>
          <cell r="CC54">
            <v>3.7176289521318848</v>
          </cell>
          <cell r="CD54">
            <v>0</v>
          </cell>
          <cell r="CE54">
            <v>1.018124351145828</v>
          </cell>
          <cell r="CF54">
            <v>1.3427526057693115</v>
          </cell>
          <cell r="CG54">
            <v>1</v>
          </cell>
          <cell r="CH54">
            <v>0.38024378601485265</v>
          </cell>
          <cell r="CI54">
            <v>2.884072318412128</v>
          </cell>
          <cell r="CJ54">
            <v>2.9568134471811209</v>
          </cell>
          <cell r="CK54">
            <v>0.17849020871818053</v>
          </cell>
          <cell r="CL54">
            <v>0.2</v>
          </cell>
          <cell r="CM54">
            <v>0</v>
          </cell>
          <cell r="CN54">
            <v>0.65851457393467849</v>
          </cell>
          <cell r="CO54">
            <v>0</v>
          </cell>
          <cell r="CP54">
            <v>0</v>
          </cell>
          <cell r="CQ54">
            <v>0</v>
          </cell>
          <cell r="CR54">
            <v>1.2707635678216189</v>
          </cell>
          <cell r="CS54">
            <v>1.0121243016957996E-2</v>
          </cell>
          <cell r="CT54">
            <v>101.22431607104282</v>
          </cell>
          <cell r="CU54">
            <v>3.717628952132416</v>
          </cell>
          <cell r="CV54">
            <v>0</v>
          </cell>
          <cell r="CW54">
            <v>1.018124351145836</v>
          </cell>
          <cell r="CX54">
            <v>1.3427526057683759</v>
          </cell>
          <cell r="CY54">
            <v>1</v>
          </cell>
          <cell r="CZ54">
            <v>0.14772547146702492</v>
          </cell>
          <cell r="DA54">
            <v>2.884072318412116</v>
          </cell>
          <cell r="DB54">
            <v>2.9568134471811036</v>
          </cell>
          <cell r="DC54">
            <v>0.17849020871817986</v>
          </cell>
          <cell r="DD54">
            <v>0.2</v>
          </cell>
          <cell r="DE54">
            <v>0</v>
          </cell>
          <cell r="DF54">
            <v>2.335518680555289</v>
          </cell>
          <cell r="DG54">
            <v>3.7798533514440154</v>
          </cell>
          <cell r="DH54">
            <v>9.0478671314403E-2</v>
          </cell>
          <cell r="DI54">
            <v>0.46162170674371167</v>
          </cell>
          <cell r="DJ54">
            <v>4.7414905067485389</v>
          </cell>
          <cell r="DK54">
            <v>72.650905999652593</v>
          </cell>
          <cell r="DL54">
            <v>1.6820419992602269</v>
          </cell>
          <cell r="DM54">
            <v>0</v>
          </cell>
          <cell r="DN54">
            <v>0</v>
          </cell>
          <cell r="DO54">
            <v>0</v>
          </cell>
          <cell r="DP54">
            <v>2.7222527231774136</v>
          </cell>
          <cell r="DQ54">
            <v>6.5162795080664318E-2</v>
          </cell>
          <cell r="DR54">
            <v>72.650905999652693</v>
          </cell>
          <cell r="DS54">
            <v>6.9182783042105394</v>
          </cell>
          <cell r="DT54">
            <v>0</v>
          </cell>
          <cell r="DU54">
            <v>1.0237004735141308</v>
          </cell>
          <cell r="DV54">
            <v>0.3561123506883373</v>
          </cell>
          <cell r="DW54">
            <v>1</v>
          </cell>
          <cell r="DX54">
            <v>0.33246023890868642</v>
          </cell>
          <cell r="DY54">
            <v>4.7414905067485584</v>
          </cell>
          <cell r="DZ54">
            <v>4.8881648041096204</v>
          </cell>
          <cell r="EA54">
            <v>0.18196210974447319</v>
          </cell>
          <cell r="EB54">
            <v>0.2</v>
          </cell>
          <cell r="EC54">
            <v>0</v>
          </cell>
          <cell r="ED54">
            <v>0.65347668129503733</v>
          </cell>
          <cell r="EE54">
            <v>0</v>
          </cell>
          <cell r="EF54">
            <v>0</v>
          </cell>
          <cell r="EG54">
            <v>0</v>
          </cell>
          <cell r="EH54">
            <v>1.0576006282665604</v>
          </cell>
          <cell r="EI54">
            <v>2.5315876233738686E-2</v>
          </cell>
          <cell r="EJ54">
            <v>72.650905999652394</v>
          </cell>
          <cell r="EK54">
            <v>6.9182783042103964</v>
          </cell>
          <cell r="EL54">
            <v>0</v>
          </cell>
          <cell r="EM54">
            <v>1.0237004735141317</v>
          </cell>
          <cell r="EN54">
            <v>0.35611235068833524</v>
          </cell>
          <cell r="EO54">
            <v>1</v>
          </cell>
          <cell r="EP54">
            <v>0.12916146783502006</v>
          </cell>
          <cell r="EQ54">
            <v>4.7414905067486712</v>
          </cell>
          <cell r="ER54">
            <v>4.8881648041097465</v>
          </cell>
          <cell r="ES54">
            <v>0.18196210974447283</v>
          </cell>
          <cell r="ET54">
            <v>0.2</v>
          </cell>
          <cell r="EU54">
            <v>0</v>
          </cell>
        </row>
        <row r="55">
          <cell r="A55" t="str">
            <v>2071.00</v>
          </cell>
          <cell r="B55">
            <v>4.0920462664929644</v>
          </cell>
          <cell r="C55">
            <v>7.7867981396755717</v>
          </cell>
          <cell r="D55">
            <v>2.9216015368876094</v>
          </cell>
          <cell r="E55">
            <v>1.1119399999999999</v>
          </cell>
          <cell r="F55">
            <v>-3.3808758711264515</v>
          </cell>
          <cell r="G55">
            <v>1.0327861389520998</v>
          </cell>
          <cell r="H55">
            <v>0</v>
          </cell>
          <cell r="I55">
            <v>0.1761863999278796</v>
          </cell>
          <cell r="J55">
            <v>5.2631578947368363E-2</v>
          </cell>
          <cell r="K55">
            <v>0.58148452777313697</v>
          </cell>
          <cell r="L55">
            <v>0.9544644819172049</v>
          </cell>
          <cell r="M55">
            <v>4.6337369465058309</v>
          </cell>
          <cell r="N55">
            <v>0.13872923213866914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0.2479373639623223</v>
          </cell>
          <cell r="AA55">
            <v>0.41942122156450451</v>
          </cell>
          <cell r="AB55">
            <v>1.151455918029865E-2</v>
          </cell>
          <cell r="AC55">
            <v>3.7096919004263269E-2</v>
          </cell>
          <cell r="AD55">
            <v>2.0299606067620797</v>
          </cell>
          <cell r="AE55">
            <v>26.339337191313074</v>
          </cell>
          <cell r="AF55">
            <v>0.13566508348965317</v>
          </cell>
          <cell r="AG55">
            <v>0</v>
          </cell>
          <cell r="AH55">
            <v>0</v>
          </cell>
          <cell r="AI55">
            <v>0</v>
          </cell>
          <cell r="AJ55">
            <v>0.22949673309232632</v>
          </cell>
          <cell r="AK55">
            <v>6.3004768928318728E-3</v>
          </cell>
          <cell r="AL55">
            <v>26.339337191319046</v>
          </cell>
          <cell r="AM55">
            <v>1.6465904722212976</v>
          </cell>
          <cell r="AN55">
            <v>0</v>
          </cell>
          <cell r="AO55">
            <v>1.0036751507097526</v>
          </cell>
          <cell r="AP55">
            <v>2.7125827294648079</v>
          </cell>
          <cell r="AQ55">
            <v>1</v>
          </cell>
          <cell r="AR55">
            <v>2.0298500127177582E-2</v>
          </cell>
          <cell r="AS55">
            <v>2.0299606067266729</v>
          </cell>
          <cell r="AT55">
            <v>2.0330842315655113</v>
          </cell>
          <cell r="AU55">
            <v>0.16285918333515242</v>
          </cell>
          <cell r="AV55">
            <v>0.2</v>
          </cell>
          <cell r="AW55">
            <v>0</v>
          </cell>
          <cell r="AX55">
            <v>0.11227228047267396</v>
          </cell>
          <cell r="AY55">
            <v>0</v>
          </cell>
          <cell r="AZ55">
            <v>0</v>
          </cell>
          <cell r="BA55">
            <v>0</v>
          </cell>
          <cell r="BB55">
            <v>0.18992448847218638</v>
          </cell>
          <cell r="BC55">
            <v>5.214082287466777E-3</v>
          </cell>
          <cell r="BD55">
            <v>26.339337191305844</v>
          </cell>
          <cell r="BE55">
            <v>1.6465904721788671</v>
          </cell>
          <cell r="BF55">
            <v>0</v>
          </cell>
          <cell r="BG55">
            <v>1.003675150709737</v>
          </cell>
          <cell r="BH55">
            <v>2.7125827294634601</v>
          </cell>
          <cell r="BI55">
            <v>1</v>
          </cell>
          <cell r="BJ55">
            <v>1.6798418877086413E-2</v>
          </cell>
          <cell r="BK55">
            <v>2.0299606068047757</v>
          </cell>
          <cell r="BL55">
            <v>2.0330842316437776</v>
          </cell>
          <cell r="BM55">
            <v>0.16285918333516836</v>
          </cell>
          <cell r="BN55">
            <v>0.2</v>
          </cell>
          <cell r="BO55">
            <v>0</v>
          </cell>
          <cell r="BP55">
            <v>2.4238131478877061</v>
          </cell>
          <cell r="BQ55">
            <v>4.6891116656091238</v>
          </cell>
          <cell r="BR55">
            <v>3.617108482835301E-2</v>
          </cell>
          <cell r="BS55">
            <v>0.54333028463559085</v>
          </cell>
          <cell r="BT55">
            <v>2.8867982099906189</v>
          </cell>
          <cell r="BU55">
            <v>104.36661824246167</v>
          </cell>
          <cell r="BV55">
            <v>1.7456317292811918</v>
          </cell>
          <cell r="BW55">
            <v>0</v>
          </cell>
          <cell r="BX55">
            <v>0</v>
          </cell>
          <cell r="BY55">
            <v>0</v>
          </cell>
          <cell r="BZ55">
            <v>3.377101123807039</v>
          </cell>
          <cell r="CA55">
            <v>2.6050437680772889E-2</v>
          </cell>
          <cell r="CB55">
            <v>104.36661824247525</v>
          </cell>
          <cell r="CC55">
            <v>3.7840977839092056</v>
          </cell>
          <cell r="CD55">
            <v>0</v>
          </cell>
          <cell r="CE55">
            <v>1.0178793614513908</v>
          </cell>
          <cell r="CF55">
            <v>1.3400614360847873</v>
          </cell>
          <cell r="CG55">
            <v>1</v>
          </cell>
          <cell r="CH55">
            <v>0.39130680727836697</v>
          </cell>
          <cell r="CI55">
            <v>2.886798209990634</v>
          </cell>
          <cell r="CJ55">
            <v>2.9583292373464656</v>
          </cell>
          <cell r="CK55">
            <v>0.17793170206527248</v>
          </cell>
          <cell r="CL55">
            <v>0.2</v>
          </cell>
          <cell r="CM55">
            <v>0</v>
          </cell>
          <cell r="CN55">
            <v>0.67818141860650194</v>
          </cell>
          <cell r="CO55">
            <v>0</v>
          </cell>
          <cell r="CP55">
            <v>0</v>
          </cell>
          <cell r="CQ55">
            <v>0</v>
          </cell>
          <cell r="CR55">
            <v>1.3120105418020611</v>
          </cell>
          <cell r="CS55">
            <v>1.012064714758012E-2</v>
          </cell>
          <cell r="CT55">
            <v>104.36661824242672</v>
          </cell>
          <cell r="CU55">
            <v>3.7840977839097341</v>
          </cell>
          <cell r="CV55">
            <v>0</v>
          </cell>
          <cell r="CW55">
            <v>1.0178793614513875</v>
          </cell>
          <cell r="CX55">
            <v>1.3400614360838534</v>
          </cell>
          <cell r="CY55">
            <v>1</v>
          </cell>
          <cell r="CZ55">
            <v>0.15202347735722105</v>
          </cell>
          <cell r="DA55">
            <v>2.8867982099906344</v>
          </cell>
          <cell r="DB55">
            <v>2.9583292373464483</v>
          </cell>
          <cell r="DC55">
            <v>0.17793170206527106</v>
          </cell>
          <cell r="DD55">
            <v>0.2</v>
          </cell>
          <cell r="DE55">
            <v>0</v>
          </cell>
          <cell r="DF55">
            <v>2.419747098243314</v>
          </cell>
          <cell r="DG55">
            <v>3.9269735055544537</v>
          </cell>
          <cell r="DH55">
            <v>9.1043588130017519E-2</v>
          </cell>
          <cell r="DI55">
            <v>0.47755268785431715</v>
          </cell>
          <cell r="DJ55">
            <v>4.736488140317558</v>
          </cell>
          <cell r="DK55">
            <v>74.73527872428933</v>
          </cell>
          <cell r="DL55">
            <v>1.7427033578106936</v>
          </cell>
          <cell r="DM55">
            <v>0</v>
          </cell>
          <cell r="DN55">
            <v>0</v>
          </cell>
          <cell r="DO55">
            <v>0</v>
          </cell>
          <cell r="DP55">
            <v>2.8282087492249328</v>
          </cell>
          <cell r="DQ55">
            <v>6.5569648520914278E-2</v>
          </cell>
          <cell r="DR55">
            <v>74.735278724289429</v>
          </cell>
          <cell r="DS55">
            <v>7.0796451640451998</v>
          </cell>
          <cell r="DT55">
            <v>0</v>
          </cell>
          <cell r="DU55">
            <v>1.0233247135687575</v>
          </cell>
          <cell r="DV55">
            <v>0.3534754412452803</v>
          </cell>
          <cell r="DW55">
            <v>1</v>
          </cell>
          <cell r="DX55">
            <v>0.34393374136471777</v>
          </cell>
          <cell r="DY55">
            <v>4.7364881403175936</v>
          </cell>
          <cell r="DZ55">
            <v>4.88014195875102</v>
          </cell>
          <cell r="EA55">
            <v>0.18131164113551387</v>
          </cell>
          <cell r="EB55">
            <v>0.2</v>
          </cell>
          <cell r="EC55">
            <v>0</v>
          </cell>
          <cell r="ED55">
            <v>0.67704374043258986</v>
          </cell>
          <cell r="EE55">
            <v>0</v>
          </cell>
          <cell r="EF55">
            <v>0</v>
          </cell>
          <cell r="EG55">
            <v>0</v>
          </cell>
          <cell r="EH55">
            <v>1.0987647563294711</v>
          </cell>
          <cell r="EI55">
            <v>2.5473939609103248E-2</v>
          </cell>
          <cell r="EJ55">
            <v>74.735278724289074</v>
          </cell>
          <cell r="EK55">
            <v>7.0796451640450462</v>
          </cell>
          <cell r="EL55">
            <v>0</v>
          </cell>
          <cell r="EM55">
            <v>1.0233247135687564</v>
          </cell>
          <cell r="EN55">
            <v>0.35347544124527813</v>
          </cell>
          <cell r="EO55">
            <v>1</v>
          </cell>
          <cell r="EP55">
            <v>0.13361894648959316</v>
          </cell>
          <cell r="EQ55">
            <v>4.7364881403176842</v>
          </cell>
          <cell r="ER55">
            <v>4.8801419587511541</v>
          </cell>
          <cell r="ES55">
            <v>0.18131164113551443</v>
          </cell>
          <cell r="ET55">
            <v>0.2</v>
          </cell>
          <cell r="EU55">
            <v>0</v>
          </cell>
        </row>
        <row r="56">
          <cell r="A56" t="str">
            <v>2072.00</v>
          </cell>
          <cell r="B56">
            <v>4.0920462664929644</v>
          </cell>
          <cell r="C56">
            <v>8.0621192435524769</v>
          </cell>
          <cell r="D56">
            <v>3.0171140060012416</v>
          </cell>
          <cell r="E56">
            <v>1.1119399999999999</v>
          </cell>
          <cell r="F56">
            <v>-3.4931065960019518</v>
          </cell>
          <cell r="G56">
            <v>1.0323376753237341</v>
          </cell>
          <cell r="H56">
            <v>0</v>
          </cell>
          <cell r="I56">
            <v>0.18205430265252612</v>
          </cell>
          <cell r="J56">
            <v>5.2631578947368363E-2</v>
          </cell>
          <cell r="K56">
            <v>0.60015477120623495</v>
          </cell>
          <cell r="L56">
            <v>0.98425127215882335</v>
          </cell>
          <cell r="M56">
            <v>4.7835743520188254</v>
          </cell>
          <cell r="N56">
            <v>0.13892808778346161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0.24794118366936552</v>
          </cell>
          <cell r="AA56">
            <v>0.42023408793004013</v>
          </cell>
          <cell r="AB56">
            <v>1.1165648287729884E-2</v>
          </cell>
          <cell r="AC56">
            <v>3.7163300549887167E-2</v>
          </cell>
          <cell r="AD56">
            <v>2.0515987742317217</v>
          </cell>
          <cell r="AE56">
            <v>27.453102652260846</v>
          </cell>
          <cell r="AF56">
            <v>0.13566717353718125</v>
          </cell>
          <cell r="AG56">
            <v>0</v>
          </cell>
          <cell r="AH56">
            <v>0</v>
          </cell>
          <cell r="AI56">
            <v>0</v>
          </cell>
          <cell r="AJ56">
            <v>0.22994151310282168</v>
          </cell>
          <cell r="AK56">
            <v>6.1095616366014672E-3</v>
          </cell>
          <cell r="AL56">
            <v>27.453102652267077</v>
          </cell>
          <cell r="AM56">
            <v>1.6523385664359884</v>
          </cell>
          <cell r="AN56">
            <v>0</v>
          </cell>
          <cell r="AO56">
            <v>1.0034909070055145</v>
          </cell>
          <cell r="AP56">
            <v>2.7802287749544186</v>
          </cell>
          <cell r="AQ56">
            <v>1</v>
          </cell>
          <cell r="AR56">
            <v>2.0334822437721355E-2</v>
          </cell>
          <cell r="AS56">
            <v>2.0515987741959538</v>
          </cell>
          <cell r="AT56">
            <v>2.0546655721721927</v>
          </cell>
          <cell r="AU56">
            <v>0.16253543563570189</v>
          </cell>
          <cell r="AV56">
            <v>0.2</v>
          </cell>
          <cell r="AW56">
            <v>0</v>
          </cell>
          <cell r="AX56">
            <v>0.11227401013218739</v>
          </cell>
          <cell r="AY56">
            <v>0</v>
          </cell>
          <cell r="AZ56">
            <v>0</v>
          </cell>
          <cell r="BA56">
            <v>0</v>
          </cell>
          <cell r="BB56">
            <v>0.19029257482722359</v>
          </cell>
          <cell r="BC56">
            <v>5.0560866511284155E-3</v>
          </cell>
          <cell r="BD56">
            <v>27.45310265225331</v>
          </cell>
          <cell r="BE56">
            <v>1.6523385663933943</v>
          </cell>
          <cell r="BF56">
            <v>0</v>
          </cell>
          <cell r="BG56">
            <v>1.0034909070055051</v>
          </cell>
          <cell r="BH56">
            <v>2.7802287749530379</v>
          </cell>
          <cell r="BI56">
            <v>1</v>
          </cell>
          <cell r="BJ56">
            <v>1.6828478112166288E-2</v>
          </cell>
          <cell r="BK56">
            <v>2.0515987742748858</v>
          </cell>
          <cell r="BL56">
            <v>2.0546655722512717</v>
          </cell>
          <cell r="BM56">
            <v>0.16253543563571402</v>
          </cell>
          <cell r="BN56">
            <v>0.2</v>
          </cell>
          <cell r="BO56">
            <v>0</v>
          </cell>
          <cell r="BP56">
            <v>2.4952381207934051</v>
          </cell>
          <cell r="BQ56">
            <v>4.8393414181770096</v>
          </cell>
          <cell r="BR56">
            <v>3.6169078119222556E-2</v>
          </cell>
          <cell r="BS56">
            <v>0.55892137484029136</v>
          </cell>
          <cell r="BT56">
            <v>2.8894766667304106</v>
          </cell>
          <cell r="BU56">
            <v>107.56251718854834</v>
          </cell>
          <cell r="BV56">
            <v>1.7970720389750012</v>
          </cell>
          <cell r="BW56">
            <v>0</v>
          </cell>
          <cell r="BX56">
            <v>0</v>
          </cell>
          <cell r="BY56">
            <v>0</v>
          </cell>
          <cell r="BZ56">
            <v>3.4852966845882696</v>
          </cell>
          <cell r="CA56">
            <v>2.6048992447615105E-2</v>
          </cell>
          <cell r="CB56">
            <v>107.56251718856237</v>
          </cell>
          <cell r="CC56">
            <v>3.8508409618408623</v>
          </cell>
          <cell r="CD56">
            <v>0</v>
          </cell>
          <cell r="CE56">
            <v>1.0176378047669548</v>
          </cell>
          <cell r="CF56">
            <v>1.3374124622468453</v>
          </cell>
          <cell r="CG56">
            <v>1</v>
          </cell>
          <cell r="CH56">
            <v>0.40253552009360072</v>
          </cell>
          <cell r="CI56">
            <v>2.8894766667304022</v>
          </cell>
          <cell r="CJ56">
            <v>2.9598167164834552</v>
          </cell>
          <cell r="CK56">
            <v>0.17737981598522767</v>
          </cell>
          <cell r="CL56">
            <v>0.2</v>
          </cell>
          <cell r="CM56">
            <v>0</v>
          </cell>
          <cell r="CN56">
            <v>0.698166081818411</v>
          </cell>
          <cell r="CO56">
            <v>0</v>
          </cell>
          <cell r="CP56">
            <v>0</v>
          </cell>
          <cell r="CQ56">
            <v>0</v>
          </cell>
          <cell r="CR56">
            <v>1.3540447335887535</v>
          </cell>
          <cell r="CS56">
            <v>1.0120085671607442E-2</v>
          </cell>
          <cell r="CT56">
            <v>107.56251718851236</v>
          </cell>
          <cell r="CU56">
            <v>3.8508409618414157</v>
          </cell>
          <cell r="CV56">
            <v>0</v>
          </cell>
          <cell r="CW56">
            <v>1.017637804766959</v>
          </cell>
          <cell r="CX56">
            <v>1.3374124622459127</v>
          </cell>
          <cell r="CY56">
            <v>1</v>
          </cell>
          <cell r="CZ56">
            <v>0.15638585474669242</v>
          </cell>
          <cell r="DA56">
            <v>2.8894766667304008</v>
          </cell>
          <cell r="DB56">
            <v>2.9598167164834379</v>
          </cell>
          <cell r="DC56">
            <v>0.17737981598522642</v>
          </cell>
          <cell r="DD56">
            <v>0.2</v>
          </cell>
          <cell r="DE56">
            <v>0</v>
          </cell>
          <cell r="DF56">
            <v>2.5056880794783067</v>
          </cell>
          <cell r="DG56">
            <v>4.0775611266835128</v>
          </cell>
          <cell r="DH56">
            <v>9.1593361376509169E-2</v>
          </cell>
          <cell r="DI56">
            <v>0.49377597502636766</v>
          </cell>
          <cell r="DJ56">
            <v>4.7316341999247022</v>
          </cell>
          <cell r="DK56">
            <v>76.856646099660523</v>
          </cell>
          <cell r="DL56">
            <v>1.8045981056876481</v>
          </cell>
          <cell r="DM56">
            <v>0</v>
          </cell>
          <cell r="DN56">
            <v>0</v>
          </cell>
          <cell r="DO56">
            <v>0</v>
          </cell>
          <cell r="DP56">
            <v>2.9366620471653913</v>
          </cell>
          <cell r="DQ56">
            <v>6.5965595553309123E-2</v>
          </cell>
          <cell r="DR56">
            <v>76.856646099660594</v>
          </cell>
          <cell r="DS56">
            <v>7.2421637267502685</v>
          </cell>
          <cell r="DT56">
            <v>0</v>
          </cell>
          <cell r="DU56">
            <v>1.0229557497500634</v>
          </cell>
          <cell r="DV56">
            <v>0.35094330581281485</v>
          </cell>
          <cell r="DW56">
            <v>1</v>
          </cell>
          <cell r="DX56">
            <v>0.35561776282712015</v>
          </cell>
          <cell r="DY56">
            <v>4.7316341999247431</v>
          </cell>
          <cell r="DZ56">
            <v>4.8723343830210961</v>
          </cell>
          <cell r="EA56">
            <v>0.18066986892371081</v>
          </cell>
          <cell r="EB56">
            <v>0.2</v>
          </cell>
          <cell r="EC56">
            <v>0</v>
          </cell>
          <cell r="ED56">
            <v>0.70108997379062932</v>
          </cell>
          <cell r="EE56">
            <v>0</v>
          </cell>
          <cell r="EF56">
            <v>0</v>
          </cell>
          <cell r="EG56">
            <v>0</v>
          </cell>
          <cell r="EH56">
            <v>1.140899079518072</v>
          </cell>
          <cell r="EI56">
            <v>2.5627765823200054E-2</v>
          </cell>
          <cell r="EJ56">
            <v>76.856646099660338</v>
          </cell>
          <cell r="EK56">
            <v>7.2421637267501184</v>
          </cell>
          <cell r="EL56">
            <v>0</v>
          </cell>
          <cell r="EM56">
            <v>1.0229557497500645</v>
          </cell>
          <cell r="EN56">
            <v>0.35094330581281291</v>
          </cell>
          <cell r="EO56">
            <v>1</v>
          </cell>
          <cell r="EP56">
            <v>0.13815821219924168</v>
          </cell>
          <cell r="EQ56">
            <v>4.7316341999247999</v>
          </cell>
          <cell r="ER56">
            <v>4.8723343830212356</v>
          </cell>
          <cell r="ES56">
            <v>0.18066986892371298</v>
          </cell>
          <cell r="ET56">
            <v>0.2</v>
          </cell>
          <cell r="EU56">
            <v>0</v>
          </cell>
        </row>
        <row r="57">
          <cell r="A57" t="str">
            <v>2073.00</v>
          </cell>
          <cell r="B57">
            <v>4.0920462664929644</v>
          </cell>
          <cell r="C57">
            <v>8.3433642189746475</v>
          </cell>
          <cell r="D57">
            <v>3.1143999653285204</v>
          </cell>
          <cell r="E57">
            <v>1.1119399999999999</v>
          </cell>
          <cell r="F57">
            <v>-3.6074821284727272</v>
          </cell>
          <cell r="G57">
            <v>1.0318940985623184</v>
          </cell>
          <cell r="H57">
            <v>0</v>
          </cell>
          <cell r="I57">
            <v>0.18803450024087656</v>
          </cell>
          <cell r="J57">
            <v>5.2631578947368363E-2</v>
          </cell>
          <cell r="K57">
            <v>0.61915918811800874</v>
          </cell>
          <cell r="L57">
            <v>1.0145258684118819</v>
          </cell>
          <cell r="M57">
            <v>4.9361195220992879</v>
          </cell>
          <cell r="N57">
            <v>0.13912297323688153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0.24794548261909771</v>
          </cell>
          <cell r="AA57">
            <v>0.42104202728983825</v>
          </cell>
          <cell r="AB57">
            <v>1.0827494554897099E-2</v>
          </cell>
          <cell r="AC57">
            <v>3.7228805298357273E-2</v>
          </cell>
          <cell r="AD57">
            <v>2.0731670626264731</v>
          </cell>
          <cell r="AE57">
            <v>28.609356111369749</v>
          </cell>
          <cell r="AF57">
            <v>0.13566952581424574</v>
          </cell>
          <cell r="AG57">
            <v>0</v>
          </cell>
          <cell r="AH57">
            <v>0</v>
          </cell>
          <cell r="AI57">
            <v>0</v>
          </cell>
          <cell r="AJ57">
            <v>0.23038359717982104</v>
          </cell>
          <cell r="AK57">
            <v>5.9245324273562647E-3</v>
          </cell>
          <cell r="AL57">
            <v>28.609356111376247</v>
          </cell>
          <cell r="AM57">
            <v>1.6578063657949076</v>
          </cell>
          <cell r="AN57">
            <v>0</v>
          </cell>
          <cell r="AO57">
            <v>1.0033091277235711</v>
          </cell>
          <cell r="AP57">
            <v>2.8503126706161668</v>
          </cell>
          <cell r="AQ57">
            <v>1</v>
          </cell>
          <cell r="AR57">
            <v>2.0370664986936904E-2</v>
          </cell>
          <cell r="AS57">
            <v>2.0731670625903091</v>
          </cell>
          <cell r="AT57">
            <v>2.0761812050619617</v>
          </cell>
          <cell r="AU57">
            <v>0.16221529557786574</v>
          </cell>
          <cell r="AV57">
            <v>0.2</v>
          </cell>
          <cell r="AW57">
            <v>0</v>
          </cell>
          <cell r="AX57">
            <v>0.11227595680485428</v>
          </cell>
          <cell r="AY57">
            <v>0</v>
          </cell>
          <cell r="AZ57">
            <v>0</v>
          </cell>
          <cell r="BA57">
            <v>0</v>
          </cell>
          <cell r="BB57">
            <v>0.19065843011002095</v>
          </cell>
          <cell r="BC57">
            <v>4.9029621275408367E-3</v>
          </cell>
          <cell r="BD57">
            <v>28.609356111361887</v>
          </cell>
          <cell r="BE57">
            <v>1.6578063657521582</v>
          </cell>
          <cell r="BF57">
            <v>0</v>
          </cell>
          <cell r="BG57">
            <v>1.0033091277235626</v>
          </cell>
          <cell r="BH57">
            <v>2.8503126706147506</v>
          </cell>
          <cell r="BI57">
            <v>1</v>
          </cell>
          <cell r="BJ57">
            <v>1.6858140311420716E-2</v>
          </cell>
          <cell r="BK57">
            <v>2.0731670626701302</v>
          </cell>
          <cell r="BL57">
            <v>2.0761812051418542</v>
          </cell>
          <cell r="BM57">
            <v>0.16221529557786946</v>
          </cell>
          <cell r="BN57">
            <v>0.2</v>
          </cell>
          <cell r="BO57">
            <v>0</v>
          </cell>
          <cell r="BP57">
            <v>2.5677893429198755</v>
          </cell>
          <cell r="BQ57">
            <v>4.9923692710819099</v>
          </cell>
          <cell r="BR57">
            <v>3.6167183141376798E-2</v>
          </cell>
          <cell r="BS57">
            <v>0.57474008963456169</v>
          </cell>
          <cell r="BT57">
            <v>2.8921075515666872</v>
          </cell>
          <cell r="BU57">
            <v>110.81159329400785</v>
          </cell>
          <cell r="BV57">
            <v>1.8493234740546503</v>
          </cell>
          <cell r="BW57">
            <v>0</v>
          </cell>
          <cell r="BX57">
            <v>0</v>
          </cell>
          <cell r="BY57">
            <v>0</v>
          </cell>
          <cell r="BZ57">
            <v>3.5955074389640007</v>
          </cell>
          <cell r="CA57">
            <v>2.6047627683397738E-2</v>
          </cell>
          <cell r="CB57">
            <v>110.8115932940222</v>
          </cell>
          <cell r="CC57">
            <v>3.9178438337255423</v>
          </cell>
          <cell r="CD57">
            <v>0</v>
          </cell>
          <cell r="CE57">
            <v>1.0173995427358937</v>
          </cell>
          <cell r="CF57">
            <v>1.334806522634937</v>
          </cell>
          <cell r="CG57">
            <v>1</v>
          </cell>
          <cell r="CH57">
            <v>0.41392816827912077</v>
          </cell>
          <cell r="CI57">
            <v>2.8921075515667058</v>
          </cell>
          <cell r="CJ57">
            <v>2.9612769105946035</v>
          </cell>
          <cell r="CK57">
            <v>0.17683475556940073</v>
          </cell>
          <cell r="CL57">
            <v>0.2</v>
          </cell>
          <cell r="CM57">
            <v>0</v>
          </cell>
          <cell r="CN57">
            <v>0.7184658688652179</v>
          </cell>
          <cell r="CO57">
            <v>0</v>
          </cell>
          <cell r="CP57">
            <v>0</v>
          </cell>
          <cell r="CQ57">
            <v>0</v>
          </cell>
          <cell r="CR57">
            <v>1.3968618321178938</v>
          </cell>
          <cell r="CS57">
            <v>1.011955545797906E-2</v>
          </cell>
          <cell r="CT57">
            <v>110.81159329397072</v>
          </cell>
          <cell r="CU57">
            <v>3.917843833726105</v>
          </cell>
          <cell r="CV57">
            <v>0</v>
          </cell>
          <cell r="CW57">
            <v>1.0173995427358935</v>
          </cell>
          <cell r="CX57">
            <v>1.334806522634006</v>
          </cell>
          <cell r="CY57">
            <v>1</v>
          </cell>
          <cell r="CZ57">
            <v>0.16081192135543934</v>
          </cell>
          <cell r="DA57">
            <v>2.8921075515666681</v>
          </cell>
          <cell r="DB57">
            <v>2.9612769105945853</v>
          </cell>
          <cell r="DC57">
            <v>0.17683475556940167</v>
          </cell>
          <cell r="DD57">
            <v>0.2</v>
          </cell>
          <cell r="DE57">
            <v>0</v>
          </cell>
          <cell r="DF57">
            <v>2.5933301251449152</v>
          </cell>
          <cell r="DG57">
            <v>4.2316063588756911</v>
          </cell>
          <cell r="DH57">
            <v>9.2128295540607641E-2</v>
          </cell>
          <cell r="DI57">
            <v>0.51028854402209167</v>
          </cell>
          <cell r="DJ57">
            <v>4.7269238825889675</v>
          </cell>
          <cell r="DK57">
            <v>79.01479221011482</v>
          </cell>
          <cell r="DL57">
            <v>1.8677179612211219</v>
          </cell>
          <cell r="DM57">
            <v>0</v>
          </cell>
          <cell r="DN57">
            <v>0</v>
          </cell>
          <cell r="DO57">
            <v>0</v>
          </cell>
          <cell r="DP57">
            <v>3.0476055187335507</v>
          </cell>
          <cell r="DQ57">
            <v>6.6350855469380049E-2</v>
          </cell>
          <cell r="DR57">
            <v>79.014792210114877</v>
          </cell>
          <cell r="DS57">
            <v>7.4057883846877868</v>
          </cell>
          <cell r="DT57">
            <v>0</v>
          </cell>
          <cell r="DU57">
            <v>1.0225933386914661</v>
          </cell>
          <cell r="DV57">
            <v>0.34851121009940045</v>
          </cell>
          <cell r="DW57">
            <v>1</v>
          </cell>
          <cell r="DX57">
            <v>0.36751012523797988</v>
          </cell>
          <cell r="DY57">
            <v>4.7269238825889399</v>
          </cell>
          <cell r="DZ57">
            <v>4.8647383175937318</v>
          </cell>
          <cell r="EA57">
            <v>0.18003699235297058</v>
          </cell>
          <cell r="EB57">
            <v>0.2</v>
          </cell>
          <cell r="EC57">
            <v>0</v>
          </cell>
          <cell r="ED57">
            <v>0.7256121639237807</v>
          </cell>
          <cell r="EE57">
            <v>0</v>
          </cell>
          <cell r="EF57">
            <v>0</v>
          </cell>
          <cell r="EG57">
            <v>0</v>
          </cell>
          <cell r="EH57">
            <v>1.18400084014212</v>
          </cell>
          <cell r="EI57">
            <v>2.5777440071227599E-2</v>
          </cell>
          <cell r="EJ57">
            <v>79.014792210114635</v>
          </cell>
          <cell r="EK57">
            <v>7.4057883846876233</v>
          </cell>
          <cell r="EL57">
            <v>0</v>
          </cell>
          <cell r="EM57">
            <v>1.0225933386914645</v>
          </cell>
          <cell r="EN57">
            <v>0.34851121009939851</v>
          </cell>
          <cell r="EO57">
            <v>1</v>
          </cell>
          <cell r="EP57">
            <v>0.14277841878410927</v>
          </cell>
          <cell r="EQ57">
            <v>4.7269238825891211</v>
          </cell>
          <cell r="ER57">
            <v>4.864738317593873</v>
          </cell>
          <cell r="ES57">
            <v>0.18003699235296808</v>
          </cell>
          <cell r="ET57">
            <v>0.2</v>
          </cell>
          <cell r="EU57">
            <v>0</v>
          </cell>
        </row>
        <row r="58">
          <cell r="A58" t="str">
            <v>2074.00</v>
          </cell>
          <cell r="B58">
            <v>4.0920462664929644</v>
          </cell>
          <cell r="C58">
            <v>8.6305092670455164</v>
          </cell>
          <cell r="D58">
            <v>3.2134460121411328</v>
          </cell>
          <cell r="E58">
            <v>1.1119399999999999</v>
          </cell>
          <cell r="F58">
            <v>-3.7239889666916328</v>
          </cell>
          <cell r="G58">
            <v>1.0314554000365188</v>
          </cell>
          <cell r="H58">
            <v>0</v>
          </cell>
          <cell r="I58">
            <v>0.19412627005773039</v>
          </cell>
          <cell r="J58">
            <v>5.2631578947368363E-2</v>
          </cell>
          <cell r="K58">
            <v>0.63849498190504894</v>
          </cell>
          <cell r="L58">
            <v>1.0452827857806575</v>
          </cell>
          <cell r="M58">
            <v>5.0913500498845705</v>
          </cell>
          <cell r="N58">
            <v>0.1393138459191047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0.24795025681149394</v>
          </cell>
          <cell r="AA58">
            <v>0.42184465377015862</v>
          </cell>
          <cell r="AB58">
            <v>1.0499759831601002E-2</v>
          </cell>
          <cell r="AC58">
            <v>3.7293498584061557E-2</v>
          </cell>
          <cell r="AD58">
            <v>2.0946619469915739</v>
          </cell>
          <cell r="AE58">
            <v>29.809559135464358</v>
          </cell>
          <cell r="AF58">
            <v>0.13567213813212914</v>
          </cell>
          <cell r="AG58">
            <v>0</v>
          </cell>
          <cell r="AH58">
            <v>0</v>
          </cell>
          <cell r="AI58">
            <v>0</v>
          </cell>
          <cell r="AJ58">
            <v>0.23082277418292838</v>
          </cell>
          <cell r="AK58">
            <v>5.7452042378204676E-3</v>
          </cell>
          <cell r="AL58">
            <v>29.80955913547114</v>
          </cell>
          <cell r="AM58">
            <v>1.6629948117954421</v>
          </cell>
          <cell r="AN58">
            <v>0</v>
          </cell>
          <cell r="AO58">
            <v>1.0031297056807034</v>
          </cell>
          <cell r="AP58">
            <v>2.9229248887272283</v>
          </cell>
          <cell r="AQ58">
            <v>1</v>
          </cell>
          <cell r="AR58">
            <v>2.0406063524156443E-2</v>
          </cell>
          <cell r="AS58">
            <v>2.0946619469550454</v>
          </cell>
          <cell r="AT58">
            <v>2.0976279591149223</v>
          </cell>
          <cell r="AU58">
            <v>0.1618989174620995</v>
          </cell>
          <cell r="AV58">
            <v>0.2</v>
          </cell>
          <cell r="AW58">
            <v>0</v>
          </cell>
          <cell r="AX58">
            <v>0.11227811867936706</v>
          </cell>
          <cell r="AY58">
            <v>0</v>
          </cell>
          <cell r="AZ58">
            <v>0</v>
          </cell>
          <cell r="BA58">
            <v>0</v>
          </cell>
          <cell r="BB58">
            <v>0.19102187958723407</v>
          </cell>
          <cell r="BC58">
            <v>4.754555593780534E-3</v>
          </cell>
          <cell r="BD58">
            <v>29.809559135456173</v>
          </cell>
          <cell r="BE58">
            <v>1.6629948117525393</v>
          </cell>
          <cell r="BF58">
            <v>0</v>
          </cell>
          <cell r="BG58">
            <v>1.0031297056806916</v>
          </cell>
          <cell r="BH58">
            <v>2.9229248887257753</v>
          </cell>
          <cell r="BI58">
            <v>1</v>
          </cell>
          <cell r="BJ58">
            <v>1.6887435059905451E-2</v>
          </cell>
          <cell r="BK58">
            <v>2.0946619470356702</v>
          </cell>
          <cell r="BL58">
            <v>2.0976279591956306</v>
          </cell>
          <cell r="BM58">
            <v>0.16189891746210244</v>
          </cell>
          <cell r="BN58">
            <v>0.2</v>
          </cell>
          <cell r="BO58">
            <v>0</v>
          </cell>
          <cell r="BP58">
            <v>2.6414565162737245</v>
          </cell>
          <cell r="BQ58">
            <v>5.1481786022539895</v>
          </cell>
          <cell r="BR58">
            <v>3.6165390118193225E-2</v>
          </cell>
          <cell r="BS58">
            <v>0.59078389816855759</v>
          </cell>
          <cell r="BT58">
            <v>2.8946907835843372</v>
          </cell>
          <cell r="BU58">
            <v>114.11339136662295</v>
          </cell>
          <cell r="BV58">
            <v>1.9023786178989754</v>
          </cell>
          <cell r="BW58">
            <v>0</v>
          </cell>
          <cell r="BX58">
            <v>0</v>
          </cell>
          <cell r="BY58">
            <v>0</v>
          </cell>
          <cell r="BZ58">
            <v>3.7077214157093148</v>
          </cell>
          <cell r="CA58">
            <v>2.6046336346991168E-2</v>
          </cell>
          <cell r="CB58">
            <v>114.1133913666378</v>
          </cell>
          <cell r="CC58">
            <v>3.9850914870450795</v>
          </cell>
          <cell r="CD58">
            <v>0</v>
          </cell>
          <cell r="CE58">
            <v>1.0171644547801157</v>
          </cell>
          <cell r="CF58">
            <v>1.3322443185151844</v>
          </cell>
          <cell r="CG58">
            <v>1</v>
          </cell>
          <cell r="CH58">
            <v>0.42548292911531027</v>
          </cell>
          <cell r="CI58">
            <v>2.8946907835843478</v>
          </cell>
          <cell r="CJ58">
            <v>2.9627104608480255</v>
          </cell>
          <cell r="CK58">
            <v>0.17629667227333987</v>
          </cell>
          <cell r="CL58">
            <v>0.2</v>
          </cell>
          <cell r="CM58">
            <v>0</v>
          </cell>
          <cell r="CN58">
            <v>0.7390778983747377</v>
          </cell>
          <cell r="CO58">
            <v>0</v>
          </cell>
          <cell r="CP58">
            <v>0</v>
          </cell>
          <cell r="CQ58">
            <v>0</v>
          </cell>
          <cell r="CR58">
            <v>1.4404571865446549</v>
          </cell>
          <cell r="CS58">
            <v>1.0119053771202055E-2</v>
          </cell>
          <cell r="CT58">
            <v>114.11339136658485</v>
          </cell>
          <cell r="CU58">
            <v>3.9850914870456147</v>
          </cell>
          <cell r="CV58">
            <v>0</v>
          </cell>
          <cell r="CW58">
            <v>1.0171644547801062</v>
          </cell>
          <cell r="CX58">
            <v>1.3322443185142552</v>
          </cell>
          <cell r="CY58">
            <v>1</v>
          </cell>
          <cell r="CZ58">
            <v>0.16530096905324457</v>
          </cell>
          <cell r="DA58">
            <v>2.8946907835843532</v>
          </cell>
          <cell r="DB58">
            <v>2.962710460848005</v>
          </cell>
          <cell r="DC58">
            <v>0.17629667227333826</v>
          </cell>
          <cell r="DD58">
            <v>0.2</v>
          </cell>
          <cell r="DE58">
            <v>0</v>
          </cell>
          <cell r="DF58">
            <v>2.6826603807174285</v>
          </cell>
          <cell r="DG58">
            <v>4.3890969667756696</v>
          </cell>
          <cell r="DH58">
            <v>9.2648695969310482E-2</v>
          </cell>
          <cell r="DI58">
            <v>0.52708718861090953</v>
          </cell>
          <cell r="DJ58">
            <v>4.7223525771325123</v>
          </cell>
          <cell r="DK58">
            <v>81.209474578364279</v>
          </cell>
          <cell r="DL58">
            <v>1.9320536665736896</v>
          </cell>
          <cell r="DM58">
            <v>0</v>
          </cell>
          <cell r="DN58">
            <v>0</v>
          </cell>
          <cell r="DO58">
            <v>0</v>
          </cell>
          <cell r="DP58">
            <v>3.1610303520188974</v>
          </cell>
          <cell r="DQ58">
            <v>6.6725648180223654E-2</v>
          </cell>
          <cell r="DR58">
            <v>81.209474578364379</v>
          </cell>
          <cell r="DS58">
            <v>7.570472831881859</v>
          </cell>
          <cell r="DT58">
            <v>0</v>
          </cell>
          <cell r="DU58">
            <v>1.0222372607262953</v>
          </cell>
          <cell r="DV58">
            <v>0.34617467327995638</v>
          </cell>
          <cell r="DW58">
            <v>1</v>
          </cell>
          <cell r="DX58">
            <v>0.37960851946804453</v>
          </cell>
          <cell r="DY58">
            <v>4.7223525771324821</v>
          </cell>
          <cell r="DZ58">
            <v>4.8573493929875831</v>
          </cell>
          <cell r="EA58">
            <v>0.17941314814019604</v>
          </cell>
          <cell r="EB58">
            <v>0.2</v>
          </cell>
          <cell r="EC58">
            <v>0</v>
          </cell>
          <cell r="ED58">
            <v>0.75060671414372837</v>
          </cell>
          <cell r="EE58">
            <v>0</v>
          </cell>
          <cell r="EF58">
            <v>0</v>
          </cell>
          <cell r="EG58">
            <v>0</v>
          </cell>
          <cell r="EH58">
            <v>1.228066614756754</v>
          </cell>
          <cell r="EI58">
            <v>2.5923047789086818E-2</v>
          </cell>
          <cell r="EJ58">
            <v>81.209474578364095</v>
          </cell>
          <cell r="EK58">
            <v>7.5704728318817489</v>
          </cell>
          <cell r="EL58">
            <v>0</v>
          </cell>
          <cell r="EM58">
            <v>1.0222372607263031</v>
          </cell>
          <cell r="EN58">
            <v>0.34617467327995444</v>
          </cell>
          <cell r="EO58">
            <v>1</v>
          </cell>
          <cell r="EP58">
            <v>0.14747866914286284</v>
          </cell>
          <cell r="EQ58">
            <v>4.7223525771326598</v>
          </cell>
          <cell r="ER58">
            <v>4.8573493929877261</v>
          </cell>
          <cell r="ES58">
            <v>0.17941314814019388</v>
          </cell>
          <cell r="ET58">
            <v>0.2</v>
          </cell>
          <cell r="EU58">
            <v>0</v>
          </cell>
        </row>
        <row r="59">
          <cell r="A59" t="str">
            <v>2075.00</v>
          </cell>
          <cell r="B59">
            <v>4.0920462664929644</v>
          </cell>
          <cell r="C59">
            <v>8.9235271170477368</v>
          </cell>
          <cell r="D59">
            <v>3.3142374159011054</v>
          </cell>
          <cell r="E59">
            <v>1.1119399999999999</v>
          </cell>
          <cell r="F59">
            <v>-3.8426120510477721</v>
          </cell>
          <cell r="G59">
            <v>1.0310215770398647</v>
          </cell>
          <cell r="H59">
            <v>0</v>
          </cell>
          <cell r="I59">
            <v>0.20032880735280806</v>
          </cell>
          <cell r="J59">
            <v>5.2631578947368363E-2</v>
          </cell>
          <cell r="K59">
            <v>0.65815911049416498</v>
          </cell>
          <cell r="L59">
            <v>1.0765162531206023</v>
          </cell>
          <cell r="M59">
            <v>5.2492415868686813</v>
          </cell>
          <cell r="N59">
            <v>0.13950067556877502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0.24795550101398608</v>
          </cell>
          <cell r="AA59">
            <v>0.42264167472896569</v>
          </cell>
          <cell r="AB59">
            <v>1.0182116806419148E-2</v>
          </cell>
          <cell r="AC59">
            <v>3.7357440045990987E-2</v>
          </cell>
          <cell r="AD59">
            <v>2.1160799997279232</v>
          </cell>
          <cell r="AE59">
            <v>31.055219456011937</v>
          </cell>
          <cell r="AF59">
            <v>0.13567500762770657</v>
          </cell>
          <cell r="AG59">
            <v>0</v>
          </cell>
          <cell r="AH59">
            <v>0</v>
          </cell>
          <cell r="AI59">
            <v>0</v>
          </cell>
          <cell r="AJ59">
            <v>0.23125888398579125</v>
          </cell>
          <cell r="AK59">
            <v>5.5713979714241213E-3</v>
          </cell>
          <cell r="AL59">
            <v>31.05521945601901</v>
          </cell>
          <cell r="AM59">
            <v>1.6679048906883225</v>
          </cell>
          <cell r="AN59">
            <v>0</v>
          </cell>
          <cell r="AO59">
            <v>1.0029525521415064</v>
          </cell>
          <cell r="AP59">
            <v>2.9981595595640083</v>
          </cell>
          <cell r="AQ59">
            <v>1</v>
          </cell>
          <cell r="AR59">
            <v>2.0441050682334549E-2</v>
          </cell>
          <cell r="AS59">
            <v>2.1160799996909945</v>
          </cell>
          <cell r="AT59">
            <v>2.1190025356993596</v>
          </cell>
          <cell r="AU59">
            <v>0.16158641059356416</v>
          </cell>
          <cell r="AV59">
            <v>0.2</v>
          </cell>
          <cell r="AW59">
            <v>0</v>
          </cell>
          <cell r="AX59">
            <v>0.11228049338628476</v>
          </cell>
          <cell r="AY59">
            <v>0</v>
          </cell>
          <cell r="AZ59">
            <v>0</v>
          </cell>
          <cell r="BA59">
            <v>0</v>
          </cell>
          <cell r="BB59">
            <v>0.19138279074318332</v>
          </cell>
          <cell r="BC59">
            <v>4.6107188349950277E-3</v>
          </cell>
          <cell r="BD59">
            <v>31.05521945600341</v>
          </cell>
          <cell r="BE59">
            <v>1.6679048906452889</v>
          </cell>
          <cell r="BF59">
            <v>0</v>
          </cell>
          <cell r="BG59">
            <v>1.0029525521415037</v>
          </cell>
          <cell r="BH59">
            <v>2.9981595595625161</v>
          </cell>
          <cell r="BI59">
            <v>1</v>
          </cell>
          <cell r="BJ59">
            <v>1.6916389363657233E-2</v>
          </cell>
          <cell r="BK59">
            <v>2.1160799997724475</v>
          </cell>
          <cell r="BL59">
            <v>2.1190025357808824</v>
          </cell>
          <cell r="BM59">
            <v>0.16158641059356441</v>
          </cell>
          <cell r="BN59">
            <v>0.2</v>
          </cell>
          <cell r="BO59">
            <v>0</v>
          </cell>
          <cell r="BP59">
            <v>2.7162286893452627</v>
          </cell>
          <cell r="BQ59">
            <v>5.3067515810276529</v>
          </cell>
          <cell r="BR59">
            <v>3.6163690490237668E-2</v>
          </cell>
          <cell r="BS59">
            <v>0.60705016603051531</v>
          </cell>
          <cell r="BT59">
            <v>2.8972263343270201</v>
          </cell>
          <cell r="BU59">
            <v>117.46742145790738</v>
          </cell>
          <cell r="BV59">
            <v>1.9562295832238983</v>
          </cell>
          <cell r="BW59">
            <v>0</v>
          </cell>
          <cell r="BX59">
            <v>0</v>
          </cell>
          <cell r="BY59">
            <v>0</v>
          </cell>
          <cell r="BZ59">
            <v>3.8219257731677958</v>
          </cell>
          <cell r="CA59">
            <v>2.6045112273885625E-2</v>
          </cell>
          <cell r="CB59">
            <v>117.4674214579227</v>
          </cell>
          <cell r="CC59">
            <v>4.0525687969142625</v>
          </cell>
          <cell r="CD59">
            <v>0</v>
          </cell>
          <cell r="CE59">
            <v>1.0169324368307582</v>
          </cell>
          <cell r="CF59">
            <v>1.3297264183415174</v>
          </cell>
          <cell r="CG59">
            <v>1</v>
          </cell>
          <cell r="CH59">
            <v>0.43719790529718561</v>
          </cell>
          <cell r="CI59">
            <v>2.8972263343270259</v>
          </cell>
          <cell r="CJ59">
            <v>2.9641177070820666</v>
          </cell>
          <cell r="CK59">
            <v>0.17576567067295365</v>
          </cell>
          <cell r="CL59">
            <v>0.2</v>
          </cell>
          <cell r="CM59">
            <v>0</v>
          </cell>
          <cell r="CN59">
            <v>0.75999910612135357</v>
          </cell>
          <cell r="CO59">
            <v>0</v>
          </cell>
          <cell r="CP59">
            <v>0</v>
          </cell>
          <cell r="CQ59">
            <v>0</v>
          </cell>
          <cell r="CR59">
            <v>1.4848258078598331</v>
          </cell>
          <cell r="CS59">
            <v>1.0118578216352042E-2</v>
          </cell>
          <cell r="CT59">
            <v>117.46742145786799</v>
          </cell>
          <cell r="CU59">
            <v>4.0525687969148336</v>
          </cell>
          <cell r="CV59">
            <v>0</v>
          </cell>
          <cell r="CW59">
            <v>1.0169324368307648</v>
          </cell>
          <cell r="CX59">
            <v>1.329726418340589</v>
          </cell>
          <cell r="CY59">
            <v>1</v>
          </cell>
          <cell r="CZ59">
            <v>0.16985226073332707</v>
          </cell>
          <cell r="DA59">
            <v>2.8972263343270499</v>
          </cell>
          <cell r="DB59">
            <v>2.9641177070820475</v>
          </cell>
          <cell r="DC59">
            <v>0.17576567067295085</v>
          </cell>
          <cell r="DD59">
            <v>0.2</v>
          </cell>
          <cell r="DE59">
            <v>0</v>
          </cell>
          <cell r="DF59">
            <v>2.7736646592762795</v>
          </cell>
          <cell r="DG59">
            <v>4.5500183560972607</v>
          </cell>
          <cell r="DH59">
            <v>9.3154868272118191E-2</v>
          </cell>
          <cell r="DI59">
            <v>0.54416851303986757</v>
          </cell>
          <cell r="DJ59">
            <v>4.7179158548804683</v>
          </cell>
          <cell r="DK59">
            <v>83.440424428953534</v>
          </cell>
          <cell r="DL59">
            <v>1.9975950043170949</v>
          </cell>
          <cell r="DM59">
            <v>0</v>
          </cell>
          <cell r="DN59">
            <v>0</v>
          </cell>
          <cell r="DO59">
            <v>0</v>
          </cell>
          <cell r="DP59">
            <v>3.2769260362074593</v>
          </cell>
          <cell r="DQ59">
            <v>6.7090193785991376E-2</v>
          </cell>
          <cell r="DR59">
            <v>83.440424428953634</v>
          </cell>
          <cell r="DS59">
            <v>7.7361701771606857</v>
          </cell>
          <cell r="DT59">
            <v>0</v>
          </cell>
          <cell r="DU59">
            <v>1.0218873178675205</v>
          </cell>
          <cell r="DV59">
            <v>0.34392944928300068</v>
          </cell>
          <cell r="DW59">
            <v>1</v>
          </cell>
          <cell r="DX59">
            <v>0.39191049989393179</v>
          </cell>
          <cell r="DY59">
            <v>4.7179158548804967</v>
          </cell>
          <cell r="DZ59">
            <v>4.8501627894417556</v>
          </cell>
          <cell r="EA59">
            <v>0.17879841878983557</v>
          </cell>
          <cell r="EB59">
            <v>0.2</v>
          </cell>
          <cell r="EC59">
            <v>0</v>
          </cell>
          <cell r="ED59">
            <v>0.77606965495913394</v>
          </cell>
          <cell r="EE59">
            <v>0</v>
          </cell>
          <cell r="EF59">
            <v>0</v>
          </cell>
          <cell r="EG59">
            <v>0</v>
          </cell>
          <cell r="EH59">
            <v>1.273092319889721</v>
          </cell>
          <cell r="EI59">
            <v>2.6064674486126826E-2</v>
          </cell>
          <cell r="EJ59">
            <v>83.440424428953278</v>
          </cell>
          <cell r="EK59">
            <v>7.736170177160508</v>
          </cell>
          <cell r="EL59">
            <v>0</v>
          </cell>
          <cell r="EM59">
            <v>1.0218873178675119</v>
          </cell>
          <cell r="EN59">
            <v>0.34392944928299862</v>
          </cell>
          <cell r="EO59">
            <v>1</v>
          </cell>
          <cell r="EP59">
            <v>0.15225801314592624</v>
          </cell>
          <cell r="EQ59">
            <v>4.7179158548806983</v>
          </cell>
          <cell r="ER59">
            <v>4.850162789441903</v>
          </cell>
          <cell r="ES59">
            <v>0.17879841878983246</v>
          </cell>
          <cell r="ET59">
            <v>0.2</v>
          </cell>
          <cell r="EU59">
            <v>0</v>
          </cell>
        </row>
        <row r="60">
          <cell r="A60" t="str">
            <v>2076.00</v>
          </cell>
          <cell r="B60">
            <v>4.0920462664929644</v>
          </cell>
          <cell r="C60">
            <v>9.222387048889864</v>
          </cell>
          <cell r="D60">
            <v>3.4167581624931596</v>
          </cell>
          <cell r="E60">
            <v>1.1119399999999999</v>
          </cell>
          <cell r="F60">
            <v>-3.9633348154569279</v>
          </cell>
          <cell r="G60">
            <v>1.0305926299271202</v>
          </cell>
          <cell r="H60">
            <v>0</v>
          </cell>
          <cell r="I60">
            <v>0.20664122654143333</v>
          </cell>
          <cell r="J60">
            <v>5.2631578947368363E-2</v>
          </cell>
          <cell r="K60">
            <v>0.67814829261842169</v>
          </cell>
          <cell r="L60">
            <v>1.1082202005158281</v>
          </cell>
          <cell r="M60">
            <v>5.4097678821688424</v>
          </cell>
          <cell r="N60">
            <v>0.13968344318059772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0.24796120894755011</v>
          </cell>
          <cell r="AA60">
            <v>0.42343287653210665</v>
          </cell>
          <cell r="AB60">
            <v>9.8742486568907974E-3</v>
          </cell>
          <cell r="AC60">
            <v>3.7420683180868664E-2</v>
          </cell>
          <cell r="AD60">
            <v>2.1374178901416387</v>
          </cell>
          <cell r="AE60">
            <v>32.347892354654526</v>
          </cell>
          <cell r="AF60">
            <v>0.13567813086524891</v>
          </cell>
          <cell r="AG60">
            <v>0</v>
          </cell>
          <cell r="AH60">
            <v>0</v>
          </cell>
          <cell r="AI60">
            <v>0</v>
          </cell>
          <cell r="AJ60">
            <v>0.23169180969317127</v>
          </cell>
          <cell r="AK60">
            <v>5.4029402708930321E-3</v>
          </cell>
          <cell r="AL60">
            <v>32.347892354661887</v>
          </cell>
          <cell r="AM60">
            <v>1.6725376541259116</v>
          </cell>
          <cell r="AN60">
            <v>0</v>
          </cell>
          <cell r="AO60">
            <v>1.0027775944920201</v>
          </cell>
          <cell r="AP60">
            <v>3.0761146038178597</v>
          </cell>
          <cell r="AQ60">
            <v>1</v>
          </cell>
          <cell r="AR60">
            <v>2.0475655733530489E-2</v>
          </cell>
          <cell r="AS60">
            <v>2.137417890104353</v>
          </cell>
          <cell r="AT60">
            <v>2.1403015555872544</v>
          </cell>
          <cell r="AU60">
            <v>0.16127784607742118</v>
          </cell>
          <cell r="AV60">
            <v>0.2</v>
          </cell>
          <cell r="AW60">
            <v>0</v>
          </cell>
          <cell r="AX60">
            <v>0.11228307808230321</v>
          </cell>
          <cell r="AY60">
            <v>0</v>
          </cell>
          <cell r="AZ60">
            <v>0</v>
          </cell>
          <cell r="BA60">
            <v>0</v>
          </cell>
          <cell r="BB60">
            <v>0.19174106683893891</v>
          </cell>
          <cell r="BC60">
            <v>4.471308385997767E-3</v>
          </cell>
          <cell r="BD60">
            <v>32.347892354645623</v>
          </cell>
          <cell r="BE60">
            <v>1.6725376540827583</v>
          </cell>
          <cell r="BF60">
            <v>0</v>
          </cell>
          <cell r="BG60">
            <v>1.0027775944920199</v>
          </cell>
          <cell r="BH60">
            <v>3.0761146038163281</v>
          </cell>
          <cell r="BI60">
            <v>1</v>
          </cell>
          <cell r="BJ60">
            <v>1.6945027447338477E-2</v>
          </cell>
          <cell r="BK60">
            <v>2.1374178901866547</v>
          </cell>
          <cell r="BL60">
            <v>2.1403015556695921</v>
          </cell>
          <cell r="BM60">
            <v>0.16127784607741755</v>
          </cell>
          <cell r="BN60">
            <v>0.2</v>
          </cell>
          <cell r="BO60">
            <v>0</v>
          </cell>
          <cell r="BP60">
            <v>2.7920942716997836</v>
          </cell>
          <cell r="BQ60">
            <v>5.4680691638682877</v>
          </cell>
          <cell r="BR60">
            <v>3.6162076748938239E-2</v>
          </cell>
          <cell r="BS60">
            <v>0.62353614679238922</v>
          </cell>
          <cell r="BT60">
            <v>2.8997142243133385</v>
          </cell>
          <cell r="BU60">
            <v>120.87315971065711</v>
          </cell>
          <cell r="BV60">
            <v>2.0108680225911448</v>
          </cell>
          <cell r="BW60">
            <v>0</v>
          </cell>
          <cell r="BX60">
            <v>0</v>
          </cell>
          <cell r="BY60">
            <v>0</v>
          </cell>
          <cell r="BZ60">
            <v>3.9381067961740284</v>
          </cell>
          <cell r="CA60">
            <v>2.6043950056402983E-2</v>
          </cell>
          <cell r="CB60">
            <v>120.87315971067282</v>
          </cell>
          <cell r="CC60">
            <v>4.1202604736339774</v>
          </cell>
          <cell r="CD60">
            <v>0</v>
          </cell>
          <cell r="CE60">
            <v>1.0167033997723265</v>
          </cell>
          <cell r="CF60">
            <v>1.3272532638347687</v>
          </cell>
          <cell r="CG60">
            <v>1</v>
          </cell>
          <cell r="CH60">
            <v>0.44907111884556677</v>
          </cell>
          <cell r="CI60">
            <v>2.8997142243133727</v>
          </cell>
          <cell r="CJ60">
            <v>2.9654987599450848</v>
          </cell>
          <cell r="CK60">
            <v>0.17524181500756233</v>
          </cell>
          <cell r="CL60">
            <v>0.2</v>
          </cell>
          <cell r="CM60">
            <v>0</v>
          </cell>
          <cell r="CN60">
            <v>0.78122624910862393</v>
          </cell>
          <cell r="CO60">
            <v>0</v>
          </cell>
          <cell r="CP60">
            <v>0</v>
          </cell>
          <cell r="CQ60">
            <v>0</v>
          </cell>
          <cell r="CR60">
            <v>1.5299623676942296</v>
          </cell>
          <cell r="CS60">
            <v>1.0118126692535258E-2</v>
          </cell>
          <cell r="CT60">
            <v>120.87315971061658</v>
          </cell>
          <cell r="CU60">
            <v>4.1202604736345618</v>
          </cell>
          <cell r="CV60">
            <v>0</v>
          </cell>
          <cell r="CW60">
            <v>1.0167033997723274</v>
          </cell>
          <cell r="CX60">
            <v>1.3272532638338419</v>
          </cell>
          <cell r="CY60">
            <v>1</v>
          </cell>
          <cell r="CZ60">
            <v>0.17446502794681901</v>
          </cell>
          <cell r="DA60">
            <v>2.8997142243133061</v>
          </cell>
          <cell r="DB60">
            <v>2.9654987599450662</v>
          </cell>
          <cell r="DC60">
            <v>0.17524181500756519</v>
          </cell>
          <cell r="DD60">
            <v>0.2</v>
          </cell>
          <cell r="DE60">
            <v>0</v>
          </cell>
          <cell r="DF60">
            <v>2.8663274667997083</v>
          </cell>
          <cell r="DG60">
            <v>4.7143535860006542</v>
          </cell>
          <cell r="DH60">
            <v>9.3647117774768682E-2</v>
          </cell>
          <cell r="DI60">
            <v>0.56152892682789823</v>
          </cell>
          <cell r="DJ60">
            <v>4.7136094608791028</v>
          </cell>
          <cell r="DK60">
            <v>85.707346994171317</v>
          </cell>
          <cell r="DL60">
            <v>2.0643308156473719</v>
          </cell>
          <cell r="DM60">
            <v>0</v>
          </cell>
          <cell r="DN60">
            <v>0</v>
          </cell>
          <cell r="DO60">
            <v>0</v>
          </cell>
          <cell r="DP60">
            <v>3.3952803704960925</v>
          </cell>
          <cell r="DQ60">
            <v>6.74447121824686E-2</v>
          </cell>
          <cell r="DR60">
            <v>85.707346994171445</v>
          </cell>
          <cell r="DS60">
            <v>7.9028330566980216</v>
          </cell>
          <cell r="DT60">
            <v>0</v>
          </cell>
          <cell r="DU60">
            <v>1.021543331612504</v>
          </cell>
          <cell r="DV60">
            <v>0.34177151023294178</v>
          </cell>
          <cell r="DW60">
            <v>1</v>
          </cell>
          <cell r="DX60">
            <v>0.40441348064897498</v>
          </cell>
          <cell r="DY60">
            <v>4.7136094608790344</v>
          </cell>
          <cell r="DZ60">
            <v>4.8431733735281117</v>
          </cell>
          <cell r="EA60">
            <v>0.17819284055352441</v>
          </cell>
          <cell r="EB60">
            <v>0.2</v>
          </cell>
          <cell r="EC60">
            <v>0</v>
          </cell>
          <cell r="ED60">
            <v>0.80199665115235697</v>
          </cell>
          <cell r="EE60">
            <v>0</v>
          </cell>
          <cell r="EF60">
            <v>0</v>
          </cell>
          <cell r="EG60">
            <v>0</v>
          </cell>
          <cell r="EH60">
            <v>1.3190732155045946</v>
          </cell>
          <cell r="EI60">
            <v>2.6202405592300086E-2</v>
          </cell>
          <cell r="EJ60">
            <v>85.707346994171118</v>
          </cell>
          <cell r="EK60">
            <v>7.9028330566978857</v>
          </cell>
          <cell r="EL60">
            <v>0</v>
          </cell>
          <cell r="EM60">
            <v>1.0215433316125098</v>
          </cell>
          <cell r="EN60">
            <v>0.34177151023293972</v>
          </cell>
          <cell r="EO60">
            <v>1</v>
          </cell>
          <cell r="EP60">
            <v>0.15711544617892712</v>
          </cell>
          <cell r="EQ60">
            <v>4.7136094608791641</v>
          </cell>
          <cell r="ER60">
            <v>4.8431733735282601</v>
          </cell>
          <cell r="ES60">
            <v>0.17819284055352427</v>
          </cell>
          <cell r="ET60">
            <v>0.2</v>
          </cell>
          <cell r="EU60">
            <v>0</v>
          </cell>
        </row>
        <row r="61">
          <cell r="A61" t="str">
            <v>2077.00</v>
          </cell>
          <cell r="B61">
            <v>4.0920462664929644</v>
          </cell>
          <cell r="C61">
            <v>9.5270548989991433</v>
          </cell>
          <cell r="D61">
            <v>3.5209909965596231</v>
          </cell>
          <cell r="E61">
            <v>1.1119399999999999</v>
          </cell>
          <cell r="F61">
            <v>-4.0861392377925814</v>
          </cell>
          <cell r="G61">
            <v>1.0301685598787225</v>
          </cell>
          <cell r="H61">
            <v>0</v>
          </cell>
          <cell r="I61">
            <v>0.21306256261950876</v>
          </cell>
          <cell r="J61">
            <v>5.2631578947368363E-2</v>
          </cell>
          <cell r="K61">
            <v>0.69845901433552982</v>
          </cell>
          <cell r="L61">
            <v>1.1403882512470698</v>
          </cell>
          <cell r="M61">
            <v>5.5729008247617324</v>
          </cell>
          <cell r="N61">
            <v>0.13986214002636216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0.24796737346838982</v>
          </cell>
          <cell r="AA61">
            <v>0.42421811141293159</v>
          </cell>
          <cell r="AB61">
            <v>9.5758487111764559E-3</v>
          </cell>
          <cell r="AC61">
            <v>3.7483275198448886E-2</v>
          </cell>
          <cell r="AD61">
            <v>2.1586723839474762</v>
          </cell>
          <cell r="AE61">
            <v>33.689182088348907</v>
          </cell>
          <cell r="AF61">
            <v>0.13568150393585404</v>
          </cell>
          <cell r="AG61">
            <v>0</v>
          </cell>
          <cell r="AH61">
            <v>0</v>
          </cell>
          <cell r="AI61">
            <v>0</v>
          </cell>
          <cell r="AJ61">
            <v>0.23212147045088777</v>
          </cell>
          <cell r="AK61">
            <v>5.2396633331173907E-3</v>
          </cell>
          <cell r="AL61">
            <v>33.689182088356588</v>
          </cell>
          <cell r="AM61">
            <v>1.6768942367292332</v>
          </cell>
          <cell r="AN61">
            <v>0</v>
          </cell>
          <cell r="AO61">
            <v>1.0026047740046835</v>
          </cell>
          <cell r="AP61">
            <v>3.1568918749987085</v>
          </cell>
          <cell r="AQ61">
            <v>1</v>
          </cell>
          <cell r="AR61">
            <v>2.0509904509734188E-2</v>
          </cell>
          <cell r="AS61">
            <v>2.1586723839098254</v>
          </cell>
          <cell r="AT61">
            <v>2.1615216001815583</v>
          </cell>
          <cell r="AU61">
            <v>0.16097326312325802</v>
          </cell>
          <cell r="AV61">
            <v>0.2</v>
          </cell>
          <cell r="AW61">
            <v>0</v>
          </cell>
          <cell r="AX61">
            <v>0.11228586953253961</v>
          </cell>
          <cell r="AY61">
            <v>0</v>
          </cell>
          <cell r="AZ61">
            <v>0</v>
          </cell>
          <cell r="BA61">
            <v>0</v>
          </cell>
          <cell r="BB61">
            <v>0.19209664096205001</v>
          </cell>
          <cell r="BC61">
            <v>4.3361853780590634E-3</v>
          </cell>
          <cell r="BD61">
            <v>33.689182088339656</v>
          </cell>
          <cell r="BE61">
            <v>1.6768942366859572</v>
          </cell>
          <cell r="BF61">
            <v>0</v>
          </cell>
          <cell r="BG61">
            <v>1.0026047740046773</v>
          </cell>
          <cell r="BH61">
            <v>3.156891874997136</v>
          </cell>
          <cell r="BI61">
            <v>1</v>
          </cell>
          <cell r="BJ61">
            <v>1.6973370688715277E-2</v>
          </cell>
          <cell r="BK61">
            <v>2.1586723839928985</v>
          </cell>
          <cell r="BL61">
            <v>2.16152160026471</v>
          </cell>
          <cell r="BM61">
            <v>0.16097326312325674</v>
          </cell>
          <cell r="BN61">
            <v>0.2</v>
          </cell>
          <cell r="BO61">
            <v>0</v>
          </cell>
          <cell r="BP61">
            <v>2.8690410494428353</v>
          </cell>
          <cell r="BQ61">
            <v>5.6321110835796162</v>
          </cell>
          <cell r="BR61">
            <v>3.6160542295431766E-2</v>
          </cell>
          <cell r="BS61">
            <v>0.64023897605894819</v>
          </cell>
          <cell r="BT61">
            <v>2.9021545197502507</v>
          </cell>
          <cell r="BU61">
            <v>124.33004923318958</v>
          </cell>
          <cell r="BV61">
            <v>2.0662851395464314</v>
          </cell>
          <cell r="BW61">
            <v>0</v>
          </cell>
          <cell r="BX61">
            <v>0</v>
          </cell>
          <cell r="BY61">
            <v>0</v>
          </cell>
          <cell r="BZ61">
            <v>4.0562498882807043</v>
          </cell>
          <cell r="CA61">
            <v>2.6042844942037902E-2</v>
          </cell>
          <cell r="CB61">
            <v>124.33004923320581</v>
          </cell>
          <cell r="CC61">
            <v>4.1881511086230967</v>
          </cell>
          <cell r="CD61">
            <v>0</v>
          </cell>
          <cell r="CE61">
            <v>1.0164772677415808</v>
          </cell>
          <cell r="CF61">
            <v>1.3248251773488022</v>
          </cell>
          <cell r="CG61">
            <v>1</v>
          </cell>
          <cell r="CH61">
            <v>0.4611005068212361</v>
          </cell>
          <cell r="CI61">
            <v>2.9021545197502645</v>
          </cell>
          <cell r="CJ61">
            <v>2.9668535621693626</v>
          </cell>
          <cell r="CK61">
            <v>0.17472513533028819</v>
          </cell>
          <cell r="CL61">
            <v>0.2</v>
          </cell>
          <cell r="CM61">
            <v>0</v>
          </cell>
          <cell r="CN61">
            <v>0.80275590989638179</v>
          </cell>
          <cell r="CO61">
            <v>0</v>
          </cell>
          <cell r="CP61">
            <v>0</v>
          </cell>
          <cell r="CQ61">
            <v>0</v>
          </cell>
          <cell r="CR61">
            <v>1.5758611952988681</v>
          </cell>
          <cell r="CS61">
            <v>1.0117697353393859E-2</v>
          </cell>
          <cell r="CT61">
            <v>124.33004923314789</v>
          </cell>
          <cell r="CU61">
            <v>4.1881511086236962</v>
          </cell>
          <cell r="CV61">
            <v>0</v>
          </cell>
          <cell r="CW61">
            <v>1.0164772677415821</v>
          </cell>
          <cell r="CX61">
            <v>1.3248251773478774</v>
          </cell>
          <cell r="CY61">
            <v>1</v>
          </cell>
          <cell r="CZ61">
            <v>0.17913846923770732</v>
          </cell>
          <cell r="DA61">
            <v>2.9021545197502965</v>
          </cell>
          <cell r="DB61">
            <v>2.9668535621693426</v>
          </cell>
          <cell r="DC61">
            <v>0.17472513533028503</v>
          </cell>
          <cell r="DD61">
            <v>0.2</v>
          </cell>
          <cell r="DE61">
            <v>0</v>
          </cell>
          <cell r="DF61">
            <v>2.9606320295980622</v>
          </cell>
          <cell r="DG61">
            <v>4.8820833764430063</v>
          </cell>
          <cell r="DH61">
            <v>9.4125749019753943E-2</v>
          </cell>
          <cell r="DI61">
            <v>0.57916464177610227</v>
          </cell>
          <cell r="DJ61">
            <v>4.7094293055994694</v>
          </cell>
          <cell r="DK61">
            <v>88.009921861694821</v>
          </cell>
          <cell r="DL61">
            <v>2.1322490201427176</v>
          </cell>
          <cell r="DM61">
            <v>0</v>
          </cell>
          <cell r="DN61">
            <v>0</v>
          </cell>
          <cell r="DO61">
            <v>0</v>
          </cell>
          <cell r="DP61">
            <v>3.5160794693857609</v>
          </cell>
          <cell r="DQ61">
            <v>6.7789422701346594E-2</v>
          </cell>
          <cell r="DR61">
            <v>88.009921861694892</v>
          </cell>
          <cell r="DS61">
            <v>8.0704137436307217</v>
          </cell>
          <cell r="DT61">
            <v>0</v>
          </cell>
          <cell r="DU61">
            <v>1.0212051407046574</v>
          </cell>
          <cell r="DV61">
            <v>0.33969703172625754</v>
          </cell>
          <cell r="DW61">
            <v>1</v>
          </cell>
          <cell r="DX61">
            <v>0.41711473346995304</v>
          </cell>
          <cell r="DY61">
            <v>4.7094293055994498</v>
          </cell>
          <cell r="DZ61">
            <v>4.8363758128670753</v>
          </cell>
          <cell r="EA61">
            <v>0.17759641083947253</v>
          </cell>
          <cell r="EB61">
            <v>0.2</v>
          </cell>
          <cell r="EC61">
            <v>0</v>
          </cell>
          <cell r="ED61">
            <v>0.82838300945533161</v>
          </cell>
          <cell r="EE61">
            <v>0</v>
          </cell>
          <cell r="EF61">
            <v>0</v>
          </cell>
          <cell r="EG61">
            <v>0</v>
          </cell>
          <cell r="EH61">
            <v>1.3660039070572243</v>
          </cell>
          <cell r="EI61">
            <v>2.6336326318407356E-2</v>
          </cell>
          <cell r="EJ61">
            <v>88.009921861694593</v>
          </cell>
          <cell r="EK61">
            <v>8.0704137436305157</v>
          </cell>
          <cell r="EL61">
            <v>0</v>
          </cell>
          <cell r="EM61">
            <v>1.021205140704649</v>
          </cell>
          <cell r="EN61">
            <v>0.33969703172625559</v>
          </cell>
          <cell r="EO61">
            <v>1</v>
          </cell>
          <cell r="EP61">
            <v>0.16204990830614646</v>
          </cell>
          <cell r="EQ61">
            <v>4.7094293055995928</v>
          </cell>
          <cell r="ER61">
            <v>4.8363758128672263</v>
          </cell>
          <cell r="ES61">
            <v>0.17759641083947209</v>
          </cell>
          <cell r="ET61">
            <v>0.2</v>
          </cell>
          <cell r="EU61">
            <v>0</v>
          </cell>
        </row>
        <row r="62">
          <cell r="A62" t="str">
            <v>2078.00</v>
          </cell>
          <cell r="B62">
            <v>4.0920462664929644</v>
          </cell>
          <cell r="C62">
            <v>9.8374930558735372</v>
          </cell>
          <cell r="D62">
            <v>3.6269174621356037</v>
          </cell>
          <cell r="E62">
            <v>1.1119399999999999</v>
          </cell>
          <cell r="F62">
            <v>-4.2110058895483364</v>
          </cell>
          <cell r="G62">
            <v>1.0297493671987055</v>
          </cell>
          <cell r="H62">
            <v>0</v>
          </cell>
          <cell r="I62">
            <v>0.21959177270615748</v>
          </cell>
          <cell r="J62">
            <v>5.2631578947368363E-2</v>
          </cell>
          <cell r="K62">
            <v>0.71908753574422934</v>
          </cell>
          <cell r="L62">
            <v>1.1730137178757234</v>
          </cell>
          <cell r="M62">
            <v>5.7386104884617142</v>
          </cell>
          <cell r="N62">
            <v>0.14003676675028481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0.24797398674267976</v>
          </cell>
          <cell r="AA62">
            <v>0.42499728555771293</v>
          </cell>
          <cell r="AB62">
            <v>9.2866201204649269E-3</v>
          </cell>
          <cell r="AC62">
            <v>3.7545257111448141E-2</v>
          </cell>
          <cell r="AD62">
            <v>2.1798403427196162</v>
          </cell>
          <cell r="AE62">
            <v>35.080743355664836</v>
          </cell>
          <cell r="AF62">
            <v>0.13568512255304888</v>
          </cell>
          <cell r="AG62">
            <v>0</v>
          </cell>
          <cell r="AH62">
            <v>0</v>
          </cell>
          <cell r="AI62">
            <v>0</v>
          </cell>
          <cell r="AJ62">
            <v>0.23254781492642368</v>
          </cell>
          <cell r="AK62">
            <v>5.0814047299011953E-3</v>
          </cell>
          <cell r="AL62">
            <v>35.080743355672823</v>
          </cell>
          <cell r="AM62">
            <v>1.6809758706388729</v>
          </cell>
          <cell r="AN62">
            <v>0</v>
          </cell>
          <cell r="AO62">
            <v>1.0024340437340884</v>
          </cell>
          <cell r="AP62">
            <v>3.2405973115732167</v>
          </cell>
          <cell r="AQ62">
            <v>1</v>
          </cell>
          <cell r="AR62">
            <v>2.0543819452070879E-2</v>
          </cell>
          <cell r="AS62">
            <v>2.1798403426816106</v>
          </cell>
          <cell r="AT62">
            <v>2.1826592471462227</v>
          </cell>
          <cell r="AU62">
            <v>0.16067267478267733</v>
          </cell>
          <cell r="AV62">
            <v>0.2</v>
          </cell>
          <cell r="AW62">
            <v>0</v>
          </cell>
          <cell r="AX62">
            <v>0.11228886418963299</v>
          </cell>
          <cell r="AY62">
            <v>0</v>
          </cell>
          <cell r="AZ62">
            <v>0</v>
          </cell>
          <cell r="BA62">
            <v>0</v>
          </cell>
          <cell r="BB62">
            <v>0.19244947063129286</v>
          </cell>
          <cell r="BC62">
            <v>4.2052153905637324E-3</v>
          </cell>
          <cell r="BD62">
            <v>35.08074335565518</v>
          </cell>
          <cell r="BE62">
            <v>1.6809758705954816</v>
          </cell>
          <cell r="BF62">
            <v>0</v>
          </cell>
          <cell r="BG62">
            <v>1.0024340437340824</v>
          </cell>
          <cell r="BH62">
            <v>3.240597311571602</v>
          </cell>
          <cell r="BI62">
            <v>1</v>
          </cell>
          <cell r="BJ62">
            <v>1.7001437659377575E-2</v>
          </cell>
          <cell r="BK62">
            <v>2.1798403427655</v>
          </cell>
          <cell r="BL62">
            <v>2.1826592472301862</v>
          </cell>
          <cell r="BM62">
            <v>0.16067267478267475</v>
          </cell>
          <cell r="BN62">
            <v>0.2</v>
          </cell>
          <cell r="BO62">
            <v>0</v>
          </cell>
          <cell r="BP62">
            <v>2.9470562014657933</v>
          </cell>
          <cell r="BQ62">
            <v>5.7988558349685544</v>
          </cell>
          <cell r="BR62">
            <v>3.615908132034814E-2</v>
          </cell>
          <cell r="BS62">
            <v>0.65715566777865908</v>
          </cell>
          <cell r="BT62">
            <v>2.9045473294344499</v>
          </cell>
          <cell r="BU62">
            <v>127.83750099941069</v>
          </cell>
          <cell r="BV62">
            <v>2.122471700319323</v>
          </cell>
          <cell r="BW62">
            <v>0</v>
          </cell>
          <cell r="BX62">
            <v>0</v>
          </cell>
          <cell r="BY62">
            <v>0</v>
          </cell>
          <cell r="BZ62">
            <v>4.17633956143447</v>
          </cell>
          <cell r="CA62">
            <v>2.6041792746878425E-2</v>
          </cell>
          <cell r="CB62">
            <v>127.83750099942735</v>
          </cell>
          <cell r="CC62">
            <v>4.2562252178516449</v>
          </cell>
          <cell r="CD62">
            <v>0</v>
          </cell>
          <cell r="CE62">
            <v>1.0162539763879075</v>
          </cell>
          <cell r="CF62">
            <v>1.3224423701005374</v>
          </cell>
          <cell r="CG62">
            <v>1</v>
          </cell>
          <cell r="CH62">
            <v>0.47328391866803171</v>
          </cell>
          <cell r="CI62">
            <v>2.9045473294344877</v>
          </cell>
          <cell r="CJ62">
            <v>2.9681819397330482</v>
          </cell>
          <cell r="CK62">
            <v>0.17421563315246921</v>
          </cell>
          <cell r="CL62">
            <v>0.2</v>
          </cell>
          <cell r="CM62">
            <v>0</v>
          </cell>
          <cell r="CN62">
            <v>0.82458450114644621</v>
          </cell>
          <cell r="CO62">
            <v>0</v>
          </cell>
          <cell r="CP62">
            <v>0</v>
          </cell>
          <cell r="CQ62">
            <v>0</v>
          </cell>
          <cell r="CR62">
            <v>1.6225162735340399</v>
          </cell>
          <cell r="CS62">
            <v>1.0117288573469715E-2</v>
          </cell>
          <cell r="CT62">
            <v>127.83750099936789</v>
          </cell>
          <cell r="CU62">
            <v>4.2562252178522684</v>
          </cell>
          <cell r="CV62">
            <v>0</v>
          </cell>
          <cell r="CW62">
            <v>1.0162539763879108</v>
          </cell>
          <cell r="CX62">
            <v>1.322442370099614</v>
          </cell>
          <cell r="CY62">
            <v>1</v>
          </cell>
          <cell r="CZ62">
            <v>0.18387174911062193</v>
          </cell>
          <cell r="DA62">
            <v>2.9045473294344357</v>
          </cell>
          <cell r="DB62">
            <v>2.96818193973303</v>
          </cell>
          <cell r="DC62">
            <v>0.17421563315247127</v>
          </cell>
          <cell r="DD62">
            <v>0.2</v>
          </cell>
          <cell r="DE62">
            <v>0</v>
          </cell>
          <cell r="DF62">
            <v>3.0565603237487524</v>
          </cell>
          <cell r="DG62">
            <v>5.0531861131490459</v>
          </cell>
          <cell r="DH62">
            <v>9.4591065309471783E-2</v>
          </cell>
          <cell r="DI62">
            <v>0.59707167104586845</v>
          </cell>
          <cell r="DJ62">
            <v>4.7053714570958993</v>
          </cell>
          <cell r="DK62">
            <v>90.347803362861697</v>
          </cell>
          <cell r="DL62">
            <v>2.2013366369630059</v>
          </cell>
          <cell r="DM62">
            <v>0</v>
          </cell>
          <cell r="DN62">
            <v>0</v>
          </cell>
          <cell r="DO62">
            <v>0</v>
          </cell>
          <cell r="DP62">
            <v>3.6393077662621889</v>
          </cell>
          <cell r="DQ62">
            <v>6.8124543781199906E-2</v>
          </cell>
          <cell r="DR62">
            <v>90.347803362861754</v>
          </cell>
          <cell r="DS62">
            <v>8.2388642530339009</v>
          </cell>
          <cell r="DT62">
            <v>0</v>
          </cell>
          <cell r="DU62">
            <v>1.0208725989465066</v>
          </cell>
          <cell r="DV62">
            <v>0.3377023796673419</v>
          </cell>
          <cell r="DW62">
            <v>1</v>
          </cell>
          <cell r="DX62">
            <v>0.43001138703324926</v>
          </cell>
          <cell r="DY62">
            <v>4.7053714570958975</v>
          </cell>
          <cell r="DZ62">
            <v>4.8297646707436934</v>
          </cell>
          <cell r="EA62">
            <v>0.17700909495478115</v>
          </cell>
          <cell r="EB62">
            <v>0.2</v>
          </cell>
          <cell r="EC62">
            <v>0</v>
          </cell>
          <cell r="ED62">
            <v>0.85522368678572636</v>
          </cell>
          <cell r="EE62">
            <v>0</v>
          </cell>
          <cell r="EF62">
            <v>0</v>
          </cell>
          <cell r="EG62">
            <v>0</v>
          </cell>
          <cell r="EH62">
            <v>1.4138783468868261</v>
          </cell>
          <cell r="EI62">
            <v>2.6466521528271877E-2</v>
          </cell>
          <cell r="EJ62">
            <v>90.34780336286147</v>
          </cell>
          <cell r="EK62">
            <v>8.2388642530337002</v>
          </cell>
          <cell r="EL62">
            <v>0</v>
          </cell>
          <cell r="EM62">
            <v>1.0208725989465077</v>
          </cell>
          <cell r="EN62">
            <v>0.33770237966733996</v>
          </cell>
          <cell r="EO62">
            <v>1</v>
          </cell>
          <cell r="EP62">
            <v>0.16706028401261575</v>
          </cell>
          <cell r="EQ62">
            <v>4.7053714570960077</v>
          </cell>
          <cell r="ER62">
            <v>4.8297646707438489</v>
          </cell>
          <cell r="ES62">
            <v>0.17700909495478198</v>
          </cell>
          <cell r="ET62">
            <v>0.2</v>
          </cell>
          <cell r="EU62">
            <v>0</v>
          </cell>
        </row>
        <row r="63">
          <cell r="A63" t="str">
            <v>2079.00</v>
          </cell>
          <cell r="B63">
            <v>4.0920462664929644</v>
          </cell>
          <cell r="C63">
            <v>10.153660450581354</v>
          </cell>
          <cell r="D63">
            <v>3.734517941812018</v>
          </cell>
          <cell r="E63">
            <v>1.1119399999999999</v>
          </cell>
          <cell r="F63">
            <v>-4.3379139848651445</v>
          </cell>
          <cell r="G63">
            <v>1.0293350500610503</v>
          </cell>
          <cell r="H63">
            <v>0</v>
          </cell>
          <cell r="I63">
            <v>0.22622773770661939</v>
          </cell>
          <cell r="J63">
            <v>5.2631578947368363E-2</v>
          </cell>
          <cell r="K63">
            <v>0.74002989786235474</v>
          </cell>
          <cell r="L63">
            <v>1.2060896020341552</v>
          </cell>
          <cell r="M63">
            <v>5.9068651794151474</v>
          </cell>
          <cell r="N63">
            <v>0.14020733253094805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0.24798104041129129</v>
          </cell>
          <cell r="AA63">
            <v>0.42577034848771028</v>
          </cell>
          <cell r="AB63">
            <v>9.0062755415534212E-3</v>
          </cell>
          <cell r="AC63">
            <v>3.7606664001654348E-2</v>
          </cell>
          <cell r="AD63">
            <v>2.2009187232886536</v>
          </cell>
          <cell r="AE63">
            <v>36.524282805763889</v>
          </cell>
          <cell r="AF63">
            <v>0.13568898214293074</v>
          </cell>
          <cell r="AG63">
            <v>0</v>
          </cell>
          <cell r="AH63">
            <v>0</v>
          </cell>
          <cell r="AI63">
            <v>0</v>
          </cell>
          <cell r="AJ63">
            <v>0.23297081549908716</v>
          </cell>
          <cell r="AK63">
            <v>4.9280072342780231E-3</v>
          </cell>
          <cell r="AL63">
            <v>36.524282805772216</v>
          </cell>
          <cell r="AM63">
            <v>1.6847838971820024</v>
          </cell>
          <cell r="AN63">
            <v>0</v>
          </cell>
          <cell r="AO63">
            <v>1.0022653665704804</v>
          </cell>
          <cell r="AP63">
            <v>3.3273410986374885</v>
          </cell>
          <cell r="AQ63">
            <v>1</v>
          </cell>
          <cell r="AR63">
            <v>2.057741975641211E-2</v>
          </cell>
          <cell r="AS63">
            <v>2.2009187232502674</v>
          </cell>
          <cell r="AT63">
            <v>2.2037111006708434</v>
          </cell>
          <cell r="AU63">
            <v>0.16037607308008361</v>
          </cell>
          <cell r="AV63">
            <v>0.2</v>
          </cell>
          <cell r="AW63">
            <v>0</v>
          </cell>
          <cell r="AX63">
            <v>0.11229205826836254</v>
          </cell>
          <cell r="AY63">
            <v>0</v>
          </cell>
          <cell r="AZ63">
            <v>0</v>
          </cell>
          <cell r="BA63">
            <v>0</v>
          </cell>
          <cell r="BB63">
            <v>0.19279953298862654</v>
          </cell>
          <cell r="BC63">
            <v>4.0782683072753982E-3</v>
          </cell>
          <cell r="BD63">
            <v>36.524282805753835</v>
          </cell>
          <cell r="BE63">
            <v>1.6847838971385323</v>
          </cell>
          <cell r="BF63">
            <v>0</v>
          </cell>
          <cell r="BG63">
            <v>1.0022653665704919</v>
          </cell>
          <cell r="BH63">
            <v>3.3273410986358289</v>
          </cell>
          <cell r="BI63">
            <v>1</v>
          </cell>
          <cell r="BJ63">
            <v>1.702924424524253E-2</v>
          </cell>
          <cell r="BK63">
            <v>2.2009187233349992</v>
          </cell>
          <cell r="BL63">
            <v>2.2037111007556178</v>
          </cell>
          <cell r="BM63">
            <v>0.16037607308007812</v>
          </cell>
          <cell r="BN63">
            <v>0.2</v>
          </cell>
          <cell r="BO63">
            <v>0</v>
          </cell>
          <cell r="BP63">
            <v>3.0261263163809247</v>
          </cell>
          <cell r="BQ63">
            <v>5.9682806594225513</v>
          </cell>
          <cell r="BR63">
            <v>3.6157688701009501E-2</v>
          </cell>
          <cell r="BS63">
            <v>0.67428311256217177</v>
          </cell>
          <cell r="BT63">
            <v>2.906892801832782</v>
          </cell>
          <cell r="BU63">
            <v>131.39489477359578</v>
          </cell>
          <cell r="BV63">
            <v>2.1794180460201078</v>
          </cell>
          <cell r="BW63">
            <v>0</v>
          </cell>
          <cell r="BX63">
            <v>0</v>
          </cell>
          <cell r="BY63">
            <v>0</v>
          </cell>
          <cell r="BZ63">
            <v>4.2983594248684254</v>
          </cell>
          <cell r="CA63">
            <v>2.6040789781568811E-2</v>
          </cell>
          <cell r="CB63">
            <v>131.39489477361283</v>
          </cell>
          <cell r="CC63">
            <v>4.3244672821841954</v>
          </cell>
          <cell r="CD63">
            <v>0</v>
          </cell>
          <cell r="CE63">
            <v>1.0160334711721379</v>
          </cell>
          <cell r="CF63">
            <v>1.3201049509075991</v>
          </cell>
          <cell r="CG63">
            <v>1</v>
          </cell>
          <cell r="CH63">
            <v>0.48561911500181482</v>
          </cell>
          <cell r="CI63">
            <v>2.9068928018328433</v>
          </cell>
          <cell r="CJ63">
            <v>2.9694836438248751</v>
          </cell>
          <cell r="CK63">
            <v>0.1737132865204194</v>
          </cell>
          <cell r="CL63">
            <v>0.2</v>
          </cell>
          <cell r="CM63">
            <v>0</v>
          </cell>
          <cell r="CN63">
            <v>0.84670827036076279</v>
          </cell>
          <cell r="CO63">
            <v>0</v>
          </cell>
          <cell r="CP63">
            <v>0</v>
          </cell>
          <cell r="CQ63">
            <v>0</v>
          </cell>
          <cell r="CR63">
            <v>1.6699212345540184</v>
          </cell>
          <cell r="CS63">
            <v>1.0116898919440693E-2</v>
          </cell>
          <cell r="CT63">
            <v>131.3948947735517</v>
          </cell>
          <cell r="CU63">
            <v>4.3244672821848011</v>
          </cell>
          <cell r="CV63">
            <v>0</v>
          </cell>
          <cell r="CW63">
            <v>1.0160334711721313</v>
          </cell>
          <cell r="CX63">
            <v>1.3201049509066767</v>
          </cell>
          <cell r="CY63">
            <v>1</v>
          </cell>
          <cell r="CZ63">
            <v>0.18866399756034488</v>
          </cell>
          <cell r="DA63">
            <v>2.90689280183281</v>
          </cell>
          <cell r="DB63">
            <v>2.9694836438248573</v>
          </cell>
          <cell r="DC63">
            <v>0.17371328652042026</v>
          </cell>
          <cell r="DD63">
            <v>0.2</v>
          </cell>
          <cell r="DE63">
            <v>0</v>
          </cell>
          <cell r="DF63">
            <v>3.1540931063897584</v>
          </cell>
          <cell r="DG63">
            <v>5.2276378524455112</v>
          </cell>
          <cell r="DH63">
            <v>9.5043368288385124E-2</v>
          </cell>
          <cell r="DI63">
            <v>0.61524583013066991</v>
          </cell>
          <cell r="DJ63">
            <v>4.7014321335902372</v>
          </cell>
          <cell r="DK63">
            <v>92.720621000304192</v>
          </cell>
          <cell r="DL63">
            <v>2.2715798073871345</v>
          </cell>
          <cell r="DM63">
            <v>0</v>
          </cell>
          <cell r="DN63">
            <v>0</v>
          </cell>
          <cell r="DO63">
            <v>0</v>
          </cell>
          <cell r="DP63">
            <v>3.7649480168770766</v>
          </cell>
          <cell r="DQ63">
            <v>6.8450292666557541E-2</v>
          </cell>
          <cell r="DR63">
            <v>92.720621000304334</v>
          </cell>
          <cell r="DS63">
            <v>8.4081364410533315</v>
          </cell>
          <cell r="DT63">
            <v>0</v>
          </cell>
          <cell r="DU63">
            <v>1.0205455731300703</v>
          </cell>
          <cell r="DV63">
            <v>0.33578409843145107</v>
          </cell>
          <cell r="DW63">
            <v>1</v>
          </cell>
          <cell r="DX63">
            <v>0.44310042765467256</v>
          </cell>
          <cell r="DY63">
            <v>4.7014321335901581</v>
          </cell>
          <cell r="DZ63">
            <v>4.8233344826649631</v>
          </cell>
          <cell r="EA63">
            <v>0.17643083212352342</v>
          </cell>
          <cell r="EB63">
            <v>0.2</v>
          </cell>
          <cell r="EC63">
            <v>0</v>
          </cell>
          <cell r="ED63">
            <v>0.88251329900262754</v>
          </cell>
          <cell r="EE63">
            <v>0</v>
          </cell>
          <cell r="EF63">
            <v>0</v>
          </cell>
          <cell r="EG63">
            <v>0</v>
          </cell>
          <cell r="EH63">
            <v>1.462689835568441</v>
          </cell>
          <cell r="EI63">
            <v>2.6593075621827587E-2</v>
          </cell>
          <cell r="EJ63">
            <v>92.720621000303936</v>
          </cell>
          <cell r="EK63">
            <v>8.4081364410531041</v>
          </cell>
          <cell r="EL63">
            <v>0</v>
          </cell>
          <cell r="EM63">
            <v>1.0205455731300677</v>
          </cell>
          <cell r="EN63">
            <v>0.33578409843144896</v>
          </cell>
          <cell r="EO63">
            <v>1</v>
          </cell>
          <cell r="EP63">
            <v>0.17214540247599835</v>
          </cell>
          <cell r="EQ63">
            <v>4.7014321335904192</v>
          </cell>
          <cell r="ER63">
            <v>4.8233344826651203</v>
          </cell>
          <cell r="ES63">
            <v>0.17643083212351862</v>
          </cell>
          <cell r="ET63">
            <v>0.2</v>
          </cell>
          <cell r="EU63">
            <v>0</v>
          </cell>
        </row>
        <row r="64">
          <cell r="A64" t="str">
            <v>2080.00</v>
          </cell>
          <cell r="B64">
            <v>4.0920462664929644</v>
          </cell>
          <cell r="C64">
            <v>10.475512546621452</v>
          </cell>
          <cell r="D64">
            <v>3.8437716946597633</v>
          </cell>
          <cell r="E64">
            <v>1.1119399999999999</v>
          </cell>
          <cell r="F64">
            <v>-4.4668414290736749</v>
          </cell>
          <cell r="G64">
            <v>1.0289256036250454</v>
          </cell>
          <cell r="H64">
            <v>0</v>
          </cell>
          <cell r="I64">
            <v>0.23296926408736482</v>
          </cell>
          <cell r="J64">
            <v>5.2631578947368363E-2</v>
          </cell>
          <cell r="K64">
            <v>0.76128192963576524</v>
          </cell>
          <cell r="L64">
            <v>1.2396085974959039</v>
          </cell>
          <cell r="M64">
            <v>6.0776314858787961</v>
          </cell>
          <cell r="N64">
            <v>0.14037385430333083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0.24798852574268404</v>
          </cell>
          <cell r="AA64">
            <v>0.42653728375299632</v>
          </cell>
          <cell r="AB64">
            <v>8.7345368291743102E-3</v>
          </cell>
          <cell r="AC64">
            <v>3.7667525412485685E-2</v>
          </cell>
          <cell r="AD64">
            <v>2.2219045770821721</v>
          </cell>
          <cell r="AE64">
            <v>38.021560591557723</v>
          </cell>
          <cell r="AF64">
            <v>0.13569307792781723</v>
          </cell>
          <cell r="AG64">
            <v>0</v>
          </cell>
          <cell r="AH64">
            <v>0</v>
          </cell>
          <cell r="AI64">
            <v>0</v>
          </cell>
          <cell r="AJ64">
            <v>0.23339046316789119</v>
          </cell>
          <cell r="AK64">
            <v>4.7793186521600181E-3</v>
          </cell>
          <cell r="AL64">
            <v>38.021560591566399</v>
          </cell>
          <cell r="AM64">
            <v>1.6883197758350983</v>
          </cell>
          <cell r="AN64">
            <v>0</v>
          </cell>
          <cell r="AO64">
            <v>1.002098713466463</v>
          </cell>
          <cell r="AP64">
            <v>3.4172378389837381</v>
          </cell>
          <cell r="AQ64">
            <v>1</v>
          </cell>
          <cell r="AR64">
            <v>2.0610721588172433E-2</v>
          </cell>
          <cell r="AS64">
            <v>2.2219045770434356</v>
          </cell>
          <cell r="AT64">
            <v>2.2246738166986839</v>
          </cell>
          <cell r="AU64">
            <v>0.16008343352572957</v>
          </cell>
          <cell r="AV64">
            <v>0.2</v>
          </cell>
          <cell r="AW64">
            <v>0</v>
          </cell>
          <cell r="AX64">
            <v>0.11229544781486907</v>
          </cell>
          <cell r="AY64">
            <v>0</v>
          </cell>
          <cell r="AZ64">
            <v>0</v>
          </cell>
          <cell r="BA64">
            <v>0</v>
          </cell>
          <cell r="BB64">
            <v>0.19314682058510893</v>
          </cell>
          <cell r="BC64">
            <v>3.955218177014292E-3</v>
          </cell>
          <cell r="BD64">
            <v>38.021560591547278</v>
          </cell>
          <cell r="BE64">
            <v>1.6883197757915229</v>
          </cell>
          <cell r="BF64">
            <v>0</v>
          </cell>
          <cell r="BG64">
            <v>1.0020987134664547</v>
          </cell>
          <cell r="BH64">
            <v>3.4172378389820341</v>
          </cell>
          <cell r="BI64">
            <v>1</v>
          </cell>
          <cell r="BJ64">
            <v>1.7056803824313606E-2</v>
          </cell>
          <cell r="BK64">
            <v>2.2219045771289352</v>
          </cell>
          <cell r="BL64">
            <v>2.2246738167842688</v>
          </cell>
          <cell r="BM64">
            <v>0.1600834335257266</v>
          </cell>
          <cell r="BN64">
            <v>0.2</v>
          </cell>
          <cell r="BO64">
            <v>0</v>
          </cell>
          <cell r="BP64">
            <v>3.1062374100565378</v>
          </cell>
          <cell r="BQ64">
            <v>6.1403615303725525</v>
          </cell>
          <cell r="BR64">
            <v>3.6156359913147439E-2</v>
          </cell>
          <cell r="BS64">
            <v>0.69161807775256412</v>
          </cell>
          <cell r="BT64">
            <v>2.9091911223322127</v>
          </cell>
          <cell r="BU64">
            <v>135.00158005831423</v>
          </cell>
          <cell r="BV64">
            <v>2.2371141052685335</v>
          </cell>
          <cell r="BW64">
            <v>0</v>
          </cell>
          <cell r="BX64">
            <v>0</v>
          </cell>
          <cell r="BY64">
            <v>0</v>
          </cell>
          <cell r="BZ64">
            <v>4.4222921746328367</v>
          </cell>
          <cell r="CA64">
            <v>2.6039832787728125E-2</v>
          </cell>
          <cell r="CB64">
            <v>135.00158005833185</v>
          </cell>
          <cell r="CC64">
            <v>4.3928617842775015</v>
          </cell>
          <cell r="CD64">
            <v>0</v>
          </cell>
          <cell r="CE64">
            <v>1.0158157057575798</v>
          </cell>
          <cell r="CF64">
            <v>1.3178129351405659</v>
          </cell>
          <cell r="CG64">
            <v>1</v>
          </cell>
          <cell r="CH64">
            <v>0.4981037676610871</v>
          </cell>
          <cell r="CI64">
            <v>2.9091911223322331</v>
          </cell>
          <cell r="CJ64">
            <v>2.97075838460148</v>
          </cell>
          <cell r="CK64">
            <v>0.17321805450138764</v>
          </cell>
          <cell r="CL64">
            <v>0.2</v>
          </cell>
          <cell r="CM64">
            <v>0</v>
          </cell>
          <cell r="CN64">
            <v>0.86912330478800492</v>
          </cell>
          <cell r="CO64">
            <v>0</v>
          </cell>
          <cell r="CP64">
            <v>0</v>
          </cell>
          <cell r="CQ64">
            <v>0</v>
          </cell>
          <cell r="CR64">
            <v>1.7180693557397184</v>
          </cell>
          <cell r="CS64">
            <v>1.0116527125419317E-2</v>
          </cell>
          <cell r="CT64">
            <v>135.0015800582689</v>
          </cell>
          <cell r="CU64">
            <v>4.3928617842781073</v>
          </cell>
          <cell r="CV64">
            <v>0</v>
          </cell>
          <cell r="CW64">
            <v>1.0158157057575776</v>
          </cell>
          <cell r="CX64">
            <v>1.3178129351396448</v>
          </cell>
          <cell r="CY64">
            <v>1</v>
          </cell>
          <cell r="CZ64">
            <v>0.19351431009147715</v>
          </cell>
          <cell r="DA64">
            <v>2.9091911223321567</v>
          </cell>
          <cell r="DB64">
            <v>2.9707583846014614</v>
          </cell>
          <cell r="DC64">
            <v>0.17321805450139091</v>
          </cell>
          <cell r="DD64">
            <v>0.2</v>
          </cell>
          <cell r="DE64">
            <v>0</v>
          </cell>
          <cell r="DF64">
            <v>3.2532099487225579</v>
          </cell>
          <cell r="DG64">
            <v>5.4054123278032069</v>
          </cell>
          <cell r="DH64">
            <v>9.548295756100908E-2</v>
          </cell>
          <cell r="DI64">
            <v>0.63368273953100074</v>
          </cell>
          <cell r="DJ64">
            <v>4.6976076964558109</v>
          </cell>
          <cell r="DK64">
            <v>95.127979913347616</v>
          </cell>
          <cell r="DL64">
            <v>2.3429638185816195</v>
          </cell>
          <cell r="DM64">
            <v>0</v>
          </cell>
          <cell r="DN64">
            <v>0</v>
          </cell>
          <cell r="DO64">
            <v>0</v>
          </cell>
          <cell r="DP64">
            <v>3.8929813040597052</v>
          </cell>
          <cell r="DQ64">
            <v>6.8766885132776623E-2</v>
          </cell>
          <cell r="DR64">
            <v>95.127979913347716</v>
          </cell>
          <cell r="DS64">
            <v>8.5781820974193046</v>
          </cell>
          <cell r="DT64">
            <v>0</v>
          </cell>
          <cell r="DU64">
            <v>1.0202239411263254</v>
          </cell>
          <cell r="DV64">
            <v>0.33393890015871569</v>
          </cell>
          <cell r="DW64">
            <v>1</v>
          </cell>
          <cell r="DX64">
            <v>0.4563787012159522</v>
          </cell>
          <cell r="DY64">
            <v>4.6976076964558509</v>
          </cell>
          <cell r="DZ64">
            <v>4.8170798169838909</v>
          </cell>
          <cell r="EA64">
            <v>0.17586154076735647</v>
          </cell>
          <cell r="EB64">
            <v>0.2</v>
          </cell>
          <cell r="EC64">
            <v>0</v>
          </cell>
          <cell r="ED64">
            <v>0.91024613014087996</v>
          </cell>
          <cell r="EE64">
            <v>0</v>
          </cell>
          <cell r="EF64">
            <v>0</v>
          </cell>
          <cell r="EG64">
            <v>0</v>
          </cell>
          <cell r="EH64">
            <v>1.5124310237434055</v>
          </cell>
          <cell r="EI64">
            <v>2.6716072428232457E-2</v>
          </cell>
          <cell r="EJ64">
            <v>95.127979913347389</v>
          </cell>
          <cell r="EK64">
            <v>8.5781820974190843</v>
          </cell>
          <cell r="EL64">
            <v>0</v>
          </cell>
          <cell r="EM64">
            <v>1.0202239411263267</v>
          </cell>
          <cell r="EN64">
            <v>0.33393890015871375</v>
          </cell>
          <cell r="EO64">
            <v>1</v>
          </cell>
          <cell r="EP64">
            <v>0.17730403831503735</v>
          </cell>
          <cell r="EQ64">
            <v>4.6976076964560081</v>
          </cell>
          <cell r="ER64">
            <v>4.8170798169840507</v>
          </cell>
          <cell r="ES64">
            <v>0.17586154076735563</v>
          </cell>
          <cell r="ET64">
            <v>0.2</v>
          </cell>
          <cell r="EU64">
            <v>0</v>
          </cell>
        </row>
        <row r="65">
          <cell r="A65" t="str">
            <v>2081.00</v>
          </cell>
          <cell r="B65">
            <v>4.0920462664929644</v>
          </cell>
          <cell r="C65">
            <v>10.803001332720498</v>
          </cell>
          <cell r="D65">
            <v>3.9546568931470318</v>
          </cell>
          <cell r="E65">
            <v>1.1119399999999999</v>
          </cell>
          <cell r="F65">
            <v>-4.5977648669124562</v>
          </cell>
          <cell r="G65">
            <v>1.0285210194506298</v>
          </cell>
          <cell r="H65">
            <v>0</v>
          </cell>
          <cell r="I65">
            <v>0.23981508575502689</v>
          </cell>
          <cell r="J65">
            <v>5.2631578947368363E-2</v>
          </cell>
          <cell r="K65">
            <v>0.78283925505292407</v>
          </cell>
          <cell r="L65">
            <v>1.2735630961013749</v>
          </cell>
          <cell r="M65">
            <v>6.2508743300563578</v>
          </cell>
          <cell r="N65">
            <v>0.1405363560354492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0.24799643377180763</v>
          </cell>
          <cell r="AA65">
            <v>0.42729810090967069</v>
          </cell>
          <cell r="AB65">
            <v>8.4711347377228862E-3</v>
          </cell>
          <cell r="AC65">
            <v>3.7727865826324411E-2</v>
          </cell>
          <cell r="AD65">
            <v>2.2427950494105686</v>
          </cell>
          <cell r="AE65">
            <v>39.574391968499526</v>
          </cell>
          <cell r="AF65">
            <v>0.13569740500226449</v>
          </cell>
          <cell r="AG65">
            <v>0</v>
          </cell>
          <cell r="AH65">
            <v>0</v>
          </cell>
          <cell r="AI65">
            <v>0</v>
          </cell>
          <cell r="AJ65">
            <v>0.23380676316169319</v>
          </cell>
          <cell r="AK65">
            <v>4.6351916591308119E-3</v>
          </cell>
          <cell r="AL65">
            <v>39.574391968508557</v>
          </cell>
          <cell r="AM65">
            <v>1.6915850906949892</v>
          </cell>
          <cell r="AN65">
            <v>0</v>
          </cell>
          <cell r="AO65">
            <v>1.0019340618445791</v>
          </cell>
          <cell r="AP65">
            <v>3.5104067334797548</v>
          </cell>
          <cell r="AQ65">
            <v>1</v>
          </cell>
          <cell r="AR65">
            <v>2.0643738343495054E-2</v>
          </cell>
          <cell r="AS65">
            <v>2.2427950493714133</v>
          </cell>
          <cell r="AT65">
            <v>2.2455441235166282</v>
          </cell>
          <cell r="AU65">
            <v>0.15979471902146281</v>
          </cell>
          <cell r="AV65">
            <v>0.2</v>
          </cell>
          <cell r="AW65">
            <v>0</v>
          </cell>
          <cell r="AX65">
            <v>0.1122990287695463</v>
          </cell>
          <cell r="AY65">
            <v>0</v>
          </cell>
          <cell r="AZ65">
            <v>0</v>
          </cell>
          <cell r="BA65">
            <v>0</v>
          </cell>
          <cell r="BB65">
            <v>0.19349133774798291</v>
          </cell>
          <cell r="BC65">
            <v>3.8359430785920752E-3</v>
          </cell>
          <cell r="BD65">
            <v>39.574391968488605</v>
          </cell>
          <cell r="BE65">
            <v>1.6915850906513243</v>
          </cell>
          <cell r="BF65">
            <v>0</v>
          </cell>
          <cell r="BG65">
            <v>1.001934061844576</v>
          </cell>
          <cell r="BH65">
            <v>3.5104067334780025</v>
          </cell>
          <cell r="BI65">
            <v>1</v>
          </cell>
          <cell r="BJ65">
            <v>1.708412748282984E-2</v>
          </cell>
          <cell r="BK65">
            <v>2.2427950494578193</v>
          </cell>
          <cell r="BL65">
            <v>2.2455441236030191</v>
          </cell>
          <cell r="BM65">
            <v>0.1597947190214522</v>
          </cell>
          <cell r="BN65">
            <v>0.2</v>
          </cell>
          <cell r="BO65">
            <v>0</v>
          </cell>
          <cell r="BP65">
            <v>3.1873749436675478</v>
          </cell>
          <cell r="BQ65">
            <v>6.3150731411836167</v>
          </cell>
          <cell r="BR65">
            <v>3.6155090954753451E-2</v>
          </cell>
          <cell r="BS65">
            <v>0.70915720899880197</v>
          </cell>
          <cell r="BT65">
            <v>2.911442510650267</v>
          </cell>
          <cell r="BU65">
            <v>138.65687706371983</v>
          </cell>
          <cell r="BV65">
            <v>2.2955494071937204</v>
          </cell>
          <cell r="BW65">
            <v>0</v>
          </cell>
          <cell r="BX65">
            <v>0</v>
          </cell>
          <cell r="BY65">
            <v>0</v>
          </cell>
          <cell r="BZ65">
            <v>4.5481195848733469</v>
          </cell>
          <cell r="CA65">
            <v>2.603891888310738E-2</v>
          </cell>
          <cell r="CB65">
            <v>138.65687706373791</v>
          </cell>
          <cell r="CC65">
            <v>4.4613932418624067</v>
          </cell>
          <cell r="CD65">
            <v>0</v>
          </cell>
          <cell r="CE65">
            <v>1.0156006405278186</v>
          </cell>
          <cell r="CF65">
            <v>1.315566253655057</v>
          </cell>
          <cell r="CG65">
            <v>1</v>
          </cell>
          <cell r="CH65">
            <v>0.51073546084013499</v>
          </cell>
          <cell r="CI65">
            <v>2.9114425106502582</v>
          </cell>
          <cell r="CJ65">
            <v>2.97200585774881</v>
          </cell>
          <cell r="CK65">
            <v>0.17272988108403223</v>
          </cell>
          <cell r="CL65">
            <v>0.2</v>
          </cell>
          <cell r="CM65">
            <v>0</v>
          </cell>
          <cell r="CN65">
            <v>0.89182553647382556</v>
          </cell>
          <cell r="CO65">
            <v>0</v>
          </cell>
          <cell r="CP65">
            <v>0</v>
          </cell>
          <cell r="CQ65">
            <v>0</v>
          </cell>
          <cell r="CR65">
            <v>1.7669535563102654</v>
          </cell>
          <cell r="CS65">
            <v>1.0116172071646069E-2</v>
          </cell>
          <cell r="CT65">
            <v>138.65687706367331</v>
          </cell>
          <cell r="CU65">
            <v>4.4613932418630391</v>
          </cell>
          <cell r="CV65">
            <v>0</v>
          </cell>
          <cell r="CW65">
            <v>1.0156006405278226</v>
          </cell>
          <cell r="CX65">
            <v>1.3155662536541379</v>
          </cell>
          <cell r="CY65">
            <v>1</v>
          </cell>
          <cell r="CZ65">
            <v>0.19842174815866648</v>
          </cell>
          <cell r="DA65">
            <v>2.9114425106502972</v>
          </cell>
          <cell r="DB65">
            <v>2.9720058577487918</v>
          </cell>
          <cell r="DC65">
            <v>0.17272988108402854</v>
          </cell>
          <cell r="DD65">
            <v>0.2</v>
          </cell>
          <cell r="DE65">
            <v>0</v>
          </cell>
          <cell r="DF65">
            <v>3.3538892705776369</v>
          </cell>
          <cell r="DG65">
            <v>5.58648095956526</v>
          </cell>
          <cell r="DH65">
            <v>9.5910130342972841E-2</v>
          </cell>
          <cell r="DI65">
            <v>0.65237782893614404</v>
          </cell>
          <cell r="DJ65">
            <v>4.6938946435765523</v>
          </cell>
          <cell r="DK65">
            <v>97.569461379451582</v>
          </cell>
          <cell r="DL65">
            <v>2.4154731284952429</v>
          </cell>
          <cell r="DM65">
            <v>0</v>
          </cell>
          <cell r="DN65">
            <v>0</v>
          </cell>
          <cell r="DO65">
            <v>0</v>
          </cell>
          <cell r="DP65">
            <v>4.0233870447237985</v>
          </cell>
          <cell r="DQ65">
            <v>6.9074535234737292E-2</v>
          </cell>
          <cell r="DR65">
            <v>97.56946137945171</v>
          </cell>
          <cell r="DS65">
            <v>8.748953030911208</v>
          </cell>
          <cell r="DT65">
            <v>0</v>
          </cell>
          <cell r="DU65">
            <v>1.019907590157509</v>
          </cell>
          <cell r="DV65">
            <v>0.33216365501489697</v>
          </cell>
          <cell r="DW65">
            <v>1</v>
          </cell>
          <cell r="DX65">
            <v>0.46984291617651586</v>
          </cell>
          <cell r="DY65">
            <v>4.6938946435764599</v>
          </cell>
          <cell r="DZ65">
            <v>4.8109953217011805</v>
          </cell>
          <cell r="EA65">
            <v>0.17530112306697984</v>
          </cell>
          <cell r="EB65">
            <v>0.2</v>
          </cell>
          <cell r="EC65">
            <v>0</v>
          </cell>
          <cell r="ED65">
            <v>0.93841614208243496</v>
          </cell>
          <cell r="EE65">
            <v>0</v>
          </cell>
          <cell r="EF65">
            <v>0</v>
          </cell>
          <cell r="EG65">
            <v>0</v>
          </cell>
          <cell r="EH65">
            <v>1.5630939148415293</v>
          </cell>
          <cell r="EI65">
            <v>2.6835595108235553E-2</v>
          </cell>
          <cell r="EJ65">
            <v>97.569461379451326</v>
          </cell>
          <cell r="EK65">
            <v>8.7489530309110073</v>
          </cell>
          <cell r="EL65">
            <v>0</v>
          </cell>
          <cell r="EM65">
            <v>1.0199075901575116</v>
          </cell>
          <cell r="EN65">
            <v>0.33216365501489487</v>
          </cell>
          <cell r="EO65">
            <v>1</v>
          </cell>
          <cell r="EP65">
            <v>0.18253491275963621</v>
          </cell>
          <cell r="EQ65">
            <v>4.6938946435765869</v>
          </cell>
          <cell r="ER65">
            <v>4.8109953217013421</v>
          </cell>
          <cell r="ES65">
            <v>0.17530112306698029</v>
          </cell>
          <cell r="ET65">
            <v>0.2</v>
          </cell>
          <cell r="EU65">
            <v>0</v>
          </cell>
        </row>
        <row r="66">
          <cell r="A66" t="str">
            <v>2082.00</v>
          </cell>
          <cell r="B66">
            <v>4.0920462664929644</v>
          </cell>
          <cell r="C66">
            <v>11.136075321390653</v>
          </cell>
          <cell r="D66">
            <v>4.0671506592692399</v>
          </cell>
          <cell r="E66">
            <v>1.1119399999999999</v>
          </cell>
          <cell r="F66">
            <v>-4.7306597305804408</v>
          </cell>
          <cell r="G66">
            <v>1.0281212851529218</v>
          </cell>
          <cell r="H66">
            <v>0</v>
          </cell>
          <cell r="I66">
            <v>0.24676386603058023</v>
          </cell>
          <cell r="J66">
            <v>5.2631578947368363E-2</v>
          </cell>
          <cell r="K66">
            <v>0.80469730034431952</v>
          </cell>
          <cell r="L66">
            <v>1.3079451961297037</v>
          </cell>
          <cell r="M66">
            <v>6.4265570217738439</v>
          </cell>
          <cell r="N66">
            <v>0.14069486805497614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0.24800475542400077</v>
          </cell>
          <cell r="AA66">
            <v>0.42805282872028011</v>
          </cell>
          <cell r="AB66">
            <v>8.2158086321161231E-3</v>
          </cell>
          <cell r="AC66">
            <v>3.7787705192352028E-2</v>
          </cell>
          <cell r="AD66">
            <v>2.2635873786991505</v>
          </cell>
          <cell r="AE66">
            <v>41.184648940475505</v>
          </cell>
          <cell r="AF66">
            <v>0.13570195840083718</v>
          </cell>
          <cell r="AG66">
            <v>0</v>
          </cell>
          <cell r="AH66">
            <v>0</v>
          </cell>
          <cell r="AI66">
            <v>0</v>
          </cell>
          <cell r="AJ66">
            <v>0.23421973121863349</v>
          </cell>
          <cell r="AK66">
            <v>4.4954836422347209E-3</v>
          </cell>
          <cell r="AL66">
            <v>41.184648940484877</v>
          </cell>
          <cell r="AM66">
            <v>1.6945815546905316</v>
          </cell>
          <cell r="AN66">
            <v>0</v>
          </cell>
          <cell r="AO66">
            <v>1.0017713941864499</v>
          </cell>
          <cell r="AP66">
            <v>3.6069717707422329</v>
          </cell>
          <cell r="AQ66">
            <v>1</v>
          </cell>
          <cell r="AR66">
            <v>2.067648093806974E-2</v>
          </cell>
          <cell r="AS66">
            <v>2.2635873786596559</v>
          </cell>
          <cell r="AT66">
            <v>2.2663188381476131</v>
          </cell>
          <cell r="AU66">
            <v>0.15950988318600157</v>
          </cell>
          <cell r="AV66">
            <v>0.2</v>
          </cell>
          <cell r="AW66">
            <v>0</v>
          </cell>
          <cell r="AX66">
            <v>0.1123027970231673</v>
          </cell>
          <cell r="AY66">
            <v>0</v>
          </cell>
          <cell r="AZ66">
            <v>0</v>
          </cell>
          <cell r="BA66">
            <v>0</v>
          </cell>
          <cell r="BB66">
            <v>0.19383309750165287</v>
          </cell>
          <cell r="BC66">
            <v>3.7203249898814022E-3</v>
          </cell>
          <cell r="BD66">
            <v>41.184648940464157</v>
          </cell>
          <cell r="BE66">
            <v>1.6945815546467853</v>
          </cell>
          <cell r="BF66">
            <v>0</v>
          </cell>
          <cell r="BG66">
            <v>1.0017713941864475</v>
          </cell>
          <cell r="BH66">
            <v>3.6069717707404321</v>
          </cell>
          <cell r="BI66">
            <v>1</v>
          </cell>
          <cell r="BJ66">
            <v>1.7111224254282846E-2</v>
          </cell>
          <cell r="BK66">
            <v>2.2635873787467999</v>
          </cell>
          <cell r="BL66">
            <v>2.2663188382348087</v>
          </cell>
          <cell r="BM66">
            <v>0.15950988318599563</v>
          </cell>
          <cell r="BN66">
            <v>0.2</v>
          </cell>
          <cell r="BO66">
            <v>0</v>
          </cell>
          <cell r="BP66">
            <v>3.2695238421806803</v>
          </cell>
          <cell r="BQ66">
            <v>6.4923888966277241</v>
          </cell>
          <cell r="BR66">
            <v>3.6153878280097883E-2</v>
          </cell>
          <cell r="BS66">
            <v>0.72689703309710252</v>
          </cell>
          <cell r="BT66">
            <v>2.9136472183976379</v>
          </cell>
          <cell r="BU66">
            <v>142.3600776962445</v>
          </cell>
          <cell r="BV66">
            <v>2.3547130947473272</v>
          </cell>
          <cell r="BW66">
            <v>0</v>
          </cell>
          <cell r="BX66">
            <v>0</v>
          </cell>
          <cell r="BY66">
            <v>0</v>
          </cell>
          <cell r="BZ66">
            <v>4.6758225016903392</v>
          </cell>
          <cell r="CA66">
            <v>2.6038045514069873E-2</v>
          </cell>
          <cell r="CB66">
            <v>142.36007769626303</v>
          </cell>
          <cell r="CC66">
            <v>4.5300462373850863</v>
          </cell>
          <cell r="CD66">
            <v>0</v>
          </cell>
          <cell r="CE66">
            <v>1.0153882412512958</v>
          </cell>
          <cell r="CF66">
            <v>1.313364761521431</v>
          </cell>
          <cell r="CG66">
            <v>1</v>
          </cell>
          <cell r="CH66">
            <v>0.52351169313545065</v>
          </cell>
          <cell r="CI66">
            <v>2.9136472183976649</v>
          </cell>
          <cell r="CJ66">
            <v>2.9732257648368878</v>
          </cell>
          <cell r="CK66">
            <v>0.172248698518534</v>
          </cell>
          <cell r="CL66">
            <v>0.2</v>
          </cell>
          <cell r="CM66">
            <v>0</v>
          </cell>
          <cell r="CN66">
            <v>0.91481074743333191</v>
          </cell>
          <cell r="CO66">
            <v>0</v>
          </cell>
          <cell r="CP66">
            <v>0</v>
          </cell>
          <cell r="CQ66">
            <v>0</v>
          </cell>
          <cell r="CR66">
            <v>1.8165663949373438</v>
          </cell>
          <cell r="CS66">
            <v>1.0115832766028012E-2</v>
          </cell>
          <cell r="CT66">
            <v>142.36007769619675</v>
          </cell>
          <cell r="CU66">
            <v>4.5300462373857515</v>
          </cell>
          <cell r="CV66">
            <v>0</v>
          </cell>
          <cell r="CW66">
            <v>1.0153882412513011</v>
          </cell>
          <cell r="CX66">
            <v>1.3133647615205133</v>
          </cell>
          <cell r="CY66">
            <v>1</v>
          </cell>
          <cell r="CZ66">
            <v>0.20338533996164729</v>
          </cell>
          <cell r="DA66">
            <v>2.9136472183976347</v>
          </cell>
          <cell r="DB66">
            <v>2.9732257648368714</v>
          </cell>
          <cell r="DC66">
            <v>0.17224869851853461</v>
          </cell>
          <cell r="DD66">
            <v>0.2</v>
          </cell>
          <cell r="DE66">
            <v>0</v>
          </cell>
          <cell r="DF66">
            <v>3.4561083763983653</v>
          </cell>
          <cell r="DG66">
            <v>5.7708128690074085</v>
          </cell>
          <cell r="DH66">
            <v>9.6325181142762104E-2</v>
          </cell>
          <cell r="DI66">
            <v>0.67132634271848624</v>
          </cell>
          <cell r="DJ66">
            <v>4.6902896030582211</v>
          </cell>
          <cell r="DK66">
            <v>100.04462334985433</v>
          </cell>
          <cell r="DL66">
            <v>2.489091391773854</v>
          </cell>
          <cell r="DM66">
            <v>0</v>
          </cell>
          <cell r="DN66">
            <v>0</v>
          </cell>
          <cell r="DO66">
            <v>0</v>
          </cell>
          <cell r="DP66">
            <v>4.1561429999926789</v>
          </cell>
          <cell r="DQ66">
            <v>6.9373455077633234E-2</v>
          </cell>
          <cell r="DR66">
            <v>100.04462334985446</v>
          </cell>
          <cell r="DS66">
            <v>8.9204011476173335</v>
          </cell>
          <cell r="DT66">
            <v>0</v>
          </cell>
          <cell r="DU66">
            <v>1.0195964152625321</v>
          </cell>
          <cell r="DV66">
            <v>0.33045538228184534</v>
          </cell>
          <cell r="DW66">
            <v>1</v>
          </cell>
          <cell r="DX66">
            <v>0.4834896475303716</v>
          </cell>
          <cell r="DY66">
            <v>4.6902896030581775</v>
          </cell>
          <cell r="DZ66">
            <v>4.805075759463409</v>
          </cell>
          <cell r="EA66">
            <v>0.174749468844005</v>
          </cell>
          <cell r="EB66">
            <v>0.2</v>
          </cell>
          <cell r="EC66">
            <v>0</v>
          </cell>
          <cell r="ED66">
            <v>0.96701698462451702</v>
          </cell>
          <cell r="EE66">
            <v>0</v>
          </cell>
          <cell r="EF66">
            <v>0</v>
          </cell>
          <cell r="EG66">
            <v>0</v>
          </cell>
          <cell r="EH66">
            <v>1.6146698690147387</v>
          </cell>
          <cell r="EI66">
            <v>2.6951726065128891E-2</v>
          </cell>
          <cell r="EJ66">
            <v>100.04462334985404</v>
          </cell>
          <cell r="EK66">
            <v>8.9204011476171257</v>
          </cell>
          <cell r="EL66">
            <v>0</v>
          </cell>
          <cell r="EM66">
            <v>1.0195964152625319</v>
          </cell>
          <cell r="EN66">
            <v>0.33045538228184329</v>
          </cell>
          <cell r="EO66">
            <v>1</v>
          </cell>
          <cell r="EP66">
            <v>0.18783669518811574</v>
          </cell>
          <cell r="EQ66">
            <v>4.6902896030583054</v>
          </cell>
          <cell r="ER66">
            <v>4.8050757594635733</v>
          </cell>
          <cell r="ES66">
            <v>0.17474946884400541</v>
          </cell>
          <cell r="ET66">
            <v>0.2</v>
          </cell>
          <cell r="EU66">
            <v>0</v>
          </cell>
        </row>
        <row r="67">
          <cell r="A67" t="str">
            <v>2083.00</v>
          </cell>
          <cell r="B67">
            <v>4.0920462664929644</v>
          </cell>
          <cell r="C67">
            <v>11.474679555390201</v>
          </cell>
          <cell r="D67">
            <v>4.1812291000884354</v>
          </cell>
          <cell r="E67">
            <v>1.1119399999999999</v>
          </cell>
          <cell r="F67">
            <v>-4.8655002877689943</v>
          </cell>
          <cell r="G67">
            <v>1.0277263842428668</v>
          </cell>
          <cell r="H67">
            <v>0</v>
          </cell>
          <cell r="I67">
            <v>0.25381419971013852</v>
          </cell>
          <cell r="J67">
            <v>5.2631578947368363E-2</v>
          </cell>
          <cell r="K67">
            <v>0.82685130124898554</v>
          </cell>
          <cell r="L67">
            <v>1.3427467127321537</v>
          </cell>
          <cell r="M67">
            <v>6.6046413137797124</v>
          </cell>
          <cell r="N67">
            <v>0.14084942642191089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0.24801348162298267</v>
          </cell>
          <cell r="AA67">
            <v>0.4288015094946111</v>
          </cell>
          <cell r="AB67">
            <v>7.9683062075542148E-3</v>
          </cell>
          <cell r="AC67">
            <v>3.7847059477228003E-2</v>
          </cell>
          <cell r="AD67">
            <v>2.2842788956692162</v>
          </cell>
          <cell r="AE67">
            <v>42.854261954217961</v>
          </cell>
          <cell r="AF67">
            <v>0.13570673315722825</v>
          </cell>
          <cell r="AG67">
            <v>0</v>
          </cell>
          <cell r="AH67">
            <v>0</v>
          </cell>
          <cell r="AI67">
            <v>0</v>
          </cell>
          <cell r="AJ67">
            <v>0.23462939048956205</v>
          </cell>
          <cell r="AK67">
            <v>4.3600565466373259E-3</v>
          </cell>
          <cell r="AL67">
            <v>42.854261954227731</v>
          </cell>
          <cell r="AM67">
            <v>1.6973110117759806</v>
          </cell>
          <cell r="AN67">
            <v>0</v>
          </cell>
          <cell r="AO67">
            <v>1.0016106967988021</v>
          </cell>
          <cell r="AP67">
            <v>3.7070619261450961</v>
          </cell>
          <cell r="AQ67">
            <v>1</v>
          </cell>
          <cell r="AR67">
            <v>2.0708958108450602E-2</v>
          </cell>
          <cell r="AS67">
            <v>2.2842788956293787</v>
          </cell>
          <cell r="AT67">
            <v>2.2869948790054027</v>
          </cell>
          <cell r="AU67">
            <v>0.15922887313779571</v>
          </cell>
          <cell r="AV67">
            <v>0.2</v>
          </cell>
          <cell r="AW67">
            <v>0</v>
          </cell>
          <cell r="AX67">
            <v>0.1123067484657581</v>
          </cell>
          <cell r="AY67">
            <v>0</v>
          </cell>
          <cell r="AZ67">
            <v>0</v>
          </cell>
          <cell r="BA67">
            <v>0</v>
          </cell>
          <cell r="BB67">
            <v>0.19417211900505535</v>
          </cell>
          <cell r="BC67">
            <v>3.6082496609168881E-3</v>
          </cell>
          <cell r="BD67">
            <v>42.854261954206187</v>
          </cell>
          <cell r="BE67">
            <v>1.697311011732165</v>
          </cell>
          <cell r="BF67">
            <v>0</v>
          </cell>
          <cell r="BG67">
            <v>1.0016106967988028</v>
          </cell>
          <cell r="BH67">
            <v>3.7070619261432443</v>
          </cell>
          <cell r="BI67">
            <v>1</v>
          </cell>
          <cell r="BJ67">
            <v>1.7138101368777962E-2</v>
          </cell>
          <cell r="BK67">
            <v>2.2842788957172808</v>
          </cell>
          <cell r="BL67">
            <v>2.2869948790934003</v>
          </cell>
          <cell r="BM67">
            <v>0.15922887313779271</v>
          </cell>
          <cell r="BN67">
            <v>0.2</v>
          </cell>
          <cell r="BO67">
            <v>0</v>
          </cell>
          <cell r="BP67">
            <v>3.3526685132027496</v>
          </cell>
          <cell r="BQ67">
            <v>6.6722809087681858</v>
          </cell>
          <cell r="BR67">
            <v>3.6152718742335492E-2</v>
          </cell>
          <cell r="BS67">
            <v>0.74483396188406326</v>
          </cell>
          <cell r="BT67">
            <v>2.915805526783338</v>
          </cell>
          <cell r="BU67">
            <v>146.11044656458321</v>
          </cell>
          <cell r="BV67">
            <v>2.4145939382782506</v>
          </cell>
          <cell r="BW67">
            <v>0</v>
          </cell>
          <cell r="BX67">
            <v>0</v>
          </cell>
          <cell r="BY67">
            <v>0</v>
          </cell>
          <cell r="BZ67">
            <v>4.8053808401746565</v>
          </cell>
          <cell r="CA67">
            <v>2.6037210414255725E-2</v>
          </cell>
          <cell r="CB67">
            <v>146.11044656460226</v>
          </cell>
          <cell r="CC67">
            <v>4.5988054440901474</v>
          </cell>
          <cell r="CD67">
            <v>0</v>
          </cell>
          <cell r="CE67">
            <v>1.0151784779010891</v>
          </cell>
          <cell r="CF67">
            <v>1.3112082464159538</v>
          </cell>
          <cell r="CG67">
            <v>1</v>
          </cell>
          <cell r="CH67">
            <v>0.53642988034954353</v>
          </cell>
          <cell r="CI67">
            <v>2.9158055267833221</v>
          </cell>
          <cell r="CJ67">
            <v>2.9744178284027694</v>
          </cell>
          <cell r="CK67">
            <v>0.17177443013478236</v>
          </cell>
          <cell r="CL67">
            <v>0.2</v>
          </cell>
          <cell r="CM67">
            <v>0</v>
          </cell>
          <cell r="CN67">
            <v>0.9380745749245214</v>
          </cell>
          <cell r="CO67">
            <v>0</v>
          </cell>
          <cell r="CP67">
            <v>0</v>
          </cell>
          <cell r="CQ67">
            <v>0</v>
          </cell>
          <cell r="CR67">
            <v>1.8669000685935715</v>
          </cell>
          <cell r="CS67">
            <v>1.0115508328079765E-2</v>
          </cell>
          <cell r="CT67">
            <v>146.11044656453421</v>
          </cell>
          <cell r="CU67">
            <v>4.5988054440908153</v>
          </cell>
          <cell r="CV67">
            <v>0</v>
          </cell>
          <cell r="CW67">
            <v>1.0151784779010875</v>
          </cell>
          <cell r="CX67">
            <v>1.3112082464150374</v>
          </cell>
          <cell r="CY67">
            <v>1</v>
          </cell>
          <cell r="CZ67">
            <v>0.20840408153452478</v>
          </cell>
          <cell r="DA67">
            <v>2.9158055267833105</v>
          </cell>
          <cell r="DB67">
            <v>2.9744178284027534</v>
          </cell>
          <cell r="DC67">
            <v>0.17177443013478183</v>
          </cell>
          <cell r="DD67">
            <v>0.2</v>
          </cell>
          <cell r="DE67">
            <v>0</v>
          </cell>
          <cell r="DF67">
            <v>3.5598434924976115</v>
          </cell>
          <cell r="DG67">
            <v>5.9583748975683237</v>
          </cell>
          <cell r="DH67">
            <v>9.6728401472021219E-2</v>
          </cell>
          <cell r="DI67">
            <v>0.69052334655306702</v>
          </cell>
          <cell r="DJ67">
            <v>4.6867893272716161</v>
          </cell>
          <cell r="DK67">
            <v>102.55300101741847</v>
          </cell>
          <cell r="DL67">
            <v>2.5638014865933685</v>
          </cell>
          <cell r="DM67">
            <v>0</v>
          </cell>
          <cell r="DN67">
            <v>0</v>
          </cell>
          <cell r="DO67">
            <v>0</v>
          </cell>
          <cell r="DP67">
            <v>4.291225289050141</v>
          </cell>
          <cell r="DQ67">
            <v>6.9663854608331063E-2</v>
          </cell>
          <cell r="DR67">
            <v>102.55300101741861</v>
          </cell>
          <cell r="DS67">
            <v>9.0924785220397535</v>
          </cell>
          <cell r="DT67">
            <v>0</v>
          </cell>
          <cell r="DU67">
            <v>1.0192903179548582</v>
          </cell>
          <cell r="DV67">
            <v>0.32881124216390162</v>
          </cell>
          <cell r="DW67">
            <v>1</v>
          </cell>
          <cell r="DX67">
            <v>0.49731534157365065</v>
          </cell>
          <cell r="DY67">
            <v>4.6867893272716019</v>
          </cell>
          <cell r="DZ67">
            <v>4.7993160326325937</v>
          </cell>
          <cell r="EA67">
            <v>0.17420645881645974</v>
          </cell>
          <cell r="EB67">
            <v>0.2</v>
          </cell>
          <cell r="EC67">
            <v>0</v>
          </cell>
          <cell r="ED67">
            <v>0.99604200590423497</v>
          </cell>
          <cell r="EE67">
            <v>0</v>
          </cell>
          <cell r="EF67">
            <v>0</v>
          </cell>
          <cell r="EG67">
            <v>0</v>
          </cell>
          <cell r="EH67">
            <v>1.6671496085181694</v>
          </cell>
          <cell r="EI67">
            <v>2.7064546863690152E-2</v>
          </cell>
          <cell r="EJ67">
            <v>102.5530010174182</v>
          </cell>
          <cell r="EK67">
            <v>9.092478522039535</v>
          </cell>
          <cell r="EL67">
            <v>0</v>
          </cell>
          <cell r="EM67">
            <v>1.0192903179548574</v>
          </cell>
          <cell r="EN67">
            <v>0.32881124216389945</v>
          </cell>
          <cell r="EO67">
            <v>1</v>
          </cell>
          <cell r="EP67">
            <v>0.19320800497941457</v>
          </cell>
          <cell r="EQ67">
            <v>4.6867893272716916</v>
          </cell>
          <cell r="ER67">
            <v>4.7993160326327562</v>
          </cell>
          <cell r="ES67">
            <v>0.17420645881646171</v>
          </cell>
          <cell r="ET67">
            <v>0.2</v>
          </cell>
          <cell r="EU67">
            <v>0</v>
          </cell>
        </row>
        <row r="68">
          <cell r="A68" t="str">
            <v>2084.00</v>
          </cell>
          <cell r="B68">
            <v>4.0920462664929644</v>
          </cell>
          <cell r="C68">
            <v>11.818755623629587</v>
          </cell>
          <cell r="D68">
            <v>4.2968673428560287</v>
          </cell>
          <cell r="E68">
            <v>1.1119399999999999</v>
          </cell>
          <cell r="F68">
            <v>-5.0022596898037719</v>
          </cell>
          <cell r="G68">
            <v>1.027336296110102</v>
          </cell>
          <cell r="H68">
            <v>0</v>
          </cell>
          <cell r="I68">
            <v>0.26096461520388314</v>
          </cell>
          <cell r="J68">
            <v>5.2631578947368363E-2</v>
          </cell>
          <cell r="K68">
            <v>0.84929631033365938</v>
          </cell>
          <cell r="L68">
            <v>1.377959190076834</v>
          </cell>
          <cell r="M68">
            <v>6.7850874584704046</v>
          </cell>
          <cell r="N68">
            <v>0.14100007234395379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0.24802260338283735</v>
          </cell>
          <cell r="AA68">
            <v>0.42954419447332481</v>
          </cell>
          <cell r="AB68">
            <v>7.7283832179867087E-3</v>
          </cell>
          <cell r="AC68">
            <v>3.790594121679991E-2</v>
          </cell>
          <cell r="AD68">
            <v>2.3048670224710639</v>
          </cell>
          <cell r="AE68">
            <v>44.585221643694929</v>
          </cell>
          <cell r="AF68">
            <v>0.13571172435457299</v>
          </cell>
          <cell r="AG68">
            <v>0</v>
          </cell>
          <cell r="AH68">
            <v>0</v>
          </cell>
          <cell r="AI68">
            <v>0</v>
          </cell>
          <cell r="AJ68">
            <v>0.2350357690120802</v>
          </cell>
          <cell r="AK68">
            <v>4.2287767270489584E-3</v>
          </cell>
          <cell r="AL68">
            <v>44.585221643705083</v>
          </cell>
          <cell r="AM68">
            <v>1.69977543734839</v>
          </cell>
          <cell r="AN68">
            <v>0</v>
          </cell>
          <cell r="AO68">
            <v>1.0014519587484623</v>
          </cell>
          <cell r="AP68">
            <v>3.8108113702640747</v>
          </cell>
          <cell r="AQ68">
            <v>1</v>
          </cell>
          <cell r="AR68">
            <v>2.0741176713937975E-2</v>
          </cell>
          <cell r="AS68">
            <v>2.3048670224308401</v>
          </cell>
          <cell r="AT68">
            <v>2.3075692752763017</v>
          </cell>
          <cell r="AU68">
            <v>0.1589516317808794</v>
          </cell>
          <cell r="AV68">
            <v>0.2</v>
          </cell>
          <cell r="AW68">
            <v>0</v>
          </cell>
          <cell r="AX68">
            <v>0.11231087902826936</v>
          </cell>
          <cell r="AY68">
            <v>0</v>
          </cell>
          <cell r="AZ68">
            <v>0</v>
          </cell>
          <cell r="BA68">
            <v>0</v>
          </cell>
          <cell r="BB68">
            <v>0.1945084254612531</v>
          </cell>
          <cell r="BC68">
            <v>3.4996064909377507E-3</v>
          </cell>
          <cell r="BD68">
            <v>44.58522164368263</v>
          </cell>
          <cell r="BE68">
            <v>1.699775437304502</v>
          </cell>
          <cell r="BF68">
            <v>0</v>
          </cell>
          <cell r="BG68">
            <v>1.0014519587484569</v>
          </cell>
          <cell r="BH68">
            <v>3.8108113702621695</v>
          </cell>
          <cell r="BI68">
            <v>1</v>
          </cell>
          <cell r="BJ68">
            <v>1.7164764502862674E-2</v>
          </cell>
          <cell r="BK68">
            <v>2.3048670225195673</v>
          </cell>
          <cell r="BL68">
            <v>2.3075692753650969</v>
          </cell>
          <cell r="BM68">
            <v>0.15895163178087429</v>
          </cell>
          <cell r="BN68">
            <v>0.2</v>
          </cell>
          <cell r="BO68">
            <v>0</v>
          </cell>
          <cell r="BP68">
            <v>3.4367928661230827</v>
          </cell>
          <cell r="BQ68">
            <v>6.8547199978011291</v>
          </cell>
          <cell r="BR68">
            <v>3.6151609543375797E-2</v>
          </cell>
          <cell r="BS68">
            <v>0.76296429698690171</v>
          </cell>
          <cell r="BT68">
            <v>2.9179177444551274</v>
          </cell>
          <cell r="BU68">
            <v>149.90722200083536</v>
          </cell>
          <cell r="BV68">
            <v>2.4751803493186242</v>
          </cell>
          <cell r="BW68">
            <v>0</v>
          </cell>
          <cell r="BX68">
            <v>0</v>
          </cell>
          <cell r="BY68">
            <v>0</v>
          </cell>
          <cell r="BZ68">
            <v>4.936773585013345</v>
          </cell>
          <cell r="CA68">
            <v>2.6036411568478444E-2</v>
          </cell>
          <cell r="CB68">
            <v>149.90722200085483</v>
          </cell>
          <cell r="CC68">
            <v>4.6676556487050025</v>
          </cell>
          <cell r="CD68">
            <v>0</v>
          </cell>
          <cell r="CE68">
            <v>1.0149713236299946</v>
          </cell>
          <cell r="CF68">
            <v>1.3090964365771343</v>
          </cell>
          <cell r="CG68">
            <v>1</v>
          </cell>
          <cell r="CH68">
            <v>0.5494873589120296</v>
          </cell>
          <cell r="CI68">
            <v>2.9179177444551101</v>
          </cell>
          <cell r="CJ68">
            <v>2.9755818026272891</v>
          </cell>
          <cell r="CK68">
            <v>0.17130699268473623</v>
          </cell>
          <cell r="CL68">
            <v>0.2</v>
          </cell>
          <cell r="CM68">
            <v>0</v>
          </cell>
          <cell r="CN68">
            <v>0.96161251680448001</v>
          </cell>
          <cell r="CO68">
            <v>0</v>
          </cell>
          <cell r="CP68">
            <v>0</v>
          </cell>
          <cell r="CQ68">
            <v>0</v>
          </cell>
          <cell r="CR68">
            <v>1.9179464127878283</v>
          </cell>
          <cell r="CS68">
            <v>1.0115197974897358E-2</v>
          </cell>
          <cell r="CT68">
            <v>149.90722200078503</v>
          </cell>
          <cell r="CU68">
            <v>4.6676556487056793</v>
          </cell>
          <cell r="CV68">
            <v>0</v>
          </cell>
          <cell r="CW68">
            <v>1.0149713236299944</v>
          </cell>
          <cell r="CX68">
            <v>1.3090964365762192</v>
          </cell>
          <cell r="CY68">
            <v>1</v>
          </cell>
          <cell r="CZ68">
            <v>0.21347693807487694</v>
          </cell>
          <cell r="DA68">
            <v>2.9179177444551074</v>
          </cell>
          <cell r="DB68">
            <v>2.9755818026272745</v>
          </cell>
          <cell r="DC68">
            <v>0.17130699268473518</v>
          </cell>
          <cell r="DD68">
            <v>0.2</v>
          </cell>
          <cell r="DE68">
            <v>0</v>
          </cell>
          <cell r="DF68">
            <v>3.6650698054522119</v>
          </cell>
          <cell r="DG68">
            <v>6.1491316318384177</v>
          </cell>
          <cell r="DH68">
            <v>9.7120079582591279E-2</v>
          </cell>
          <cell r="DI68">
            <v>0.70996373498920151</v>
          </cell>
          <cell r="DJ68">
            <v>4.6833906872073472</v>
          </cell>
          <cell r="DK68">
            <v>105.09410741472391</v>
          </cell>
          <cell r="DL68">
            <v>2.6395855423110803</v>
          </cell>
          <cell r="DM68">
            <v>0</v>
          </cell>
          <cell r="DN68">
            <v>0</v>
          </cell>
          <cell r="DO68">
            <v>0</v>
          </cell>
          <cell r="DP68">
            <v>4.4286084071366787</v>
          </cell>
          <cell r="DQ68">
            <v>6.9945941425985259E-2</v>
          </cell>
          <cell r="DR68">
            <v>105.09410741472405</v>
          </cell>
          <cell r="DS68">
            <v>9.2651374612486652</v>
          </cell>
          <cell r="DT68">
            <v>0</v>
          </cell>
          <cell r="DU68">
            <v>1.0189892050655269</v>
          </cell>
          <cell r="DV68">
            <v>0.32722852821621473</v>
          </cell>
          <cell r="DW68">
            <v>1</v>
          </cell>
          <cell r="DX68">
            <v>0.51131632135760985</v>
          </cell>
          <cell r="DY68">
            <v>4.6833906872073161</v>
          </cell>
          <cell r="DZ68">
            <v>4.7937112001340649</v>
          </cell>
          <cell r="EA68">
            <v>0.1736719672885686</v>
          </cell>
          <cell r="EB68">
            <v>0.2</v>
          </cell>
          <cell r="EC68">
            <v>0</v>
          </cell>
          <cell r="ED68">
            <v>1.0254842631411267</v>
          </cell>
          <cell r="EE68">
            <v>0</v>
          </cell>
          <cell r="EF68">
            <v>0</v>
          </cell>
          <cell r="EG68">
            <v>0</v>
          </cell>
          <cell r="EH68">
            <v>1.720523224701735</v>
          </cell>
          <cell r="EI68">
            <v>2.7174138156606024E-2</v>
          </cell>
          <cell r="EJ68">
            <v>105.09410741472364</v>
          </cell>
          <cell r="EK68">
            <v>9.2651374612484485</v>
          </cell>
          <cell r="EL68">
            <v>0</v>
          </cell>
          <cell r="EM68">
            <v>1.0189892050655276</v>
          </cell>
          <cell r="EN68">
            <v>0.32722852821621268</v>
          </cell>
          <cell r="EO68">
            <v>1</v>
          </cell>
          <cell r="EP68">
            <v>0.19864741363159077</v>
          </cell>
          <cell r="EQ68">
            <v>4.6833906872074449</v>
          </cell>
          <cell r="ER68">
            <v>4.7937112001342292</v>
          </cell>
          <cell r="ES68">
            <v>0.17367196728856921</v>
          </cell>
          <cell r="ET68">
            <v>0.2</v>
          </cell>
          <cell r="EU68">
            <v>0</v>
          </cell>
        </row>
        <row r="69">
          <cell r="A69" t="str">
            <v>2085.00</v>
          </cell>
          <cell r="B69">
            <v>4.0920462664929644</v>
          </cell>
          <cell r="C69">
            <v>12.168241687562983</v>
          </cell>
          <cell r="D69">
            <v>4.4140395698590797</v>
          </cell>
          <cell r="E69">
            <v>1.1119399999999999</v>
          </cell>
          <cell r="F69">
            <v>-5.140910019999124</v>
          </cell>
          <cell r="G69">
            <v>1.0269509961096217</v>
          </cell>
          <cell r="H69">
            <v>0</v>
          </cell>
          <cell r="I69">
            <v>0.26821357674479784</v>
          </cell>
          <cell r="J69">
            <v>5.2631578947368363E-2</v>
          </cell>
          <cell r="K69">
            <v>0.87202720435134629</v>
          </cell>
          <cell r="L69">
            <v>1.4135739148918385</v>
          </cell>
          <cell r="M69">
            <v>6.9678542658470626</v>
          </cell>
          <cell r="N69">
            <v>0.14114685163168664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0.24803211188406799</v>
          </cell>
          <cell r="AA69">
            <v>0.43028094014853308</v>
          </cell>
          <cell r="AB69">
            <v>7.4958032130991474E-3</v>
          </cell>
          <cell r="AC69">
            <v>3.7964360052104025E-2</v>
          </cell>
          <cell r="AD69">
            <v>2.3253492717723194</v>
          </cell>
          <cell r="AE69">
            <v>46.379580625900978</v>
          </cell>
          <cell r="AF69">
            <v>0.13571692716705952</v>
          </cell>
          <cell r="AG69">
            <v>0</v>
          </cell>
          <cell r="AH69">
            <v>0</v>
          </cell>
          <cell r="AI69">
            <v>0</v>
          </cell>
          <cell r="AJ69">
            <v>0.23543889769724452</v>
          </cell>
          <cell r="AK69">
            <v>4.1015148038104146E-3</v>
          </cell>
          <cell r="AL69">
            <v>46.379580625911565</v>
          </cell>
          <cell r="AM69">
            <v>1.701976937124853</v>
          </cell>
          <cell r="AN69">
            <v>0</v>
          </cell>
          <cell r="AO69">
            <v>1.0012951709549922</v>
          </cell>
          <cell r="AP69">
            <v>3.9183596869177286</v>
          </cell>
          <cell r="AQ69">
            <v>1</v>
          </cell>
          <cell r="AR69">
            <v>2.0773142029863773E-2</v>
          </cell>
          <cell r="AS69">
            <v>2.3253492717317523</v>
          </cell>
          <cell r="AT69">
            <v>2.3280391734796657</v>
          </cell>
          <cell r="AU69">
            <v>0.15867809964333646</v>
          </cell>
          <cell r="AV69">
            <v>0.2</v>
          </cell>
          <cell r="AW69">
            <v>0</v>
          </cell>
          <cell r="AX69">
            <v>0.11231518471701089</v>
          </cell>
          <cell r="AY69">
            <v>0</v>
          </cell>
          <cell r="AZ69">
            <v>0</v>
          </cell>
          <cell r="BA69">
            <v>0</v>
          </cell>
          <cell r="BB69">
            <v>0.19484204245129275</v>
          </cell>
          <cell r="BC69">
            <v>3.3942884092887332E-3</v>
          </cell>
          <cell r="BD69">
            <v>46.379580625888181</v>
          </cell>
          <cell r="BE69">
            <v>1.7019769370809108</v>
          </cell>
          <cell r="BF69">
            <v>0</v>
          </cell>
          <cell r="BG69">
            <v>1.001295170954994</v>
          </cell>
          <cell r="BH69">
            <v>3.9183596869157675</v>
          </cell>
          <cell r="BI69">
            <v>1</v>
          </cell>
          <cell r="BJ69">
            <v>1.7191218022240603E-2</v>
          </cell>
          <cell r="BK69">
            <v>2.3253492718212896</v>
          </cell>
          <cell r="BL69">
            <v>2.3280391735692545</v>
          </cell>
          <cell r="BM69">
            <v>0.15867809964333035</v>
          </cell>
          <cell r="BN69">
            <v>0.2</v>
          </cell>
          <cell r="BO69">
            <v>0</v>
          </cell>
          <cell r="BP69">
            <v>3.5218803314915061</v>
          </cell>
          <cell r="BQ69">
            <v>7.0396756981687663</v>
          </cell>
          <cell r="BR69">
            <v>3.6150548189969246E-2</v>
          </cell>
          <cell r="BS69">
            <v>0.78128423526014301</v>
          </cell>
          <cell r="BT69">
            <v>2.9199842054662093</v>
          </cell>
          <cell r="BU69">
            <v>153.74961709459023</v>
          </cell>
          <cell r="BV69">
            <v>2.5364603945401503</v>
          </cell>
          <cell r="BW69">
            <v>0</v>
          </cell>
          <cell r="BX69">
            <v>0</v>
          </cell>
          <cell r="BY69">
            <v>0</v>
          </cell>
          <cell r="BZ69">
            <v>5.0699787948927657</v>
          </cell>
          <cell r="CA69">
            <v>2.6035647181098132E-2</v>
          </cell>
          <cell r="CB69">
            <v>153.74961709461036</v>
          </cell>
          <cell r="CC69">
            <v>4.7365817709366613</v>
          </cell>
          <cell r="CD69">
            <v>0</v>
          </cell>
          <cell r="CE69">
            <v>1.0147667538951339</v>
          </cell>
          <cell r="CF69">
            <v>1.3070290082647311</v>
          </cell>
          <cell r="CG69">
            <v>1</v>
          </cell>
          <cell r="CH69">
            <v>0.56268138979517734</v>
          </cell>
          <cell r="CI69">
            <v>2.9199842054662621</v>
          </cell>
          <cell r="CJ69">
            <v>2.976717480384572</v>
          </cell>
          <cell r="CK69">
            <v>0.17084629825927133</v>
          </cell>
          <cell r="CL69">
            <v>0.2</v>
          </cell>
          <cell r="CM69">
            <v>0</v>
          </cell>
          <cell r="CN69">
            <v>0.98541993695129271</v>
          </cell>
          <cell r="CO69">
            <v>0</v>
          </cell>
          <cell r="CP69">
            <v>0</v>
          </cell>
          <cell r="CQ69">
            <v>0</v>
          </cell>
          <cell r="CR69">
            <v>1.9696969032758767</v>
          </cell>
          <cell r="CS69">
            <v>1.0114901008871111E-2</v>
          </cell>
          <cell r="CT69">
            <v>153.74961709453871</v>
          </cell>
          <cell r="CU69">
            <v>4.7365817709373523</v>
          </cell>
          <cell r="CV69">
            <v>0</v>
          </cell>
          <cell r="CW69">
            <v>1.0147667538951348</v>
          </cell>
          <cell r="CX69">
            <v>1.3070290082638176</v>
          </cell>
          <cell r="CY69">
            <v>1</v>
          </cell>
          <cell r="CZ69">
            <v>0.21860284546495146</v>
          </cell>
          <cell r="DA69">
            <v>2.9199842054662599</v>
          </cell>
          <cell r="DB69">
            <v>2.9767174803845569</v>
          </cell>
          <cell r="DC69">
            <v>0.17084629825927022</v>
          </cell>
          <cell r="DD69">
            <v>0.2</v>
          </cell>
          <cell r="DE69">
            <v>0</v>
          </cell>
          <cell r="DF69">
            <v>3.7717615014981845</v>
          </cell>
          <cell r="DG69">
            <v>6.3430454346647567</v>
          </cell>
          <cell r="DH69">
            <v>9.7500500228618225E-2</v>
          </cell>
          <cell r="DI69">
            <v>0.72964223981644016</v>
          </cell>
          <cell r="DJ69">
            <v>4.6800906671249978</v>
          </cell>
          <cell r="DK69">
            <v>107.66743404030777</v>
          </cell>
          <cell r="DL69">
            <v>2.7164249678381522</v>
          </cell>
          <cell r="DM69">
            <v>0</v>
          </cell>
          <cell r="DN69">
            <v>0</v>
          </cell>
          <cell r="DO69">
            <v>0</v>
          </cell>
          <cell r="DP69">
            <v>4.5682652479513743</v>
          </cell>
          <cell r="DQ69">
            <v>7.0219920610707892E-2</v>
          </cell>
          <cell r="DR69">
            <v>107.66743404030791</v>
          </cell>
          <cell r="DS69">
            <v>9.438330562392558</v>
          </cell>
          <cell r="DT69">
            <v>0</v>
          </cell>
          <cell r="DU69">
            <v>1.0186929877584947</v>
          </cell>
          <cell r="DV69">
            <v>0.32570466031752848</v>
          </cell>
          <cell r="DW69">
            <v>1</v>
          </cell>
          <cell r="DX69">
            <v>0.52548879271381377</v>
          </cell>
          <cell r="DY69">
            <v>4.6800906671249827</v>
          </cell>
          <cell r="DZ69">
            <v>4.7882564875993969</v>
          </cell>
          <cell r="EA69">
            <v>0.17314586433834286</v>
          </cell>
          <cell r="EB69">
            <v>0.2</v>
          </cell>
          <cell r="EC69">
            <v>0</v>
          </cell>
          <cell r="ED69">
            <v>1.0553365336599869</v>
          </cell>
          <cell r="EE69">
            <v>0</v>
          </cell>
          <cell r="EF69">
            <v>0</v>
          </cell>
          <cell r="EG69">
            <v>0</v>
          </cell>
          <cell r="EH69">
            <v>1.7747801867133091</v>
          </cell>
          <cell r="EI69">
            <v>2.7280579617910333E-2</v>
          </cell>
          <cell r="EJ69">
            <v>107.66743404030747</v>
          </cell>
          <cell r="EK69">
            <v>9.4383305623922702</v>
          </cell>
          <cell r="EL69">
            <v>0</v>
          </cell>
          <cell r="EM69">
            <v>1.0186929877584876</v>
          </cell>
          <cell r="EN69">
            <v>0.32570466031752626</v>
          </cell>
          <cell r="EO69">
            <v>1</v>
          </cell>
          <cell r="EP69">
            <v>0.20415344710261779</v>
          </cell>
          <cell r="EQ69">
            <v>4.6800906671252349</v>
          </cell>
          <cell r="ER69">
            <v>4.7882564875995666</v>
          </cell>
          <cell r="ES69">
            <v>0.17314586433833895</v>
          </cell>
          <cell r="ET69">
            <v>0.2</v>
          </cell>
          <cell r="EU69">
            <v>0</v>
          </cell>
        </row>
        <row r="70">
          <cell r="A70" t="str">
            <v>2086.00</v>
          </cell>
          <cell r="B70">
            <v>4.0920462664929644</v>
          </cell>
          <cell r="C70">
            <v>12.523072518668652</v>
          </cell>
          <cell r="D70">
            <v>4.5327190530986883</v>
          </cell>
          <cell r="E70">
            <v>1.1119399999999999</v>
          </cell>
          <cell r="F70">
            <v>-5.2814223423007327</v>
          </cell>
          <cell r="G70">
            <v>1.0265704557214554</v>
          </cell>
          <cell r="H70">
            <v>0</v>
          </cell>
          <cell r="I70">
            <v>0.27555948665915897</v>
          </cell>
          <cell r="J70">
            <v>5.2631578947368363E-2</v>
          </cell>
          <cell r="K70">
            <v>0.89503869162753436</v>
          </cell>
          <cell r="L70">
            <v>1.4495819311369511</v>
          </cell>
          <cell r="M70">
            <v>7.1528991625223313</v>
          </cell>
          <cell r="N70">
            <v>0.14128981419104653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0.24804199853438408</v>
          </cell>
          <cell r="AA70">
            <v>0.43101180541204176</v>
          </cell>
          <cell r="AB70">
            <v>7.2703372836464301E-3</v>
          </cell>
          <cell r="AC70">
            <v>3.8022323237237983E-2</v>
          </cell>
          <cell r="AD70">
            <v>2.3457232458047508</v>
          </cell>
          <cell r="AE70">
            <v>48.239455349492815</v>
          </cell>
          <cell r="AF70">
            <v>0.13572233689320556</v>
          </cell>
          <cell r="AG70">
            <v>0</v>
          </cell>
          <cell r="AH70">
            <v>0</v>
          </cell>
          <cell r="AI70">
            <v>0</v>
          </cell>
          <cell r="AJ70">
            <v>0.2358388087691744</v>
          </cell>
          <cell r="AK70">
            <v>3.9781455235458046E-3</v>
          </cell>
          <cell r="AL70">
            <v>48.239455349503842</v>
          </cell>
          <cell r="AM70">
            <v>1.7039177447054326</v>
          </cell>
          <cell r="AN70">
            <v>0</v>
          </cell>
          <cell r="AO70">
            <v>1.0011403254287676</v>
          </cell>
          <cell r="AP70">
            <v>4.0298521010212598</v>
          </cell>
          <cell r="AQ70">
            <v>1</v>
          </cell>
          <cell r="AR70">
            <v>2.0804858025488097E-2</v>
          </cell>
          <cell r="AS70">
            <v>2.3457232457638382</v>
          </cell>
          <cell r="AT70">
            <v>2.3484018416381551</v>
          </cell>
          <cell r="AU70">
            <v>0.15840821631975499</v>
          </cell>
          <cell r="AV70">
            <v>0.2</v>
          </cell>
          <cell r="AW70">
            <v>0</v>
          </cell>
          <cell r="AX70">
            <v>0.11231966164118086</v>
          </cell>
          <cell r="AY70">
            <v>0</v>
          </cell>
          <cell r="AZ70">
            <v>0</v>
          </cell>
          <cell r="BA70">
            <v>0</v>
          </cell>
          <cell r="BB70">
            <v>0.19517299664287144</v>
          </cell>
          <cell r="BC70">
            <v>3.292191760100626E-3</v>
          </cell>
          <cell r="BD70">
            <v>48.239455349479513</v>
          </cell>
          <cell r="BE70">
            <v>1.7039177446614502</v>
          </cell>
          <cell r="BF70">
            <v>0</v>
          </cell>
          <cell r="BG70">
            <v>1.0011403254287734</v>
          </cell>
          <cell r="BH70">
            <v>4.0298521010192419</v>
          </cell>
          <cell r="BI70">
            <v>1</v>
          </cell>
          <cell r="BJ70">
            <v>1.7217465211750233E-2</v>
          </cell>
          <cell r="BK70">
            <v>2.3457232458541388</v>
          </cell>
          <cell r="BL70">
            <v>2.3484018417285326</v>
          </cell>
          <cell r="BM70">
            <v>0.15840821631975083</v>
          </cell>
          <cell r="BN70">
            <v>0.2</v>
          </cell>
          <cell r="BO70">
            <v>0</v>
          </cell>
          <cell r="BP70">
            <v>3.607913880576211</v>
          </cell>
          <cell r="BQ70">
            <v>7.2271162700763618</v>
          </cell>
          <cell r="BR70">
            <v>3.6149532455130765E-2</v>
          </cell>
          <cell r="BS70">
            <v>0.79978987476341523</v>
          </cell>
          <cell r="BT70">
            <v>2.9220052673609591</v>
          </cell>
          <cell r="BU70">
            <v>157.63682073775908</v>
          </cell>
          <cell r="BV70">
            <v>2.5984218098397878</v>
          </cell>
          <cell r="BW70">
            <v>0</v>
          </cell>
          <cell r="BX70">
            <v>0</v>
          </cell>
          <cell r="BY70">
            <v>0</v>
          </cell>
          <cell r="BZ70">
            <v>5.2049736107934033</v>
          </cell>
          <cell r="CA70">
            <v>2.6034915648238788E-2</v>
          </cell>
          <cell r="CB70">
            <v>157.63682073777963</v>
          </cell>
          <cell r="CC70">
            <v>4.8055688800193712</v>
          </cell>
          <cell r="CD70">
            <v>0</v>
          </cell>
          <cell r="CE70">
            <v>1.0145647457214841</v>
          </cell>
          <cell r="CF70">
            <v>1.3050055926870676</v>
          </cell>
          <cell r="CG70">
            <v>1</v>
          </cell>
          <cell r="CH70">
            <v>0.57600916281914938</v>
          </cell>
          <cell r="CI70">
            <v>2.9220052673609822</v>
          </cell>
          <cell r="CJ70">
            <v>2.9778246973554627</v>
          </cell>
          <cell r="CK70">
            <v>0.17039225583033868</v>
          </cell>
          <cell r="CL70">
            <v>0.2</v>
          </cell>
          <cell r="CM70">
            <v>0</v>
          </cell>
          <cell r="CN70">
            <v>1.009492070736397</v>
          </cell>
          <cell r="CO70">
            <v>0</v>
          </cell>
          <cell r="CP70">
            <v>0</v>
          </cell>
          <cell r="CQ70">
            <v>0</v>
          </cell>
          <cell r="CR70">
            <v>2.0221426592829097</v>
          </cell>
          <cell r="CS70">
            <v>1.0114616806891975E-2</v>
          </cell>
          <cell r="CT70">
            <v>157.63682073770624</v>
          </cell>
          <cell r="CU70">
            <v>4.8055688800200267</v>
          </cell>
          <cell r="CV70">
            <v>0</v>
          </cell>
          <cell r="CW70">
            <v>1.0145647457214746</v>
          </cell>
          <cell r="CX70">
            <v>1.3050055926861557</v>
          </cell>
          <cell r="CY70">
            <v>1</v>
          </cell>
          <cell r="CZ70">
            <v>0.22378071194426014</v>
          </cell>
          <cell r="DA70">
            <v>2.9220052673609738</v>
          </cell>
          <cell r="DB70">
            <v>2.9778246973554494</v>
          </cell>
          <cell r="DC70">
            <v>0.1703922558303381</v>
          </cell>
          <cell r="DD70">
            <v>0.2</v>
          </cell>
          <cell r="DE70">
            <v>0</v>
          </cell>
          <cell r="DF70">
            <v>3.8798918067987014</v>
          </cell>
          <cell r="DG70">
            <v>6.5400764825523412</v>
          </cell>
          <cell r="DH70">
            <v>9.7869944452269361E-2</v>
          </cell>
          <cell r="DI70">
            <v>0.7495534390869627</v>
          </cell>
          <cell r="DJ70">
            <v>4.6768863594795569</v>
          </cell>
          <cell r="DK70">
            <v>110.27245151098799</v>
          </cell>
          <cell r="DL70">
            <v>2.7943004806407616</v>
          </cell>
          <cell r="DM70">
            <v>0</v>
          </cell>
          <cell r="DN70">
            <v>0</v>
          </cell>
          <cell r="DO70">
            <v>0</v>
          </cell>
          <cell r="DP70">
            <v>4.7101671305886184</v>
          </cell>
          <cell r="DQ70">
            <v>7.048599456924183E-2</v>
          </cell>
          <cell r="DR70">
            <v>110.27245151098813</v>
          </cell>
          <cell r="DS70">
            <v>9.6120107639359809</v>
          </cell>
          <cell r="DT70">
            <v>0</v>
          </cell>
          <cell r="DU70">
            <v>1.0184015807027844</v>
          </cell>
          <cell r="DV70">
            <v>0.32423717812384273</v>
          </cell>
          <cell r="DW70">
            <v>1</v>
          </cell>
          <cell r="DX70">
            <v>0.53982885075210141</v>
          </cell>
          <cell r="DY70">
            <v>4.6768863594795329</v>
          </cell>
          <cell r="DZ70">
            <v>4.7829472921327243</v>
          </cell>
          <cell r="EA70">
            <v>0.17262801756620672</v>
          </cell>
          <cell r="EB70">
            <v>0.2</v>
          </cell>
          <cell r="EC70">
            <v>0</v>
          </cell>
          <cell r="ED70">
            <v>1.0855913261579222</v>
          </cell>
          <cell r="EE70">
            <v>0</v>
          </cell>
          <cell r="EF70">
            <v>0</v>
          </cell>
          <cell r="EG70">
            <v>0</v>
          </cell>
          <cell r="EH70">
            <v>1.8299093519636918</v>
          </cell>
          <cell r="EI70">
            <v>2.7383949883027527E-2</v>
          </cell>
          <cell r="EJ70">
            <v>110.27245151098762</v>
          </cell>
          <cell r="EK70">
            <v>9.61201076393567</v>
          </cell>
          <cell r="EL70">
            <v>0</v>
          </cell>
          <cell r="EM70">
            <v>1.0184015807027824</v>
          </cell>
          <cell r="EN70">
            <v>0.32423717812384062</v>
          </cell>
          <cell r="EO70">
            <v>1</v>
          </cell>
          <cell r="EP70">
            <v>0.20972458833485774</v>
          </cell>
          <cell r="EQ70">
            <v>4.6768863594796946</v>
          </cell>
          <cell r="ER70">
            <v>4.7829472921329002</v>
          </cell>
          <cell r="ES70">
            <v>0.17262801756620616</v>
          </cell>
          <cell r="ET70">
            <v>0.2</v>
          </cell>
          <cell r="EU70">
            <v>0</v>
          </cell>
        </row>
        <row r="71">
          <cell r="A71" t="str">
            <v>2087.00</v>
          </cell>
          <cell r="B71">
            <v>4.0920462664929644</v>
          </cell>
          <cell r="C71">
            <v>12.883179547281181</v>
          </cell>
          <cell r="D71">
            <v>4.6528781888775406</v>
          </cell>
          <cell r="E71">
            <v>1.1119399999999999</v>
          </cell>
          <cell r="F71">
            <v>-5.4237667502641091</v>
          </cell>
          <cell r="G71">
            <v>1.026194642758584</v>
          </cell>
          <cell r="H71">
            <v>0</v>
          </cell>
          <cell r="I71">
            <v>0.28300068769109887</v>
          </cell>
          <cell r="J71">
            <v>5.2631578947368363E-2</v>
          </cell>
          <cell r="K71">
            <v>0.91832531946344531</v>
          </cell>
          <cell r="L71">
            <v>1.4859740555784771</v>
          </cell>
          <cell r="M71">
            <v>7.3401782516105616</v>
          </cell>
          <cell r="N71">
            <v>0.14142901355083767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0.2480522550150982</v>
          </cell>
          <cell r="AA71">
            <v>0.43173684942278784</v>
          </cell>
          <cell r="AB71">
            <v>7.0517638149530642E-3</v>
          </cell>
          <cell r="AC71">
            <v>3.8079836110333457E-2</v>
          </cell>
          <cell r="AD71">
            <v>2.3659866353733903</v>
          </cell>
          <cell r="AE71">
            <v>50.167027997760904</v>
          </cell>
          <cell r="AF71">
            <v>0.13572794898123797</v>
          </cell>
          <cell r="AG71">
            <v>0</v>
          </cell>
          <cell r="AH71">
            <v>0</v>
          </cell>
          <cell r="AI71">
            <v>0</v>
          </cell>
          <cell r="AJ71">
            <v>0.23623553459815178</v>
          </cell>
          <cell r="AK71">
            <v>3.8585476242840675E-3</v>
          </cell>
          <cell r="AL71">
            <v>50.167027997772379</v>
          </cell>
          <cell r="AM71">
            <v>1.7056002180322789</v>
          </cell>
          <cell r="AN71">
            <v>0</v>
          </cell>
          <cell r="AO71">
            <v>1.0009874146402162</v>
          </cell>
          <cell r="AP71">
            <v>4.1454397165272976</v>
          </cell>
          <cell r="AQ71">
            <v>1</v>
          </cell>
          <cell r="AR71">
            <v>2.0836327621702292E-2</v>
          </cell>
          <cell r="AS71">
            <v>2.3659866353320766</v>
          </cell>
          <cell r="AT71">
            <v>2.3686546714607735</v>
          </cell>
          <cell r="AU71">
            <v>0.15814192156867579</v>
          </cell>
          <cell r="AV71">
            <v>0.2</v>
          </cell>
          <cell r="AW71">
            <v>0</v>
          </cell>
          <cell r="AX71">
            <v>0.11232430603386583</v>
          </cell>
          <cell r="AY71">
            <v>0</v>
          </cell>
          <cell r="AZ71">
            <v>0</v>
          </cell>
          <cell r="BA71">
            <v>0</v>
          </cell>
          <cell r="BB71">
            <v>0.19550131482464606</v>
          </cell>
          <cell r="BC71">
            <v>3.1932161906689958E-3</v>
          </cell>
          <cell r="BD71">
            <v>50.167027997747063</v>
          </cell>
          <cell r="BE71">
            <v>1.7056002179882359</v>
          </cell>
          <cell r="BF71">
            <v>0</v>
          </cell>
          <cell r="BG71">
            <v>1.0009874146402062</v>
          </cell>
          <cell r="BH71">
            <v>4.1454397165252193</v>
          </cell>
          <cell r="BI71">
            <v>1</v>
          </cell>
          <cell r="BJ71">
            <v>1.7243508488632011E-2</v>
          </cell>
          <cell r="BK71">
            <v>2.365986635423194</v>
          </cell>
          <cell r="BL71">
            <v>2.3686546715519357</v>
          </cell>
          <cell r="BM71">
            <v>0.15814192156866952</v>
          </cell>
          <cell r="BN71">
            <v>0.2</v>
          </cell>
          <cell r="BO71">
            <v>0</v>
          </cell>
          <cell r="BP71">
            <v>3.6948760450572906</v>
          </cell>
          <cell r="BQ71">
            <v>7.4170087164030889</v>
          </cell>
          <cell r="BR71">
            <v>3.6148560344190436E-2</v>
          </cell>
          <cell r="BS71">
            <v>0.81847722116049182</v>
          </cell>
          <cell r="BT71">
            <v>2.9239813093717921</v>
          </cell>
          <cell r="BU71">
            <v>161.56799867812737</v>
          </cell>
          <cell r="BV71">
            <v>2.6610520145226535</v>
          </cell>
          <cell r="BW71">
            <v>0</v>
          </cell>
          <cell r="BX71">
            <v>0</v>
          </cell>
          <cell r="BY71">
            <v>0</v>
          </cell>
          <cell r="BZ71">
            <v>5.3417342681682669</v>
          </cell>
          <cell r="CA71">
            <v>2.6034215533337894E-2</v>
          </cell>
          <cell r="CB71">
            <v>161.56799867814848</v>
          </cell>
          <cell r="CC71">
            <v>4.8746022085641236</v>
          </cell>
          <cell r="CD71">
            <v>0</v>
          </cell>
          <cell r="CE71">
            <v>1.0143652770917049</v>
          </cell>
          <cell r="CF71">
            <v>1.3030257823853693</v>
          </cell>
          <cell r="CG71">
            <v>1</v>
          </cell>
          <cell r="CH71">
            <v>0.58946780126050624</v>
          </cell>
          <cell r="CI71">
            <v>2.9239813093717766</v>
          </cell>
          <cell r="CJ71">
            <v>2.9789033338080046</v>
          </cell>
          <cell r="CK71">
            <v>0.16994477246825385</v>
          </cell>
          <cell r="CL71">
            <v>0.2</v>
          </cell>
          <cell r="CM71">
            <v>0</v>
          </cell>
          <cell r="CN71">
            <v>1.0338240305346693</v>
          </cell>
          <cell r="CO71">
            <v>0</v>
          </cell>
          <cell r="CP71">
            <v>0</v>
          </cell>
          <cell r="CQ71">
            <v>0</v>
          </cell>
          <cell r="CR71">
            <v>2.0752744482348859</v>
          </cell>
          <cell r="CS71">
            <v>1.0114344810852544E-2</v>
          </cell>
          <cell r="CT71">
            <v>161.56799867807317</v>
          </cell>
          <cell r="CU71">
            <v>4.8746022085648537</v>
          </cell>
          <cell r="CV71">
            <v>0</v>
          </cell>
          <cell r="CW71">
            <v>1.0143652770917184</v>
          </cell>
          <cell r="CX71">
            <v>1.3030257823844582</v>
          </cell>
          <cell r="CY71">
            <v>1</v>
          </cell>
          <cell r="CZ71">
            <v>0.22900941989999254</v>
          </cell>
          <cell r="DA71">
            <v>2.9239813093717397</v>
          </cell>
          <cell r="DB71">
            <v>2.9789033338079922</v>
          </cell>
          <cell r="DC71">
            <v>0.16994477246825498</v>
          </cell>
          <cell r="DD71">
            <v>0.2</v>
          </cell>
          <cell r="DE71">
            <v>0</v>
          </cell>
          <cell r="DF71">
            <v>3.9894330284623019</v>
          </cell>
          <cell r="DG71">
            <v>6.7401828093980827</v>
          </cell>
          <cell r="DH71">
            <v>9.8228689391694171E-2</v>
          </cell>
          <cell r="DI71">
            <v>0.76969176667774253</v>
          </cell>
          <cell r="DJ71">
            <v>4.673774960109867</v>
          </cell>
          <cell r="DK71">
            <v>112.90861023826731</v>
          </cell>
          <cell r="DL71">
            <v>2.8731921362813244</v>
          </cell>
          <cell r="DM71">
            <v>0</v>
          </cell>
          <cell r="DN71">
            <v>0</v>
          </cell>
          <cell r="DO71">
            <v>0</v>
          </cell>
          <cell r="DP71">
            <v>4.8542838310348868</v>
          </cell>
          <cell r="DQ71">
            <v>7.0744362896653853E-2</v>
          </cell>
          <cell r="DR71">
            <v>112.90861023826744</v>
          </cell>
          <cell r="DS71">
            <v>9.786131391025938</v>
          </cell>
          <cell r="DT71">
            <v>0</v>
          </cell>
          <cell r="DU71">
            <v>1.0181149013839284</v>
          </cell>
          <cell r="DV71">
            <v>0.32282373495087702</v>
          </cell>
          <cell r="DW71">
            <v>1</v>
          </cell>
          <cell r="DX71">
            <v>0.55433248674721192</v>
          </cell>
          <cell r="DY71">
            <v>4.6737749601098315</v>
          </cell>
          <cell r="DZ71">
            <v>4.777779182846805</v>
          </cell>
          <cell r="EA71">
            <v>0.17211829346517069</v>
          </cell>
          <cell r="EB71">
            <v>0.2</v>
          </cell>
          <cell r="EC71">
            <v>0</v>
          </cell>
          <cell r="ED71">
            <v>1.1162408921809663</v>
          </cell>
          <cell r="EE71">
            <v>0</v>
          </cell>
          <cell r="EF71">
            <v>0</v>
          </cell>
          <cell r="EG71">
            <v>0</v>
          </cell>
          <cell r="EH71">
            <v>1.8858989783631721</v>
          </cell>
          <cell r="EI71">
            <v>2.7484326495040314E-2</v>
          </cell>
          <cell r="EJ71">
            <v>112.90861023826693</v>
          </cell>
          <cell r="EK71">
            <v>9.7861313910256627</v>
          </cell>
          <cell r="EL71">
            <v>0</v>
          </cell>
          <cell r="EM71">
            <v>1.0181149013839326</v>
          </cell>
          <cell r="EN71">
            <v>0.32282373495087485</v>
          </cell>
          <cell r="EO71">
            <v>1</v>
          </cell>
          <cell r="EP71">
            <v>0.21535927993052772</v>
          </cell>
          <cell r="EQ71">
            <v>4.6737749601100083</v>
          </cell>
          <cell r="ER71">
            <v>4.7777791828469853</v>
          </cell>
          <cell r="ES71">
            <v>0.17211829346516969</v>
          </cell>
          <cell r="ET71">
            <v>0.2</v>
          </cell>
          <cell r="EU71">
            <v>0</v>
          </cell>
        </row>
        <row r="72">
          <cell r="A72" t="str">
            <v>2088.00</v>
          </cell>
          <cell r="B72">
            <v>4.0920462664929644</v>
          </cell>
          <cell r="C72">
            <v>13.248490922770022</v>
          </cell>
          <cell r="D72">
            <v>4.7744885323326702</v>
          </cell>
          <cell r="E72">
            <v>1.1119399999999999</v>
          </cell>
          <cell r="F72">
            <v>-5.5679124163753162</v>
          </cell>
          <cell r="G72">
            <v>1.0258235216012994</v>
          </cell>
          <cell r="H72">
            <v>0</v>
          </cell>
          <cell r="I72">
            <v>0.29053546537385561</v>
          </cell>
          <cell r="J72">
            <v>5.2631578947368363E-2</v>
          </cell>
          <cell r="K72">
            <v>0.94188148154479545</v>
          </cell>
          <cell r="L72">
            <v>1.5227408940863736</v>
          </cell>
          <cell r="M72">
            <v>7.5296463733376946</v>
          </cell>
          <cell r="N72">
            <v>0.14156450642328505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0.24806287331418378</v>
          </cell>
          <cell r="AA72">
            <v>0.43245613008839323</v>
          </cell>
          <cell r="AB72">
            <v>6.839868248403401E-3</v>
          </cell>
          <cell r="AC72">
            <v>3.8136902521832793E-2</v>
          </cell>
          <cell r="AD72">
            <v>2.3861372188309642</v>
          </cell>
          <cell r="AE72">
            <v>52.164548447390217</v>
          </cell>
          <cell r="AF72">
            <v>0.13573375904716992</v>
          </cell>
          <cell r="AG72">
            <v>0</v>
          </cell>
          <cell r="AH72">
            <v>0</v>
          </cell>
          <cell r="AI72">
            <v>0</v>
          </cell>
          <cell r="AJ72">
            <v>0.23662910686976099</v>
          </cell>
          <cell r="AK72">
            <v>3.7426037049524516E-3</v>
          </cell>
          <cell r="AL72">
            <v>52.164548447402133</v>
          </cell>
          <cell r="AM72">
            <v>1.7070268349390569</v>
          </cell>
          <cell r="AN72">
            <v>0</v>
          </cell>
          <cell r="AO72">
            <v>1.0008364310063373</v>
          </cell>
          <cell r="AP72">
            <v>4.265279764781396</v>
          </cell>
          <cell r="AQ72">
            <v>1</v>
          </cell>
          <cell r="AR72">
            <v>2.0867552925370746E-2</v>
          </cell>
          <cell r="AS72">
            <v>2.3861372187893233</v>
          </cell>
          <cell r="AT72">
            <v>2.388795178902936</v>
          </cell>
          <cell r="AU72">
            <v>0.15787915611437572</v>
          </cell>
          <cell r="AV72">
            <v>0.2</v>
          </cell>
          <cell r="AW72">
            <v>0</v>
          </cell>
          <cell r="AX72">
            <v>0.11232911426701761</v>
          </cell>
          <cell r="AY72">
            <v>0</v>
          </cell>
          <cell r="AZ72">
            <v>0</v>
          </cell>
          <cell r="BA72">
            <v>0</v>
          </cell>
          <cell r="BB72">
            <v>0.19582702321863873</v>
          </cell>
          <cell r="BC72">
            <v>3.0972645434509489E-3</v>
          </cell>
          <cell r="BD72">
            <v>52.164548447375807</v>
          </cell>
          <cell r="BE72">
            <v>1.7070268348949895</v>
          </cell>
          <cell r="BF72">
            <v>0</v>
          </cell>
          <cell r="BG72">
            <v>1.0008364310063447</v>
          </cell>
          <cell r="BH72">
            <v>4.2652797647792564</v>
          </cell>
          <cell r="BI72">
            <v>1</v>
          </cell>
          <cell r="BJ72">
            <v>1.7269349596462615E-2</v>
          </cell>
          <cell r="BK72">
            <v>2.3861372188812018</v>
          </cell>
          <cell r="BL72">
            <v>2.3887951789948776</v>
          </cell>
          <cell r="BM72">
            <v>0.15787915611437103</v>
          </cell>
          <cell r="BN72">
            <v>0.2</v>
          </cell>
          <cell r="BO72">
            <v>0</v>
          </cell>
          <cell r="BP72">
            <v>3.7827489368101488</v>
          </cell>
          <cell r="BQ72">
            <v>7.6093188048888925</v>
          </cell>
          <cell r="BR72">
            <v>3.6147630064876264E-2</v>
          </cell>
          <cell r="BS72">
            <v>0.83734219444442137</v>
          </cell>
          <cell r="BT72">
            <v>2.9259127307205666</v>
          </cell>
          <cell r="BU72">
            <v>165.54229457944831</v>
          </cell>
          <cell r="BV72">
            <v>2.7243381255502688</v>
          </cell>
          <cell r="BW72">
            <v>0</v>
          </cell>
          <cell r="BX72">
            <v>0</v>
          </cell>
          <cell r="BY72">
            <v>0</v>
          </cell>
          <cell r="BZ72">
            <v>5.4802361129222819</v>
          </cell>
          <cell r="CA72">
            <v>2.6033545545600053E-2</v>
          </cell>
          <cell r="CB72">
            <v>165.54229457946985</v>
          </cell>
          <cell r="CC72">
            <v>4.9436671639584464</v>
          </cell>
          <cell r="CD72">
            <v>0</v>
          </cell>
          <cell r="CE72">
            <v>1.0141683264478449</v>
          </cell>
          <cell r="CF72">
            <v>1.3010891370822273</v>
          </cell>
          <cell r="CG72">
            <v>1</v>
          </cell>
          <cell r="CH72">
            <v>0.6030543666956949</v>
          </cell>
          <cell r="CI72">
            <v>2.9259127307205803</v>
          </cell>
          <cell r="CJ72">
            <v>2.9799533145570316</v>
          </cell>
          <cell r="CK72">
            <v>0.16950375428082509</v>
          </cell>
          <cell r="CL72">
            <v>0.2</v>
          </cell>
          <cell r="CM72">
            <v>0</v>
          </cell>
          <cell r="CN72">
            <v>1.0584108112598498</v>
          </cell>
          <cell r="CO72">
            <v>0</v>
          </cell>
          <cell r="CP72">
            <v>0</v>
          </cell>
          <cell r="CQ72">
            <v>0</v>
          </cell>
          <cell r="CR72">
            <v>2.1290826919665538</v>
          </cell>
          <cell r="CS72">
            <v>1.0114084519276209E-2</v>
          </cell>
          <cell r="CT72">
            <v>165.54229457939272</v>
          </cell>
          <cell r="CU72">
            <v>4.9436671639591392</v>
          </cell>
          <cell r="CV72">
            <v>0</v>
          </cell>
          <cell r="CW72">
            <v>1.0141683264478352</v>
          </cell>
          <cell r="CX72">
            <v>1.3010891370813176</v>
          </cell>
          <cell r="CY72">
            <v>1</v>
          </cell>
          <cell r="CZ72">
            <v>0.23428782774872023</v>
          </cell>
          <cell r="DA72">
            <v>2.9259127307206101</v>
          </cell>
          <cell r="DB72">
            <v>2.9799533145570214</v>
          </cell>
          <cell r="DC72">
            <v>0.16950375428082234</v>
          </cell>
          <cell r="DD72">
            <v>0.2</v>
          </cell>
          <cell r="DE72">
            <v>0</v>
          </cell>
          <cell r="DF72">
            <v>4.1003565961921007</v>
          </cell>
          <cell r="DG72">
            <v>6.9433203564821433</v>
          </cell>
          <cell r="DH72">
            <v>9.8577008110005387E-2</v>
          </cell>
          <cell r="DI72">
            <v>0.7900515222979152</v>
          </cell>
          <cell r="DJ72">
            <v>4.6707537636742371</v>
          </cell>
          <cell r="DK72">
            <v>115.5753411267124</v>
          </cell>
          <cell r="DL72">
            <v>2.9530793584143291</v>
          </cell>
          <cell r="DM72">
            <v>0</v>
          </cell>
          <cell r="DN72">
            <v>0</v>
          </cell>
          <cell r="DO72">
            <v>0</v>
          </cell>
          <cell r="DP72">
            <v>5.0005836181728638</v>
          </cell>
          <cell r="DQ72">
            <v>7.0995222253166762E-2</v>
          </cell>
          <cell r="DR72">
            <v>115.57534112671259</v>
          </cell>
          <cell r="DS72">
            <v>9.9606461953891223</v>
          </cell>
          <cell r="DT72">
            <v>0</v>
          </cell>
          <cell r="DU72">
            <v>1.0178328695364971</v>
          </cell>
          <cell r="DV72">
            <v>0.32146209204276693</v>
          </cell>
          <cell r="DW72">
            <v>1</v>
          </cell>
          <cell r="DX72">
            <v>0.5689955953461352</v>
          </cell>
          <cell r="DY72">
            <v>4.670753763674206</v>
          </cell>
          <cell r="DZ72">
            <v>4.7727478981334235</v>
          </cell>
          <cell r="EA72">
            <v>0.17161655846873972</v>
          </cell>
          <cell r="EB72">
            <v>0.2</v>
          </cell>
          <cell r="EC72">
            <v>0</v>
          </cell>
          <cell r="ED72">
            <v>1.1472772377777269</v>
          </cell>
          <cell r="EE72">
            <v>0</v>
          </cell>
          <cell r="EF72">
            <v>0</v>
          </cell>
          <cell r="EG72">
            <v>0</v>
          </cell>
          <cell r="EH72">
            <v>1.9427367383092011</v>
          </cell>
          <cell r="EI72">
            <v>2.7581785856838622E-2</v>
          </cell>
          <cell r="EJ72">
            <v>115.57534112671202</v>
          </cell>
          <cell r="EK72">
            <v>9.9606461953888399</v>
          </cell>
          <cell r="EL72">
            <v>0</v>
          </cell>
          <cell r="EM72">
            <v>1.0178328695364969</v>
          </cell>
          <cell r="EN72">
            <v>0.32146209204276471</v>
          </cell>
          <cell r="EO72">
            <v>1</v>
          </cell>
          <cell r="EP72">
            <v>0.22105592695177134</v>
          </cell>
          <cell r="EQ72">
            <v>4.6707537636745</v>
          </cell>
          <cell r="ER72">
            <v>4.7727478981336056</v>
          </cell>
          <cell r="ES72">
            <v>0.17161655846873455</v>
          </cell>
          <cell r="ET72">
            <v>0.2</v>
          </cell>
          <cell r="EU72">
            <v>0</v>
          </cell>
        </row>
        <row r="73">
          <cell r="A73" t="str">
            <v>2089.00</v>
          </cell>
          <cell r="B73">
            <v>4.0920462664929644</v>
          </cell>
          <cell r="C73">
            <v>13.618931584852069</v>
          </cell>
          <cell r="D73">
            <v>4.8975208319178956</v>
          </cell>
          <cell r="E73">
            <v>1.1119399999999999</v>
          </cell>
          <cell r="F73">
            <v>-5.7138276416880363</v>
          </cell>
          <cell r="G73">
            <v>1.0254570534427034</v>
          </cell>
          <cell r="H73">
            <v>0</v>
          </cell>
          <cell r="I73">
            <v>0.29816205044072219</v>
          </cell>
          <cell r="J73">
            <v>5.2631578947368363E-2</v>
          </cell>
          <cell r="K73">
            <v>0.96570142534488868</v>
          </cell>
          <cell r="L73">
            <v>1.5598728585193811</v>
          </cell>
          <cell r="M73">
            <v>7.7212571662228875</v>
          </cell>
          <cell r="N73">
            <v>0.14169635229578345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0.24807384574733454</v>
          </cell>
          <cell r="AA73">
            <v>0.43316970306150532</v>
          </cell>
          <cell r="AB73">
            <v>6.6344428507354716E-3</v>
          </cell>
          <cell r="AC73">
            <v>3.8193525216697229E-2</v>
          </cell>
          <cell r="AD73">
            <v>2.4061728610207411</v>
          </cell>
          <cell r="AE73">
            <v>54.234336284537207</v>
          </cell>
          <cell r="AF73">
            <v>0.13573976288634693</v>
          </cell>
          <cell r="AG73">
            <v>0</v>
          </cell>
          <cell r="AH73">
            <v>0</v>
          </cell>
          <cell r="AI73">
            <v>0</v>
          </cell>
          <cell r="AJ73">
            <v>0.23701955603573482</v>
          </cell>
          <cell r="AK73">
            <v>3.6302000991398995E-3</v>
          </cell>
          <cell r="AL73">
            <v>54.234336284549592</v>
          </cell>
          <cell r="AM73">
            <v>1.7082001879664435</v>
          </cell>
          <cell r="AN73">
            <v>0</v>
          </cell>
          <cell r="AO73">
            <v>1.0006873664803451</v>
          </cell>
          <cell r="AP73">
            <v>4.3895358636766746</v>
          </cell>
          <cell r="AQ73">
            <v>1</v>
          </cell>
          <cell r="AR73">
            <v>2.0898535438467574E-2</v>
          </cell>
          <cell r="AS73">
            <v>2.4061728609787707</v>
          </cell>
          <cell r="AT73">
            <v>2.4088210034300324</v>
          </cell>
          <cell r="AU73">
            <v>0.15761986219969912</v>
          </cell>
          <cell r="AV73">
            <v>0.2</v>
          </cell>
          <cell r="AW73">
            <v>0</v>
          </cell>
          <cell r="AX73">
            <v>0.1123340828609895</v>
          </cell>
          <cell r="AY73">
            <v>0</v>
          </cell>
          <cell r="AZ73">
            <v>0</v>
          </cell>
          <cell r="BA73">
            <v>0</v>
          </cell>
          <cell r="BB73">
            <v>0.19615014702577377</v>
          </cell>
          <cell r="BC73">
            <v>3.0042427515955725E-3</v>
          </cell>
          <cell r="BD73">
            <v>54.234336284522207</v>
          </cell>
          <cell r="BE73">
            <v>1.7082001879223481</v>
          </cell>
          <cell r="BF73">
            <v>0</v>
          </cell>
          <cell r="BG73">
            <v>1.0006873664803464</v>
          </cell>
          <cell r="BH73">
            <v>4.3895358636744701</v>
          </cell>
          <cell r="BI73">
            <v>1</v>
          </cell>
          <cell r="BJ73">
            <v>1.7294989778229949E-2</v>
          </cell>
          <cell r="BK73">
            <v>2.406172861071417</v>
          </cell>
          <cell r="BL73">
            <v>2.4088210035227502</v>
          </cell>
          <cell r="BM73">
            <v>0.15761986219969529</v>
          </cell>
          <cell r="BN73">
            <v>0.2</v>
          </cell>
          <cell r="BO73">
            <v>0</v>
          </cell>
          <cell r="BP73">
            <v>3.8715142677442222</v>
          </cell>
          <cell r="BQ73">
            <v>7.8040110954152686</v>
          </cell>
          <cell r="BR73">
            <v>3.6146740000940973E-2</v>
          </cell>
          <cell r="BS73">
            <v>0.85638063591877867</v>
          </cell>
          <cell r="BT73">
            <v>2.927799949017468</v>
          </cell>
          <cell r="BU73">
            <v>169.55883108615541</v>
          </cell>
          <cell r="BV73">
            <v>2.7882669718286288</v>
          </cell>
          <cell r="BW73">
            <v>0</v>
          </cell>
          <cell r="BX73">
            <v>0</v>
          </cell>
          <cell r="BY73">
            <v>0</v>
          </cell>
          <cell r="BZ73">
            <v>5.6204536210605385</v>
          </cell>
          <cell r="CA73">
            <v>2.6032904521002969E-2</v>
          </cell>
          <cell r="CB73">
            <v>169.55883108617758</v>
          </cell>
          <cell r="CC73">
            <v>5.012749337549268</v>
          </cell>
          <cell r="CD73">
            <v>0</v>
          </cell>
          <cell r="CE73">
            <v>1.013973872289474</v>
          </cell>
          <cell r="CF73">
            <v>1.2991951890160438</v>
          </cell>
          <cell r="CG73">
            <v>1</v>
          </cell>
          <cell r="CH73">
            <v>0.61676586402901645</v>
          </cell>
          <cell r="CI73">
            <v>2.9277999490174333</v>
          </cell>
          <cell r="CJ73">
            <v>2.9809746075352206</v>
          </cell>
          <cell r="CK73">
            <v>0.16906910711739298</v>
          </cell>
          <cell r="CL73">
            <v>0.2</v>
          </cell>
          <cell r="CM73">
            <v>0</v>
          </cell>
          <cell r="CN73">
            <v>1.0832472959156469</v>
          </cell>
          <cell r="CO73">
            <v>0</v>
          </cell>
          <cell r="CP73">
            <v>0</v>
          </cell>
          <cell r="CQ73">
            <v>0</v>
          </cell>
          <cell r="CR73">
            <v>2.1835574743548345</v>
          </cell>
          <cell r="CS73">
            <v>1.0113835479938004E-2</v>
          </cell>
          <cell r="CT73">
            <v>169.55883108609856</v>
          </cell>
          <cell r="CU73">
            <v>5.012749337549999</v>
          </cell>
          <cell r="CV73">
            <v>0</v>
          </cell>
          <cell r="CW73">
            <v>1.0139738722894798</v>
          </cell>
          <cell r="CX73">
            <v>1.2991951890151354</v>
          </cell>
          <cell r="CY73">
            <v>1</v>
          </cell>
          <cell r="CZ73">
            <v>0.23961477188977368</v>
          </cell>
          <cell r="DA73">
            <v>2.9277999490174165</v>
          </cell>
          <cell r="DB73">
            <v>2.9809746075352117</v>
          </cell>
          <cell r="DC73">
            <v>0.16906910711739292</v>
          </cell>
          <cell r="DD73">
            <v>0.2</v>
          </cell>
          <cell r="DE73">
            <v>0</v>
          </cell>
          <cell r="DF73">
            <v>4.2126331044532908</v>
          </cell>
          <cell r="DG73">
            <v>7.1494430285704738</v>
          </cell>
          <cell r="DH73">
            <v>9.8915169444106957E-2</v>
          </cell>
          <cell r="DI73">
            <v>0.81062688187058407</v>
          </cell>
          <cell r="DJ73">
            <v>4.6678201593199828</v>
          </cell>
          <cell r="DK73">
            <v>118.27205629231597</v>
          </cell>
          <cell r="DL73">
            <v>3.0339409691553749</v>
          </cell>
          <cell r="DM73">
            <v>0</v>
          </cell>
          <cell r="DN73">
            <v>0</v>
          </cell>
          <cell r="DO73">
            <v>0</v>
          </cell>
          <cell r="DP73">
            <v>5.1490332941865153</v>
          </cell>
          <cell r="DQ73">
            <v>7.1238766255285135E-2</v>
          </cell>
          <cell r="DR73">
            <v>118.27205629231612</v>
          </cell>
          <cell r="DS73">
            <v>10.135509390143225</v>
          </cell>
          <cell r="DT73">
            <v>0</v>
          </cell>
          <cell r="DU73">
            <v>1.0175554066798447</v>
          </cell>
          <cell r="DV73">
            <v>0.32015011319226816</v>
          </cell>
          <cell r="DW73">
            <v>1</v>
          </cell>
          <cell r="DX73">
            <v>0.58381398204509105</v>
          </cell>
          <cell r="DY73">
            <v>4.6678201593200219</v>
          </cell>
          <cell r="DZ73">
            <v>4.7678493404758839</v>
          </cell>
          <cell r="EA73">
            <v>0.17112267972752968</v>
          </cell>
          <cell r="EB73">
            <v>0.2</v>
          </cell>
          <cell r="EC73">
            <v>0</v>
          </cell>
          <cell r="ED73">
            <v>1.1786921352978494</v>
          </cell>
          <cell r="EE73">
            <v>0</v>
          </cell>
          <cell r="EF73">
            <v>0</v>
          </cell>
          <cell r="EG73">
            <v>0</v>
          </cell>
          <cell r="EH73">
            <v>2.0004097343838447</v>
          </cell>
          <cell r="EI73">
            <v>2.7676403188821815E-2</v>
          </cell>
          <cell r="EJ73">
            <v>118.27205629231563</v>
          </cell>
          <cell r="EK73">
            <v>10.135509390142934</v>
          </cell>
          <cell r="EL73">
            <v>0</v>
          </cell>
          <cell r="EM73">
            <v>1.0175554066798442</v>
          </cell>
          <cell r="EN73">
            <v>0.32015011319226577</v>
          </cell>
          <cell r="EO73">
            <v>1</v>
          </cell>
          <cell r="EP73">
            <v>0.22681289982548039</v>
          </cell>
          <cell r="EQ73">
            <v>4.6678201593201436</v>
          </cell>
          <cell r="ER73">
            <v>4.7678493404760687</v>
          </cell>
          <cell r="ES73">
            <v>0.17112267972753112</v>
          </cell>
          <cell r="ET73">
            <v>0.2</v>
          </cell>
          <cell r="EU73">
            <v>0</v>
          </cell>
        </row>
        <row r="74">
          <cell r="A74" t="str">
            <v>2090.00</v>
          </cell>
          <cell r="B74">
            <v>4.0920462664929644</v>
          </cell>
          <cell r="C74">
            <v>13.994423345699163</v>
          </cell>
          <cell r="D74">
            <v>5.021945063806089</v>
          </cell>
          <cell r="E74">
            <v>1.1119399999999999</v>
          </cell>
          <cell r="F74">
            <v>-5.8614799057135736</v>
          </cell>
          <cell r="G74">
            <v>1.0250951965329078</v>
          </cell>
          <cell r="H74">
            <v>0</v>
          </cell>
          <cell r="I74">
            <v>0.30587862126912196</v>
          </cell>
          <cell r="J74">
            <v>5.2631578947368363E-2</v>
          </cell>
          <cell r="K74">
            <v>0.98977925951035395</v>
          </cell>
          <cell r="L74">
            <v>1.5973601841093463</v>
          </cell>
          <cell r="M74">
            <v>7.9149631286949127</v>
          </cell>
          <cell r="N74">
            <v>0.14182461305212193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0.24808516496834332</v>
          </cell>
          <cell r="AA74">
            <v>0.43387762115887057</v>
          </cell>
          <cell r="AB74">
            <v>6.4352864909438968E-3</v>
          </cell>
          <cell r="AC74">
            <v>3.824970616909909E-2</v>
          </cell>
          <cell r="AD74">
            <v>2.4260915121911633</v>
          </cell>
          <cell r="AE74">
            <v>56.37878287978468</v>
          </cell>
          <cell r="AF74">
            <v>0.13574595647911161</v>
          </cell>
          <cell r="AG74">
            <v>0</v>
          </cell>
          <cell r="AH74">
            <v>0</v>
          </cell>
          <cell r="AI74">
            <v>0</v>
          </cell>
          <cell r="AJ74">
            <v>0.23740691099607089</v>
          </cell>
          <cell r="AK74">
            <v>3.5212267530239437E-3</v>
          </cell>
          <cell r="AL74">
            <v>56.378782879797605</v>
          </cell>
          <cell r="AM74">
            <v>1.7091229785994928</v>
          </cell>
          <cell r="AN74">
            <v>0</v>
          </cell>
          <cell r="AO74">
            <v>1.0005402122301297</v>
          </cell>
          <cell r="AP74">
            <v>4.5183782880469501</v>
          </cell>
          <cell r="AQ74">
            <v>1</v>
          </cell>
          <cell r="AR74">
            <v>2.0929276241210507E-2</v>
          </cell>
          <cell r="AS74">
            <v>2.4260915121488216</v>
          </cell>
          <cell r="AT74">
            <v>2.4287299062686469</v>
          </cell>
          <cell r="AU74">
            <v>0.15736398393302184</v>
          </cell>
          <cell r="AV74">
            <v>0.2</v>
          </cell>
          <cell r="AW74">
            <v>0</v>
          </cell>
          <cell r="AX74">
            <v>0.11233920848923573</v>
          </cell>
          <cell r="AY74">
            <v>0</v>
          </cell>
          <cell r="AZ74">
            <v>0</v>
          </cell>
          <cell r="BA74">
            <v>0</v>
          </cell>
          <cell r="BB74">
            <v>0.19647071016280668</v>
          </cell>
          <cell r="BC74">
            <v>2.9140597379199531E-3</v>
          </cell>
          <cell r="BD74">
            <v>56.378782879769098</v>
          </cell>
          <cell r="BE74">
            <v>1.7091229785553674</v>
          </cell>
          <cell r="BF74">
            <v>0</v>
          </cell>
          <cell r="BG74">
            <v>1.0005402122301261</v>
          </cell>
          <cell r="BH74">
            <v>4.5183782880446772</v>
          </cell>
          <cell r="BI74">
            <v>1</v>
          </cell>
          <cell r="BJ74">
            <v>1.7320429927889201E-2</v>
          </cell>
          <cell r="BK74">
            <v>2.4260915122422415</v>
          </cell>
          <cell r="BL74">
            <v>2.4287299063621335</v>
          </cell>
          <cell r="BM74">
            <v>0.15736398393301795</v>
          </cell>
          <cell r="BN74">
            <v>0.2</v>
          </cell>
          <cell r="BO74">
            <v>0</v>
          </cell>
          <cell r="BP74">
            <v>3.9611533696664361</v>
          </cell>
          <cell r="BQ74">
            <v>8.001048972161799</v>
          </cell>
          <cell r="BR74">
            <v>3.614588868891834E-2</v>
          </cell>
          <cell r="BS74">
            <v>0.87558831538919302</v>
          </cell>
          <cell r="BT74">
            <v>2.9296433987510451</v>
          </cell>
          <cell r="BU74">
            <v>173.61671089089009</v>
          </cell>
          <cell r="BV74">
            <v>2.8528251085133869</v>
          </cell>
          <cell r="BW74">
            <v>0</v>
          </cell>
          <cell r="BX74">
            <v>0</v>
          </cell>
          <cell r="BY74">
            <v>0</v>
          </cell>
          <cell r="BZ74">
            <v>5.762360421846167</v>
          </cell>
          <cell r="CA74">
            <v>2.6032291405557361E-2</v>
          </cell>
          <cell r="CB74">
            <v>173.61671089091274</v>
          </cell>
          <cell r="CC74">
            <v>5.0818345118216985</v>
          </cell>
          <cell r="CD74">
            <v>0</v>
          </cell>
          <cell r="CE74">
            <v>1.0137818928536741</v>
          </cell>
          <cell r="CF74">
            <v>1.2973434477943553</v>
          </cell>
          <cell r="CG74">
            <v>1</v>
          </cell>
          <cell r="CH74">
            <v>0.63059924667182998</v>
          </cell>
          <cell r="CI74">
            <v>2.9296433987510269</v>
          </cell>
          <cell r="CJ74">
            <v>2.9819672213324102</v>
          </cell>
          <cell r="CK74">
            <v>0.16864073707641378</v>
          </cell>
          <cell r="CL74">
            <v>0.2</v>
          </cell>
          <cell r="CM74">
            <v>0</v>
          </cell>
          <cell r="CN74">
            <v>1.1083282611530862</v>
          </cell>
          <cell r="CO74">
            <v>0</v>
          </cell>
          <cell r="CP74">
            <v>0</v>
          </cell>
          <cell r="CQ74">
            <v>0</v>
          </cell>
          <cell r="CR74">
            <v>2.2386885503157048</v>
          </cell>
          <cell r="CS74">
            <v>1.0113597283360981E-2</v>
          </cell>
          <cell r="CT74">
            <v>173.61671089083183</v>
          </cell>
          <cell r="CU74">
            <v>5.0818345118224135</v>
          </cell>
          <cell r="CV74">
            <v>0</v>
          </cell>
          <cell r="CW74">
            <v>1.013781892853669</v>
          </cell>
          <cell r="CX74">
            <v>1.2973434477934485</v>
          </cell>
          <cell r="CY74">
            <v>1</v>
          </cell>
          <cell r="CZ74">
            <v>0.24498906871737144</v>
          </cell>
          <cell r="DA74">
            <v>2.9296433987509953</v>
          </cell>
          <cell r="DB74">
            <v>2.9819672213324022</v>
          </cell>
          <cell r="DC74">
            <v>0.1686407370764148</v>
          </cell>
          <cell r="DD74">
            <v>0.2</v>
          </cell>
          <cell r="DE74">
            <v>0</v>
          </cell>
          <cell r="DF74">
            <v>4.3262323550532917</v>
          </cell>
          <cell r="DG74">
            <v>7.3585027559374376</v>
          </cell>
          <cell r="DH74">
            <v>9.9243437872259699E-2</v>
          </cell>
          <cell r="DI74">
            <v>0.83141190824201561</v>
          </cell>
          <cell r="DJ74">
            <v>4.6649716265742516</v>
          </cell>
          <cell r="DK74">
            <v>120.99814979892578</v>
          </cell>
          <cell r="DL74">
            <v>3.1157552197476108</v>
          </cell>
          <cell r="DM74">
            <v>0</v>
          </cell>
          <cell r="DN74">
            <v>0</v>
          </cell>
          <cell r="DO74">
            <v>0</v>
          </cell>
          <cell r="DP74">
            <v>5.2995982392297716</v>
          </cell>
          <cell r="DQ74">
            <v>7.1475185380416167E-2</v>
          </cell>
          <cell r="DR74">
            <v>120.99814979892597</v>
          </cell>
          <cell r="DS74">
            <v>10.310675679865989</v>
          </cell>
          <cell r="DT74">
            <v>0</v>
          </cell>
          <cell r="DU74">
            <v>1.0172824357395507</v>
          </cell>
          <cell r="DV74">
            <v>0.3188857596841837</v>
          </cell>
          <cell r="DW74">
            <v>1</v>
          </cell>
          <cell r="DX74">
            <v>0.59878337090229639</v>
          </cell>
          <cell r="DY74">
            <v>4.6649716265742214</v>
          </cell>
          <cell r="DZ74">
            <v>4.7630795694666048</v>
          </cell>
          <cell r="EA74">
            <v>0.17063652565993967</v>
          </cell>
          <cell r="EB74">
            <v>0.2</v>
          </cell>
          <cell r="EC74">
            <v>0</v>
          </cell>
          <cell r="ED74">
            <v>1.2104771353056771</v>
          </cell>
          <cell r="EE74">
            <v>0</v>
          </cell>
          <cell r="EF74">
            <v>0</v>
          </cell>
          <cell r="EG74">
            <v>0</v>
          </cell>
          <cell r="EH74">
            <v>2.0589045167076558</v>
          </cell>
          <cell r="EI74">
            <v>2.7768252491843521E-2</v>
          </cell>
          <cell r="EJ74">
            <v>120.99814979892537</v>
          </cell>
          <cell r="EK74">
            <v>10.310675679865762</v>
          </cell>
          <cell r="EL74">
            <v>0</v>
          </cell>
          <cell r="EM74">
            <v>1.0172824357395576</v>
          </cell>
          <cell r="EN74">
            <v>0.31888575968418137</v>
          </cell>
          <cell r="EO74">
            <v>1</v>
          </cell>
          <cell r="EP74">
            <v>0.23262853733971828</v>
          </cell>
          <cell r="EQ74">
            <v>4.6649716265743466</v>
          </cell>
          <cell r="ER74">
            <v>4.7630795694667896</v>
          </cell>
          <cell r="ES74">
            <v>0.17063652565994111</v>
          </cell>
          <cell r="ET74">
            <v>0.2</v>
          </cell>
          <cell r="EU74">
            <v>0</v>
          </cell>
        </row>
        <row r="75">
          <cell r="A75" t="str">
            <v>2091.00</v>
          </cell>
          <cell r="B75">
            <v>4.0920462664929644</v>
          </cell>
          <cell r="C75">
            <v>14.374884982425671</v>
          </cell>
          <cell r="D75">
            <v>5.1477304661393548</v>
          </cell>
          <cell r="E75">
            <v>1.1119399999999999</v>
          </cell>
          <cell r="F75">
            <v>-6.0108359164510974</v>
          </cell>
          <cell r="G75">
            <v>1.0247379064108568</v>
          </cell>
          <cell r="H75">
            <v>0</v>
          </cell>
          <cell r="I75">
            <v>0.31368330635153768</v>
          </cell>
          <cell r="J75">
            <v>5.2631578947368363E-2</v>
          </cell>
          <cell r="K75">
            <v>1.0141089612155179</v>
          </cell>
          <cell r="L75">
            <v>1.635192947300617</v>
          </cell>
          <cell r="M75">
            <v>8.1107156810070276</v>
          </cell>
          <cell r="N75">
            <v>0.14194935262160427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0.24809682397039057</v>
          </cell>
          <cell r="AA75">
            <v>0.43457993411888013</v>
          </cell>
          <cell r="AB75">
            <v>6.2422044245975727E-3</v>
          </cell>
          <cell r="AC75">
            <v>3.8305446869614956E-2</v>
          </cell>
          <cell r="AD75">
            <v>2.4458912068837977</v>
          </cell>
          <cell r="AE75">
            <v>58.600353523534586</v>
          </cell>
          <cell r="AF75">
            <v>0.13575233599150438</v>
          </cell>
          <cell r="AG75">
            <v>0</v>
          </cell>
          <cell r="AH75">
            <v>0</v>
          </cell>
          <cell r="AI75">
            <v>0</v>
          </cell>
          <cell r="AJ75">
            <v>0.23779119896635734</v>
          </cell>
          <cell r="AK75">
            <v>3.4155771073547743E-3</v>
          </cell>
          <cell r="AL75">
            <v>58.600353523547994</v>
          </cell>
          <cell r="AM75">
            <v>1.7097980110639865</v>
          </cell>
          <cell r="AN75">
            <v>0</v>
          </cell>
          <cell r="AO75">
            <v>1.0003949583926646</v>
          </cell>
          <cell r="AP75">
            <v>4.6519842517953904</v>
          </cell>
          <cell r="AQ75">
            <v>1</v>
          </cell>
          <cell r="AR75">
            <v>2.0959776149204894E-2</v>
          </cell>
          <cell r="AS75">
            <v>2.4458912068411185</v>
          </cell>
          <cell r="AT75">
            <v>2.448519767880502</v>
          </cell>
          <cell r="AU75">
            <v>0.15711146746888455</v>
          </cell>
          <cell r="AV75">
            <v>0.2</v>
          </cell>
          <cell r="AW75">
            <v>0</v>
          </cell>
          <cell r="AX75">
            <v>0.11234448797888877</v>
          </cell>
          <cell r="AY75">
            <v>0</v>
          </cell>
          <cell r="AZ75">
            <v>0</v>
          </cell>
          <cell r="BA75">
            <v>0</v>
          </cell>
          <cell r="BB75">
            <v>0.19678873515252718</v>
          </cell>
          <cell r="BC75">
            <v>2.8266273172427984E-3</v>
          </cell>
          <cell r="BD75">
            <v>58.600353523518386</v>
          </cell>
          <cell r="BE75">
            <v>1.7097980110198572</v>
          </cell>
          <cell r="BF75">
            <v>0</v>
          </cell>
          <cell r="BG75">
            <v>1.0003949583926723</v>
          </cell>
          <cell r="BH75">
            <v>4.651984251793051</v>
          </cell>
          <cell r="BI75">
            <v>1</v>
          </cell>
          <cell r="BJ75">
            <v>1.7345670720410461E-2</v>
          </cell>
          <cell r="BK75">
            <v>2.4458912069353134</v>
          </cell>
          <cell r="BL75">
            <v>2.4485197679747528</v>
          </cell>
          <cell r="BM75">
            <v>0.1571114674688803</v>
          </cell>
          <cell r="BN75">
            <v>0.2</v>
          </cell>
          <cell r="BO75">
            <v>0</v>
          </cell>
          <cell r="BP75">
            <v>4.0516472141359099</v>
          </cell>
          <cell r="BQ75">
            <v>8.2003946804009971</v>
          </cell>
          <cell r="BR75">
            <v>3.6145074797644894E-2</v>
          </cell>
          <cell r="BS75">
            <v>0.89496093854156022</v>
          </cell>
          <cell r="BT75">
            <v>2.9314435298641524</v>
          </cell>
          <cell r="BU75">
            <v>177.71501780293178</v>
          </cell>
          <cell r="BV75">
            <v>2.9179988313096912</v>
          </cell>
          <cell r="BW75">
            <v>0</v>
          </cell>
          <cell r="BX75">
            <v>0</v>
          </cell>
          <cell r="BY75">
            <v>0</v>
          </cell>
          <cell r="BZ75">
            <v>5.9059293243011801</v>
          </cell>
          <cell r="CA75">
            <v>2.6031705240558485E-2</v>
          </cell>
          <cell r="CB75">
            <v>177.71501780295489</v>
          </cell>
          <cell r="CC75">
            <v>5.1509086657542342</v>
          </cell>
          <cell r="CD75">
            <v>0</v>
          </cell>
          <cell r="CE75">
            <v>1.0135923658615507</v>
          </cell>
          <cell r="CF75">
            <v>1.2955334048077238</v>
          </cell>
          <cell r="CG75">
            <v>1</v>
          </cell>
          <cell r="CH75">
            <v>0.64455142185647163</v>
          </cell>
          <cell r="CI75">
            <v>2.9314435298641675</v>
          </cell>
          <cell r="CJ75">
            <v>2.9829312019870713</v>
          </cell>
          <cell r="CK75">
            <v>0.16821855085039547</v>
          </cell>
          <cell r="CL75">
            <v>0.2</v>
          </cell>
          <cell r="CM75">
            <v>0</v>
          </cell>
          <cell r="CN75">
            <v>1.1336483828262245</v>
          </cell>
          <cell r="CO75">
            <v>0</v>
          </cell>
          <cell r="CP75">
            <v>0</v>
          </cell>
          <cell r="CQ75">
            <v>0</v>
          </cell>
          <cell r="CR75">
            <v>2.2944653560998267</v>
          </cell>
          <cell r="CS75">
            <v>1.0113369557086416E-2</v>
          </cell>
          <cell r="CT75">
            <v>177.7150178028721</v>
          </cell>
          <cell r="CU75">
            <v>5.1509086657549856</v>
          </cell>
          <cell r="CV75">
            <v>0</v>
          </cell>
          <cell r="CW75">
            <v>1.013592365861556</v>
          </cell>
          <cell r="CX75">
            <v>1.2955334048068181</v>
          </cell>
          <cell r="CY75">
            <v>1</v>
          </cell>
          <cell r="CZ75">
            <v>0.25040951668508959</v>
          </cell>
          <cell r="DA75">
            <v>2.9314435298640986</v>
          </cell>
          <cell r="DB75">
            <v>2.9829312019870642</v>
          </cell>
          <cell r="DC75">
            <v>0.16821855085039872</v>
          </cell>
          <cell r="DD75">
            <v>0.2</v>
          </cell>
          <cell r="DE75">
            <v>0</v>
          </cell>
          <cell r="DF75">
            <v>4.4411234000315147</v>
          </cell>
          <cell r="DG75">
            <v>7.5704495621041579</v>
          </cell>
          <cell r="DH75">
            <v>9.9562073399361795E-2</v>
          </cell>
          <cell r="DI75">
            <v>0.85240056219563565</v>
          </cell>
          <cell r="DJ75">
            <v>4.6622057314434526</v>
          </cell>
          <cell r="DK75">
            <v>123.75299841073172</v>
          </cell>
          <cell r="DL75">
            <v>3.1984998214504974</v>
          </cell>
          <cell r="DM75">
            <v>0</v>
          </cell>
          <cell r="DN75">
            <v>0</v>
          </cell>
          <cell r="DO75">
            <v>0</v>
          </cell>
          <cell r="DP75">
            <v>5.4522424602113757</v>
          </cell>
          <cell r="DQ75">
            <v>7.1704666884248411E-2</v>
          </cell>
          <cell r="DR75">
            <v>123.75299841073189</v>
          </cell>
          <cell r="DS75">
            <v>10.486100286213651</v>
          </cell>
          <cell r="DT75">
            <v>0</v>
          </cell>
          <cell r="DU75">
            <v>1.0170138807382156</v>
          </cell>
          <cell r="DV75">
            <v>0.31766708553899975</v>
          </cell>
          <cell r="DW75">
            <v>1</v>
          </cell>
          <cell r="DX75">
            <v>0.61389941247020963</v>
          </cell>
          <cell r="DY75">
            <v>4.6622057314434677</v>
          </cell>
          <cell r="DZ75">
            <v>4.7584347935570888</v>
          </cell>
          <cell r="EA75">
            <v>0.17015796631614941</v>
          </cell>
          <cell r="EB75">
            <v>0.2</v>
          </cell>
          <cell r="EC75">
            <v>0</v>
          </cell>
          <cell r="ED75">
            <v>1.2426235785809612</v>
          </cell>
          <cell r="EE75">
            <v>0</v>
          </cell>
          <cell r="EF75">
            <v>0</v>
          </cell>
          <cell r="EG75">
            <v>0</v>
          </cell>
          <cell r="EH75">
            <v>2.1182071018926827</v>
          </cell>
          <cell r="EI75">
            <v>2.7857406515113377E-2</v>
          </cell>
          <cell r="EJ75">
            <v>123.75299841073127</v>
          </cell>
          <cell r="EK75">
            <v>10.486100286213414</v>
          </cell>
          <cell r="EL75">
            <v>0</v>
          </cell>
          <cell r="EM75">
            <v>1.0170138807382152</v>
          </cell>
          <cell r="EN75">
            <v>0.31766708553899736</v>
          </cell>
          <cell r="EO75">
            <v>1</v>
          </cell>
          <cell r="EP75">
            <v>0.23850114972541483</v>
          </cell>
          <cell r="EQ75">
            <v>4.6622057314436312</v>
          </cell>
          <cell r="ER75">
            <v>4.7584347935572771</v>
          </cell>
          <cell r="ES75">
            <v>0.17015796631614935</v>
          </cell>
          <cell r="ET75">
            <v>0.2</v>
          </cell>
          <cell r="EU75">
            <v>0</v>
          </cell>
        </row>
        <row r="76">
          <cell r="A76" t="str">
            <v>2092.00</v>
          </cell>
          <cell r="B76">
            <v>4.0920462664929644</v>
          </cell>
          <cell r="C76">
            <v>14.760232339514245</v>
          </cell>
          <cell r="D76">
            <v>5.2748455730250017</v>
          </cell>
          <cell r="E76">
            <v>1.1119399999999999</v>
          </cell>
          <cell r="F76">
            <v>-6.1618616604074452</v>
          </cell>
          <cell r="G76">
            <v>1.0243851361176908</v>
          </cell>
          <cell r="H76">
            <v>0</v>
          </cell>
          <cell r="I76">
            <v>0.32157418678741828</v>
          </cell>
          <cell r="J76">
            <v>5.2631578947368363E-2</v>
          </cell>
          <cell r="K76">
            <v>1.0386843834709596</v>
          </cell>
          <cell r="L76">
            <v>1.6733610840462034</v>
          </cell>
          <cell r="M76">
            <v>8.3084652273295827</v>
          </cell>
          <cell r="N76">
            <v>0.14207063665451095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0.24810881607929106</v>
          </cell>
          <cell r="AA76">
            <v>0.43527668862179314</v>
          </cell>
          <cell r="AB76">
            <v>6.0550080853616576E-3</v>
          </cell>
          <cell r="AC76">
            <v>3.8360748566064452E-2</v>
          </cell>
          <cell r="AD76">
            <v>2.4655700627984491</v>
          </cell>
          <cell r="AE76">
            <v>60.901589623457269</v>
          </cell>
          <cell r="AF76">
            <v>0.13575889777157948</v>
          </cell>
          <cell r="AG76">
            <v>0</v>
          </cell>
          <cell r="AH76">
            <v>0</v>
          </cell>
          <cell r="AI76">
            <v>0</v>
          </cell>
          <cell r="AJ76">
            <v>0.2381724454888608</v>
          </cell>
          <cell r="AK76">
            <v>3.3131479833813085E-3</v>
          </cell>
          <cell r="AL76">
            <v>60.901589623471217</v>
          </cell>
          <cell r="AM76">
            <v>1.7102281857991517</v>
          </cell>
          <cell r="AN76">
            <v>0</v>
          </cell>
          <cell r="AO76">
            <v>1.0002515938914314</v>
          </cell>
          <cell r="AP76">
            <v>4.7905382023150187</v>
          </cell>
          <cell r="AQ76">
            <v>1</v>
          </cell>
          <cell r="AR76">
            <v>2.0990035845226563E-2</v>
          </cell>
          <cell r="AS76">
            <v>2.4655700627554604</v>
          </cell>
          <cell r="AT76">
            <v>2.4681885848502878</v>
          </cell>
          <cell r="AU76">
            <v>0.15686226105740197</v>
          </cell>
          <cell r="AV76">
            <v>0.2</v>
          </cell>
          <cell r="AW76">
            <v>0</v>
          </cell>
          <cell r="AX76">
            <v>0.11234991830771321</v>
          </cell>
          <cell r="AY76">
            <v>0</v>
          </cell>
          <cell r="AZ76">
            <v>0</v>
          </cell>
          <cell r="BA76">
            <v>0</v>
          </cell>
          <cell r="BB76">
            <v>0.19710424313293515</v>
          </cell>
          <cell r="BC76">
            <v>2.7418601019803491E-3</v>
          </cell>
          <cell r="BD76">
            <v>60.901589623440401</v>
          </cell>
          <cell r="BE76">
            <v>1.7102281857550135</v>
          </cell>
          <cell r="BF76">
            <v>0</v>
          </cell>
          <cell r="BG76">
            <v>1.0002515938914327</v>
          </cell>
          <cell r="BH76">
            <v>4.7905382023126064</v>
          </cell>
          <cell r="BI76">
            <v>1</v>
          </cell>
          <cell r="BJ76">
            <v>1.7370712720838156E-2</v>
          </cell>
          <cell r="BK76">
            <v>2.4655700628503578</v>
          </cell>
          <cell r="BL76">
            <v>2.4681885849452976</v>
          </cell>
          <cell r="BM76">
            <v>0.1568622610574017</v>
          </cell>
          <cell r="BN76">
            <v>0.2</v>
          </cell>
          <cell r="BO76">
            <v>0</v>
          </cell>
          <cell r="BP76">
            <v>4.1429764322914089</v>
          </cell>
          <cell r="BQ76">
            <v>8.4020093677202254</v>
          </cell>
          <cell r="BR76">
            <v>3.6144297110262825E-2</v>
          </cell>
          <cell r="BS76">
            <v>0.91449415450730742</v>
          </cell>
          <cell r="BT76">
            <v>2.9332008064089981</v>
          </cell>
          <cell r="BU76">
            <v>181.85281781597391</v>
          </cell>
          <cell r="BV76">
            <v>2.9837741907517019</v>
          </cell>
          <cell r="BW76">
            <v>0</v>
          </cell>
          <cell r="BX76">
            <v>0</v>
          </cell>
          <cell r="BY76">
            <v>0</v>
          </cell>
          <cell r="BZ76">
            <v>6.0511323468939144</v>
          </cell>
          <cell r="CA76">
            <v>2.6031145149624579E-2</v>
          </cell>
          <cell r="CB76">
            <v>181.85281781599758</v>
          </cell>
          <cell r="CC76">
            <v>5.2199579784999743</v>
          </cell>
          <cell r="CD76">
            <v>0</v>
          </cell>
          <cell r="CE76">
            <v>1.01340526831796</v>
          </cell>
          <cell r="CF76">
            <v>1.2937645372519138</v>
          </cell>
          <cell r="CG76">
            <v>1</v>
          </cell>
          <cell r="CH76">
            <v>0.65861925608470018</v>
          </cell>
          <cell r="CI76">
            <v>2.9332008064090522</v>
          </cell>
          <cell r="CJ76">
            <v>2.9838666292552016</v>
          </cell>
          <cell r="CK76">
            <v>0.16780245593760026</v>
          </cell>
          <cell r="CL76">
            <v>0.2</v>
          </cell>
          <cell r="CM76">
            <v>0</v>
          </cell>
          <cell r="CN76">
            <v>1.1592022415396415</v>
          </cell>
          <cell r="CO76">
            <v>0</v>
          </cell>
          <cell r="CP76">
            <v>0</v>
          </cell>
          <cell r="CQ76">
            <v>0</v>
          </cell>
          <cell r="CR76">
            <v>2.3508770208261782</v>
          </cell>
          <cell r="CS76">
            <v>1.0113151960638247E-2</v>
          </cell>
          <cell r="CT76">
            <v>181.85281781591294</v>
          </cell>
          <cell r="CU76">
            <v>5.2199579785007302</v>
          </cell>
          <cell r="CV76">
            <v>0</v>
          </cell>
          <cell r="CW76">
            <v>1.0134052683179589</v>
          </cell>
          <cell r="CX76">
            <v>1.2937645372510092</v>
          </cell>
          <cell r="CY76">
            <v>1</v>
          </cell>
          <cell r="CZ76">
            <v>0.2558748984225932</v>
          </cell>
          <cell r="DA76">
            <v>2.9332008064090229</v>
          </cell>
          <cell r="DB76">
            <v>2.9838666292551985</v>
          </cell>
          <cell r="DC76">
            <v>0.16780245593760126</v>
          </cell>
          <cell r="DD76">
            <v>0.2</v>
          </cell>
          <cell r="DE76">
            <v>0</v>
          </cell>
          <cell r="DF76">
            <v>4.5572745847594307</v>
          </cell>
          <cell r="DG76">
            <v>7.7852316370989634</v>
          </cell>
          <cell r="DH76">
            <v>9.9871331458886464E-2</v>
          </cell>
          <cell r="DI76">
            <v>0.87358671377278108</v>
          </cell>
          <cell r="DJ76">
            <v>4.6595201227114762</v>
          </cell>
          <cell r="DK76">
            <v>126.53596235895942</v>
          </cell>
          <cell r="DL76">
            <v>3.2821519765810594</v>
          </cell>
          <cell r="DM76">
            <v>0</v>
          </cell>
          <cell r="DN76">
            <v>0</v>
          </cell>
          <cell r="DO76">
            <v>0</v>
          </cell>
          <cell r="DP76">
            <v>5.6069286435578247</v>
          </cell>
          <cell r="DQ76">
            <v>7.1927394730127409E-2</v>
          </cell>
          <cell r="DR76">
            <v>126.53596235895961</v>
          </cell>
          <cell r="DS76">
            <v>10.661738969313213</v>
          </cell>
          <cell r="DT76">
            <v>0</v>
          </cell>
          <cell r="DU76">
            <v>1.0167496665400462</v>
          </cell>
          <cell r="DV76">
            <v>0.31649223303810342</v>
          </cell>
          <cell r="DW76">
            <v>1</v>
          </cell>
          <cell r="DX76">
            <v>0.62915769194882576</v>
          </cell>
          <cell r="DY76">
            <v>4.6595201227115215</v>
          </cell>
          <cell r="DZ76">
            <v>4.7539113609615269</v>
          </cell>
          <cell r="EA76">
            <v>0.16968687358899795</v>
          </cell>
          <cell r="EB76">
            <v>0.2</v>
          </cell>
          <cell r="EC76">
            <v>0</v>
          </cell>
          <cell r="ED76">
            <v>1.2751226081782774</v>
          </cell>
          <cell r="EE76">
            <v>0</v>
          </cell>
          <cell r="EF76">
            <v>0</v>
          </cell>
          <cell r="EG76">
            <v>0</v>
          </cell>
          <cell r="EH76">
            <v>2.1783029935409806</v>
          </cell>
          <cell r="EI76">
            <v>2.7943936728759052E-2</v>
          </cell>
          <cell r="EJ76">
            <v>126.53596235895901</v>
          </cell>
          <cell r="EK76">
            <v>10.661738969312887</v>
          </cell>
          <cell r="EL76">
            <v>0</v>
          </cell>
          <cell r="EM76">
            <v>1.0167496665400382</v>
          </cell>
          <cell r="EN76">
            <v>0.31649223303810115</v>
          </cell>
          <cell r="EO76">
            <v>1</v>
          </cell>
          <cell r="EP76">
            <v>0.24442902182393728</v>
          </cell>
          <cell r="EQ76">
            <v>4.6595201227117045</v>
          </cell>
          <cell r="ER76">
            <v>4.7539113609617187</v>
          </cell>
          <cell r="ES76">
            <v>0.16968687358899726</v>
          </cell>
          <cell r="ET76">
            <v>0.2</v>
          </cell>
          <cell r="EU76">
            <v>0</v>
          </cell>
        </row>
        <row r="77">
          <cell r="A77" t="str">
            <v>2093.00</v>
          </cell>
          <cell r="B77">
            <v>4.0920462664929644</v>
          </cell>
          <cell r="C77">
            <v>15.150378440771012</v>
          </cell>
          <cell r="D77">
            <v>5.4032582481362237</v>
          </cell>
          <cell r="E77">
            <v>1.1119399999999999</v>
          </cell>
          <cell r="F77">
            <v>-6.3145224524048817</v>
          </cell>
          <cell r="G77">
            <v>1.0240368363856933</v>
          </cell>
          <cell r="H77">
            <v>0</v>
          </cell>
          <cell r="I77">
            <v>0.32954929879052447</v>
          </cell>
          <cell r="J77">
            <v>5.2631578947368363E-2</v>
          </cell>
          <cell r="K77">
            <v>1.063499262369491</v>
          </cell>
          <cell r="L77">
            <v>1.7118544086076568</v>
          </cell>
          <cell r="M77">
            <v>8.5081612179038952</v>
          </cell>
          <cell r="N77">
            <v>0.14218853222246453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0.24812113494051574</v>
          </cell>
          <cell r="AA77">
            <v>0.43596792850556521</v>
          </cell>
          <cell r="AB77">
            <v>5.8735148835197346E-3</v>
          </cell>
          <cell r="AC77">
            <v>3.8415612460001053E-2</v>
          </cell>
          <cell r="AD77">
            <v>2.485126279636098</v>
          </cell>
          <cell r="AE77">
            <v>63.285110965687046</v>
          </cell>
          <cell r="AF77">
            <v>0.13576563834230357</v>
          </cell>
          <cell r="AG77">
            <v>0</v>
          </cell>
          <cell r="AH77">
            <v>0</v>
          </cell>
          <cell r="AI77">
            <v>0</v>
          </cell>
          <cell r="AJ77">
            <v>0.23855067455060777</v>
          </cell>
          <cell r="AK77">
            <v>3.213839472607608E-3</v>
          </cell>
          <cell r="AL77">
            <v>63.285110965701548</v>
          </cell>
          <cell r="AM77">
            <v>1.7104164927055663</v>
          </cell>
          <cell r="AN77">
            <v>0</v>
          </cell>
          <cell r="AO77">
            <v>1.000110106305099</v>
          </cell>
          <cell r="AP77">
            <v>4.934232127821395</v>
          </cell>
          <cell r="AQ77">
            <v>1</v>
          </cell>
          <cell r="AR77">
            <v>2.1020055986735404E-2</v>
          </cell>
          <cell r="AS77">
            <v>2.4851262795927407</v>
          </cell>
          <cell r="AT77">
            <v>2.4877344663276029</v>
          </cell>
          <cell r="AU77">
            <v>0.15661631499397077</v>
          </cell>
          <cell r="AV77">
            <v>0.2</v>
          </cell>
          <cell r="AW77">
            <v>0</v>
          </cell>
          <cell r="AX77">
            <v>0.11235549659821435</v>
          </cell>
          <cell r="AY77">
            <v>0</v>
          </cell>
          <cell r="AZ77">
            <v>0</v>
          </cell>
          <cell r="BA77">
            <v>0</v>
          </cell>
          <cell r="BB77">
            <v>0.19741725395496137</v>
          </cell>
          <cell r="BC77">
            <v>2.6596754109121275E-3</v>
          </cell>
          <cell r="BD77">
            <v>63.28511096566946</v>
          </cell>
          <cell r="BE77">
            <v>1.7104164926614183</v>
          </cell>
          <cell r="BF77">
            <v>0</v>
          </cell>
          <cell r="BG77">
            <v>1.0001101063050961</v>
          </cell>
          <cell r="BH77">
            <v>4.9342321278189063</v>
          </cell>
          <cell r="BI77">
            <v>1</v>
          </cell>
          <cell r="BJ77">
            <v>1.7395556473265995E-2</v>
          </cell>
          <cell r="BK77">
            <v>2.4851262796884397</v>
          </cell>
          <cell r="BL77">
            <v>2.4877344664233649</v>
          </cell>
          <cell r="BM77">
            <v>0.15661631499396753</v>
          </cell>
          <cell r="BN77">
            <v>0.2</v>
          </cell>
          <cell r="BO77">
            <v>0</v>
          </cell>
          <cell r="BP77">
            <v>4.2351213346231447</v>
          </cell>
          <cell r="BQ77">
            <v>8.605853129485542</v>
          </cell>
          <cell r="BR77">
            <v>3.6143554508410586E-2</v>
          </cell>
          <cell r="BS77">
            <v>0.93418356363738764</v>
          </cell>
          <cell r="BT77">
            <v>2.9349157052776307</v>
          </cell>
          <cell r="BU77">
            <v>186.02916017362918</v>
          </cell>
          <cell r="BV77">
            <v>3.0501370064424052</v>
          </cell>
          <cell r="BW77">
            <v>0</v>
          </cell>
          <cell r="BX77">
            <v>0</v>
          </cell>
          <cell r="BY77">
            <v>0</v>
          </cell>
          <cell r="BZ77">
            <v>6.1979407502825827</v>
          </cell>
          <cell r="CA77">
            <v>2.6030610327310983E-2</v>
          </cell>
          <cell r="CB77">
            <v>186.02916017365345</v>
          </cell>
          <cell r="CC77">
            <v>5.288968831502225</v>
          </cell>
          <cell r="CD77">
            <v>0</v>
          </cell>
          <cell r="CE77">
            <v>1.0132205763507087</v>
          </cell>
          <cell r="CF77">
            <v>1.2920363118109024</v>
          </cell>
          <cell r="CG77">
            <v>1</v>
          </cell>
          <cell r="CH77">
            <v>0.67279958072657708</v>
          </cell>
          <cell r="CI77">
            <v>2.9349157052776129</v>
          </cell>
          <cell r="CJ77">
            <v>2.9847736125263364</v>
          </cell>
          <cell r="CK77">
            <v>0.16739236074494646</v>
          </cell>
          <cell r="CL77">
            <v>0.2</v>
          </cell>
          <cell r="CM77">
            <v>0</v>
          </cell>
          <cell r="CN77">
            <v>1.1849843281807526</v>
          </cell>
          <cell r="CO77">
            <v>0</v>
          </cell>
          <cell r="CP77">
            <v>0</v>
          </cell>
          <cell r="CQ77">
            <v>0</v>
          </cell>
          <cell r="CR77">
            <v>2.407912379202986</v>
          </cell>
          <cell r="CS77">
            <v>1.0112944181099605E-2</v>
          </cell>
          <cell r="CT77">
            <v>186.02916017356674</v>
          </cell>
          <cell r="CU77">
            <v>5.2889688315029568</v>
          </cell>
          <cell r="CV77">
            <v>0</v>
          </cell>
          <cell r="CW77">
            <v>1.0132205763507023</v>
          </cell>
          <cell r="CX77">
            <v>1.2920363118099989</v>
          </cell>
          <cell r="CY77">
            <v>1</v>
          </cell>
          <cell r="CZ77">
            <v>0.26138398291081322</v>
          </cell>
          <cell r="DA77">
            <v>2.934915705277644</v>
          </cell>
          <cell r="DB77">
            <v>2.9847736125263342</v>
          </cell>
          <cell r="DC77">
            <v>0.16739236074494404</v>
          </cell>
          <cell r="DD77">
            <v>0.2</v>
          </cell>
          <cell r="DE77">
            <v>0</v>
          </cell>
          <cell r="DF77">
            <v>4.6746535911622065</v>
          </cell>
          <cell r="DG77">
            <v>8.0027954160893024</v>
          </cell>
          <cell r="DH77">
            <v>0.10017146283053423</v>
          </cell>
          <cell r="DI77">
            <v>0.89496415392800754</v>
          </cell>
          <cell r="DJ77">
            <v>4.656912528424507</v>
          </cell>
          <cell r="DK77">
            <v>129.34638612095583</v>
          </cell>
          <cell r="DL77">
            <v>3.3666884096418555</v>
          </cell>
          <cell r="DM77">
            <v>0</v>
          </cell>
          <cell r="DN77">
            <v>0</v>
          </cell>
          <cell r="DO77">
            <v>0</v>
          </cell>
          <cell r="DP77">
            <v>5.7636182118436405</v>
          </cell>
          <cell r="DQ77">
            <v>7.2143549529748649E-2</v>
          </cell>
          <cell r="DR77">
            <v>129.346386120956</v>
          </cell>
          <cell r="DS77">
            <v>10.837548045082004</v>
          </cell>
          <cell r="DT77">
            <v>0</v>
          </cell>
          <cell r="DU77">
            <v>1.0164897186354691</v>
          </cell>
          <cell r="DV77">
            <v>0.315359428515536</v>
          </cell>
          <cell r="DW77">
            <v>1</v>
          </cell>
          <cell r="DX77">
            <v>0.64455373757978207</v>
          </cell>
          <cell r="DY77">
            <v>4.6569125284244919</v>
          </cell>
          <cell r="DZ77">
            <v>4.7495057500364606</v>
          </cell>
          <cell r="EA77">
            <v>0.16922312129974681</v>
          </cell>
          <cell r="EB77">
            <v>0.2</v>
          </cell>
          <cell r="EC77">
            <v>0</v>
          </cell>
          <cell r="ED77">
            <v>1.3079651815203053</v>
          </cell>
          <cell r="EE77">
            <v>0</v>
          </cell>
          <cell r="EF77">
            <v>0</v>
          </cell>
          <cell r="EG77">
            <v>0</v>
          </cell>
          <cell r="EH77">
            <v>2.2391772042455864</v>
          </cell>
          <cell r="EI77">
            <v>2.8027913300785582E-2</v>
          </cell>
          <cell r="EJ77">
            <v>129.34638612095543</v>
          </cell>
          <cell r="EK77">
            <v>10.837548045081673</v>
          </cell>
          <cell r="EL77">
            <v>0</v>
          </cell>
          <cell r="EM77">
            <v>1.0164897186354691</v>
          </cell>
          <cell r="EN77">
            <v>0.31535942851553361</v>
          </cell>
          <cell r="EO77">
            <v>1</v>
          </cell>
          <cell r="EP77">
            <v>0.25041041634821715</v>
          </cell>
          <cell r="EQ77">
            <v>4.6569125284247068</v>
          </cell>
          <cell r="ER77">
            <v>4.7495057500366586</v>
          </cell>
          <cell r="ES77">
            <v>0.16922312129974529</v>
          </cell>
          <cell r="ET77">
            <v>0.2</v>
          </cell>
          <cell r="EU77">
            <v>0</v>
          </cell>
        </row>
        <row r="78">
          <cell r="A78" t="str">
            <v>2094.00</v>
          </cell>
          <cell r="B78">
            <v>4.0920462664929644</v>
          </cell>
          <cell r="C78">
            <v>15.545233610472549</v>
          </cell>
          <cell r="D78">
            <v>5.5329357177376712</v>
          </cell>
          <cell r="E78">
            <v>1.1119399999999999</v>
          </cell>
          <cell r="F78">
            <v>-6.46878298492119</v>
          </cell>
          <cell r="G78">
            <v>1.0236929557986689</v>
          </cell>
          <cell r="H78">
            <v>0</v>
          </cell>
          <cell r="I78">
            <v>0.33760663620646353</v>
          </cell>
          <cell r="J78">
            <v>5.2631578947368363E-2</v>
          </cell>
          <cell r="K78">
            <v>1.0885472242504326</v>
          </cell>
          <cell r="L78">
            <v>1.7506626329514257</v>
          </cell>
          <cell r="M78">
            <v>8.7097522111459931</v>
          </cell>
          <cell r="N78">
            <v>0.14230310754227649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0.24813377450086813</v>
          </cell>
          <cell r="AA78">
            <v>0.43665369511845287</v>
          </cell>
          <cell r="AB78">
            <v>5.6975480112797863E-3</v>
          </cell>
          <cell r="AC78">
            <v>3.8470039861488378E-2</v>
          </cell>
          <cell r="AD78">
            <v>2.5045581379227442</v>
          </cell>
          <cell r="AE78">
            <v>65.753618041439239</v>
          </cell>
          <cell r="AF78">
            <v>0.13577255439151303</v>
          </cell>
          <cell r="AG78">
            <v>0</v>
          </cell>
          <cell r="AH78">
            <v>0</v>
          </cell>
          <cell r="AI78">
            <v>0</v>
          </cell>
          <cell r="AJ78">
            <v>0.23892590877632186</v>
          </cell>
          <cell r="AK78">
            <v>3.1175548302611921E-3</v>
          </cell>
          <cell r="AL78">
            <v>65.753618041454345</v>
          </cell>
          <cell r="AM78">
            <v>1.7103660042491038</v>
          </cell>
          <cell r="AN78">
            <v>0</v>
          </cell>
          <cell r="AO78">
            <v>0.99997048177641068</v>
          </cell>
          <cell r="AP78">
            <v>5.0832658782856059</v>
          </cell>
          <cell r="AQ78">
            <v>1</v>
          </cell>
          <cell r="AR78">
            <v>2.1049837290565122E-2</v>
          </cell>
          <cell r="AS78">
            <v>2.5045581378790831</v>
          </cell>
          <cell r="AT78">
            <v>2.5071556301119822</v>
          </cell>
          <cell r="AU78">
            <v>0.15637358149628489</v>
          </cell>
          <cell r="AV78">
            <v>0.2</v>
          </cell>
          <cell r="AW78">
            <v>0</v>
          </cell>
          <cell r="AX78">
            <v>0.11236122010935808</v>
          </cell>
          <cell r="AY78">
            <v>0</v>
          </cell>
          <cell r="AZ78">
            <v>0</v>
          </cell>
          <cell r="BA78">
            <v>0</v>
          </cell>
          <cell r="BB78">
            <v>0.19772778634213617</v>
          </cell>
          <cell r="BC78">
            <v>2.5799931810185943E-3</v>
          </cell>
          <cell r="BD78">
            <v>65.753618041420964</v>
          </cell>
          <cell r="BE78">
            <v>1.7103660042049702</v>
          </cell>
          <cell r="BF78">
            <v>0</v>
          </cell>
          <cell r="BG78">
            <v>0.99997048177641834</v>
          </cell>
          <cell r="BH78">
            <v>5.0832658782830391</v>
          </cell>
          <cell r="BI78">
            <v>1</v>
          </cell>
          <cell r="BJ78">
            <v>1.7420202570923686E-2</v>
          </cell>
          <cell r="BK78">
            <v>2.5045581379754389</v>
          </cell>
          <cell r="BL78">
            <v>2.5071556302084921</v>
          </cell>
          <cell r="BM78">
            <v>0.15637358149628772</v>
          </cell>
          <cell r="BN78">
            <v>0.2</v>
          </cell>
          <cell r="BO78">
            <v>0</v>
          </cell>
          <cell r="BP78">
            <v>4.3280619306724191</v>
          </cell>
          <cell r="BQ78">
            <v>8.8118850584257267</v>
          </cell>
          <cell r="BR78">
            <v>3.6142845958382498E-2</v>
          </cell>
          <cell r="BS78">
            <v>0.95402472552986839</v>
          </cell>
          <cell r="BT78">
            <v>2.9365887150020069</v>
          </cell>
          <cell r="BU78">
            <v>190.24307843121281</v>
          </cell>
          <cell r="BV78">
            <v>3.1170728812408721</v>
          </cell>
          <cell r="BW78">
            <v>0</v>
          </cell>
          <cell r="BX78">
            <v>0</v>
          </cell>
          <cell r="BY78">
            <v>0</v>
          </cell>
          <cell r="BZ78">
            <v>6.3463250730247855</v>
          </cell>
          <cell r="CA78">
            <v>2.603010002914221E-2</v>
          </cell>
          <cell r="CB78">
            <v>190.24307843123756</v>
          </cell>
          <cell r="CC78">
            <v>5.3579278091139892</v>
          </cell>
          <cell r="CD78">
            <v>0</v>
          </cell>
          <cell r="CE78">
            <v>1.0130382650775005</v>
          </cell>
          <cell r="CF78">
            <v>1.2903481880564687</v>
          </cell>
          <cell r="CG78">
            <v>1</v>
          </cell>
          <cell r="CH78">
            <v>0.68708919780184585</v>
          </cell>
          <cell r="CI78">
            <v>2.9365887150020016</v>
          </cell>
          <cell r="CJ78">
            <v>2.9856522865077277</v>
          </cell>
          <cell r="CK78">
            <v>0.16698817460247539</v>
          </cell>
          <cell r="CL78">
            <v>0.2</v>
          </cell>
          <cell r="CM78">
            <v>0</v>
          </cell>
          <cell r="CN78">
            <v>1.2109890494315507</v>
          </cell>
          <cell r="CO78">
            <v>0</v>
          </cell>
          <cell r="CP78">
            <v>0</v>
          </cell>
          <cell r="CQ78">
            <v>0</v>
          </cell>
          <cell r="CR78">
            <v>2.4655599854009482</v>
          </cell>
          <cell r="CS78">
            <v>1.0112745929240288E-2</v>
          </cell>
          <cell r="CT78">
            <v>190.24307843114897</v>
          </cell>
          <cell r="CU78">
            <v>5.3579278091147584</v>
          </cell>
          <cell r="CV78">
            <v>0</v>
          </cell>
          <cell r="CW78">
            <v>1.0130382650775058</v>
          </cell>
          <cell r="CX78">
            <v>1.2903481880555667</v>
          </cell>
          <cell r="CY78">
            <v>1</v>
          </cell>
          <cell r="CZ78">
            <v>0.26693552772802359</v>
          </cell>
          <cell r="DA78">
            <v>2.9365887150020105</v>
          </cell>
          <cell r="DB78">
            <v>2.9856522865077255</v>
          </cell>
          <cell r="DC78">
            <v>0.16698817460247437</v>
          </cell>
          <cell r="DD78">
            <v>0.2</v>
          </cell>
          <cell r="DE78">
            <v>0</v>
          </cell>
          <cell r="DF78">
            <v>4.7932274809696596</v>
          </cell>
          <cell r="DG78">
            <v>8.2230856632905294</v>
          </cell>
          <cell r="DH78">
            <v>0.10046271357261423</v>
          </cell>
          <cell r="DI78">
            <v>0.91652660657207685</v>
          </cell>
          <cell r="DJ78">
            <v>4.6543807525536458</v>
          </cell>
          <cell r="DK78">
            <v>132.18359920983741</v>
          </cell>
          <cell r="DL78">
            <v>3.452085398470178</v>
          </cell>
          <cell r="DM78">
            <v>0</v>
          </cell>
          <cell r="DN78">
            <v>0</v>
          </cell>
          <cell r="DO78">
            <v>0</v>
          </cell>
          <cell r="DP78">
            <v>5.9222713842223493</v>
          </cell>
          <cell r="DQ78">
            <v>7.2353308494458701E-2</v>
          </cell>
          <cell r="DR78">
            <v>132.18359920983758</v>
          </cell>
          <cell r="DS78">
            <v>11.01348439854314</v>
          </cell>
          <cell r="DT78">
            <v>0</v>
          </cell>
          <cell r="DU78">
            <v>1.0162339629526234</v>
          </cell>
          <cell r="DV78">
            <v>0.31426697840428264</v>
          </cell>
          <cell r="DW78">
            <v>1</v>
          </cell>
          <cell r="DX78">
            <v>0.6600830293197032</v>
          </cell>
          <cell r="DY78">
            <v>4.6543807525536742</v>
          </cell>
          <cell r="DZ78">
            <v>4.7452145593779829</v>
          </cell>
          <cell r="EA78">
            <v>0.16876658518132689</v>
          </cell>
          <cell r="EB78">
            <v>0.2</v>
          </cell>
          <cell r="EC78">
            <v>0</v>
          </cell>
          <cell r="ED78">
            <v>1.3411420824994176</v>
          </cell>
          <cell r="EE78">
            <v>0</v>
          </cell>
          <cell r="EF78">
            <v>0</v>
          </cell>
          <cell r="EG78">
            <v>0</v>
          </cell>
          <cell r="EH78">
            <v>2.3008142790680712</v>
          </cell>
          <cell r="EI78">
            <v>2.8109405078155528E-2</v>
          </cell>
          <cell r="EJ78">
            <v>132.1835992098369</v>
          </cell>
          <cell r="EK78">
            <v>11.013484398542808</v>
          </cell>
          <cell r="EL78">
            <v>0</v>
          </cell>
          <cell r="EM78">
            <v>1.0162339629526236</v>
          </cell>
          <cell r="EN78">
            <v>0.31426697840428014</v>
          </cell>
          <cell r="EO78">
            <v>1</v>
          </cell>
          <cell r="EP78">
            <v>0.25644357725236155</v>
          </cell>
          <cell r="EQ78">
            <v>4.654380752553795</v>
          </cell>
          <cell r="ER78">
            <v>4.7452145593781863</v>
          </cell>
          <cell r="ES78">
            <v>0.16876658518132887</v>
          </cell>
          <cell r="ET78">
            <v>0.2</v>
          </cell>
          <cell r="EU78">
            <v>0</v>
          </cell>
        </row>
        <row r="79">
          <cell r="A79" t="str">
            <v>2095.00</v>
          </cell>
          <cell r="B79">
            <v>4.0920462664929644</v>
          </cell>
          <cell r="C79">
            <v>15.944705603478587</v>
          </cell>
          <cell r="D79">
            <v>5.6638446029171936</v>
          </cell>
          <cell r="E79">
            <v>1.1119399999999999</v>
          </cell>
          <cell r="F79">
            <v>-6.6246073766487887</v>
          </cell>
          <cell r="G79">
            <v>1.0233534409210185</v>
          </cell>
          <cell r="H79">
            <v>0</v>
          </cell>
          <cell r="I79">
            <v>0.34574415303544564</v>
          </cell>
          <cell r="J79">
            <v>5.2631578947368363E-2</v>
          </cell>
          <cell r="K79">
            <v>1.1138217927605281</v>
          </cell>
          <cell r="L79">
            <v>1.7897753868813306</v>
          </cell>
          <cell r="M79">
            <v>8.9131859355944982</v>
          </cell>
          <cell r="N79">
            <v>0.14241443172192123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0.24814672898628726</v>
          </cell>
          <cell r="AA79">
            <v>0.43733402775793939</v>
          </cell>
          <cell r="AB79">
            <v>5.5269362546532756E-3</v>
          </cell>
          <cell r="AC79">
            <v>3.8524032305336943E-2</v>
          </cell>
          <cell r="AD79">
            <v>2.5238639978148254</v>
          </cell>
          <cell r="AE79">
            <v>68.30989444081257</v>
          </cell>
          <cell r="AF79">
            <v>0.1357796427597944</v>
          </cell>
          <cell r="AG79">
            <v>0</v>
          </cell>
          <cell r="AH79">
            <v>0</v>
          </cell>
          <cell r="AI79">
            <v>0</v>
          </cell>
          <cell r="AJ79">
            <v>0.23929816966859563</v>
          </cell>
          <cell r="AK79">
            <v>3.0242003723580184E-3</v>
          </cell>
          <cell r="AL79">
            <v>68.309894440828245</v>
          </cell>
          <cell r="AM79">
            <v>1.710079868484814</v>
          </cell>
          <cell r="AN79">
            <v>0</v>
          </cell>
          <cell r="AO79">
            <v>0.99983270495111631</v>
          </cell>
          <cell r="AP79">
            <v>5.2378475007309184</v>
          </cell>
          <cell r="AQ79">
            <v>1</v>
          </cell>
          <cell r="AR79">
            <v>2.1079380596525366E-2</v>
          </cell>
          <cell r="AS79">
            <v>2.5238639977707873</v>
          </cell>
          <cell r="AT79">
            <v>2.5264503984164985</v>
          </cell>
          <cell r="AU79">
            <v>0.15613401453234929</v>
          </cell>
          <cell r="AV79">
            <v>0.2</v>
          </cell>
          <cell r="AW79">
            <v>0</v>
          </cell>
          <cell r="AX79">
            <v>0.11236708622649555</v>
          </cell>
          <cell r="AY79">
            <v>0</v>
          </cell>
          <cell r="AZ79">
            <v>0</v>
          </cell>
          <cell r="BA79">
            <v>0</v>
          </cell>
          <cell r="BB79">
            <v>0.19803585808934854</v>
          </cell>
          <cell r="BC79">
            <v>2.5027358822952567E-3</v>
          </cell>
          <cell r="BD79">
            <v>68.30989444079357</v>
          </cell>
          <cell r="BE79">
            <v>1.7100798684406746</v>
          </cell>
          <cell r="BF79">
            <v>0</v>
          </cell>
          <cell r="BG79">
            <v>0.99983270495110865</v>
          </cell>
          <cell r="BH79">
            <v>5.2378475007282708</v>
          </cell>
          <cell r="BI79">
            <v>1</v>
          </cell>
          <cell r="BJ79">
            <v>1.7444651708811983E-2</v>
          </cell>
          <cell r="BK79">
            <v>2.5238639978679793</v>
          </cell>
          <cell r="BL79">
            <v>2.5264503985137536</v>
          </cell>
          <cell r="BM79">
            <v>0.15613401453234635</v>
          </cell>
          <cell r="BN79">
            <v>0.2</v>
          </cell>
          <cell r="BO79">
            <v>0</v>
          </cell>
          <cell r="BP79">
            <v>4.4217779486368753</v>
          </cell>
          <cell r="BQ79">
            <v>9.0200632982811086</v>
          </cell>
          <cell r="BR79">
            <v>3.614217049903172E-2</v>
          </cell>
          <cell r="BS79">
            <v>0.97401316737818178</v>
          </cell>
          <cell r="BT79">
            <v>2.93822033461992</v>
          </cell>
          <cell r="BU79">
            <v>194.4935915123875</v>
          </cell>
          <cell r="BV79">
            <v>3.1845672153825757</v>
          </cell>
          <cell r="BW79">
            <v>0</v>
          </cell>
          <cell r="BX79">
            <v>0</v>
          </cell>
          <cell r="BY79">
            <v>0</v>
          </cell>
          <cell r="BZ79">
            <v>6.4962551702164841</v>
          </cell>
          <cell r="CA79">
            <v>2.602961356289972E-2</v>
          </cell>
          <cell r="CB79">
            <v>194.49359151241293</v>
          </cell>
          <cell r="CC79">
            <v>5.426821697746619</v>
          </cell>
          <cell r="CD79">
            <v>0</v>
          </cell>
          <cell r="CE79">
            <v>1.0128583084892333</v>
          </cell>
          <cell r="CF79">
            <v>1.2886996216225219</v>
          </cell>
          <cell r="CG79">
            <v>1</v>
          </cell>
          <cell r="CH79">
            <v>0.7014848859924554</v>
          </cell>
          <cell r="CI79">
            <v>2.9382203346199356</v>
          </cell>
          <cell r="CJ79">
            <v>2.986502806757378</v>
          </cell>
          <cell r="CK79">
            <v>0.16658980770549139</v>
          </cell>
          <cell r="CL79">
            <v>0.2</v>
          </cell>
          <cell r="CM79">
            <v>0</v>
          </cell>
          <cell r="CN79">
            <v>1.237210733254261</v>
          </cell>
          <cell r="CO79">
            <v>0</v>
          </cell>
          <cell r="CP79">
            <v>0</v>
          </cell>
          <cell r="CQ79">
            <v>0</v>
          </cell>
          <cell r="CR79">
            <v>2.5238081280645464</v>
          </cell>
          <cell r="CS79">
            <v>1.0112556936132003E-2</v>
          </cell>
          <cell r="CT79">
            <v>194.49359151232215</v>
          </cell>
          <cell r="CU79">
            <v>5.4268216977474024</v>
          </cell>
          <cell r="CV79">
            <v>0</v>
          </cell>
          <cell r="CW79">
            <v>1.0128583084892342</v>
          </cell>
          <cell r="CX79">
            <v>1.2886996216216204</v>
          </cell>
          <cell r="CY79">
            <v>1</v>
          </cell>
          <cell r="CZ79">
            <v>0.27252828138571755</v>
          </cell>
          <cell r="DA79">
            <v>2.9382203346199716</v>
          </cell>
          <cell r="DB79">
            <v>2.9865028067573753</v>
          </cell>
          <cell r="DC79">
            <v>0.16658980770548892</v>
          </cell>
          <cell r="DD79">
            <v>0.2</v>
          </cell>
          <cell r="DE79">
            <v>0</v>
          </cell>
          <cell r="DF79">
            <v>4.9129627389135484</v>
          </cell>
          <cell r="DG79">
            <v>8.4460455611415686</v>
          </cell>
          <cell r="DH79">
            <v>0.10074532496823624</v>
          </cell>
          <cell r="DI79">
            <v>0.9382677410826451</v>
          </cell>
          <cell r="DJ79">
            <v>4.6519226718251065</v>
          </cell>
          <cell r="DK79">
            <v>135.04691697296752</v>
          </cell>
          <cell r="DL79">
            <v>3.5383188053492813</v>
          </cell>
          <cell r="DM79">
            <v>0</v>
          </cell>
          <cell r="DN79">
            <v>0</v>
          </cell>
          <cell r="DO79">
            <v>0</v>
          </cell>
          <cell r="DP79">
            <v>6.082847240651498</v>
          </cell>
          <cell r="DQ79">
            <v>7.2556845396502548E-2</v>
          </cell>
          <cell r="DR79">
            <v>135.04691697296772</v>
          </cell>
          <cell r="DS79">
            <v>11.189505493116243</v>
          </cell>
          <cell r="DT79">
            <v>0</v>
          </cell>
          <cell r="DU79">
            <v>1.0159823256839939</v>
          </cell>
          <cell r="DV79">
            <v>0.31321326552767703</v>
          </cell>
          <cell r="DW79">
            <v>1</v>
          </cell>
          <cell r="DX79">
            <v>0.67574100785048197</v>
          </cell>
          <cell r="DY79">
            <v>4.6519226718250266</v>
          </cell>
          <cell r="DZ79">
            <v>4.7410344978127874</v>
          </cell>
          <cell r="EA79">
            <v>0.16831714277699858</v>
          </cell>
          <cell r="EB79">
            <v>0.2</v>
          </cell>
          <cell r="EC79">
            <v>0</v>
          </cell>
          <cell r="ED79">
            <v>1.3746439335642795</v>
          </cell>
          <cell r="EE79">
            <v>0</v>
          </cell>
          <cell r="EF79">
            <v>0</v>
          </cell>
          <cell r="EG79">
            <v>0</v>
          </cell>
          <cell r="EH79">
            <v>2.3631983204900897</v>
          </cell>
          <cell r="EI79">
            <v>2.8188479571733673E-2</v>
          </cell>
          <cell r="EJ79">
            <v>135.04691697296704</v>
          </cell>
          <cell r="EK79">
            <v>11.189505493115886</v>
          </cell>
          <cell r="EL79">
            <v>0</v>
          </cell>
          <cell r="EM79">
            <v>1.0159823256839922</v>
          </cell>
          <cell r="EN79">
            <v>0.31321326552767459</v>
          </cell>
          <cell r="EO79">
            <v>1</v>
          </cell>
          <cell r="EP79">
            <v>0.26252673323216541</v>
          </cell>
          <cell r="EQ79">
            <v>4.6519226718252717</v>
          </cell>
          <cell r="ER79">
            <v>4.7410344978129952</v>
          </cell>
          <cell r="ES79">
            <v>0.16831714277699603</v>
          </cell>
          <cell r="ET79">
            <v>0.2</v>
          </cell>
          <cell r="EU79">
            <v>0</v>
          </cell>
        </row>
        <row r="80">
          <cell r="A80" t="str">
            <v>2096.00</v>
          </cell>
          <cell r="B80">
            <v>4.0920462664929644</v>
          </cell>
          <cell r="C80">
            <v>16.348699744231837</v>
          </cell>
          <cell r="D80">
            <v>5.7959509507643281</v>
          </cell>
          <cell r="E80">
            <v>1.1119399999999999</v>
          </cell>
          <cell r="F80">
            <v>-6.7819592198963097</v>
          </cell>
          <cell r="G80">
            <v>1.0230182363936859</v>
          </cell>
          <cell r="H80">
            <v>0</v>
          </cell>
          <cell r="I80">
            <v>0.35395976595557216</v>
          </cell>
          <cell r="J80">
            <v>5.2631578947368363E-2</v>
          </cell>
          <cell r="K80">
            <v>1.1393163957871315</v>
          </cell>
          <cell r="L80">
            <v>1.8291822390972268</v>
          </cell>
          <cell r="M80">
            <v>9.1184093516042584</v>
          </cell>
          <cell r="N80">
            <v>0.14252257452730899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0.24815999287658427</v>
          </cell>
          <cell r="AA80">
            <v>0.43800896415355223</v>
          </cell>
          <cell r="AB80">
            <v>5.361513811689908E-3</v>
          </cell>
          <cell r="AC80">
            <v>3.8577591632473547E-2</v>
          </cell>
          <cell r="AD80">
            <v>2.5430422978887379</v>
          </cell>
          <cell r="AE80">
            <v>70.956809315569032</v>
          </cell>
          <cell r="AF80">
            <v>0.13578690042663316</v>
          </cell>
          <cell r="AG80">
            <v>0</v>
          </cell>
          <cell r="AH80">
            <v>0</v>
          </cell>
          <cell r="AI80">
            <v>0</v>
          </cell>
          <cell r="AJ80">
            <v>0.23966747787207957</v>
          </cell>
          <cell r="AK80">
            <v>2.9336853762451163E-3</v>
          </cell>
          <cell r="AL80">
            <v>70.956809315585318</v>
          </cell>
          <cell r="AM80">
            <v>1.709561302047677</v>
          </cell>
          <cell r="AN80">
            <v>0</v>
          </cell>
          <cell r="AO80">
            <v>0.99969675893699839</v>
          </cell>
          <cell r="AP80">
            <v>5.3981935897401474</v>
          </cell>
          <cell r="AQ80">
            <v>1</v>
          </cell>
          <cell r="AR80">
            <v>2.1108686911925145E-2</v>
          </cell>
          <cell r="AS80">
            <v>2.5430422978443663</v>
          </cell>
          <cell r="AT80">
            <v>2.5456171932899645</v>
          </cell>
          <cell r="AU80">
            <v>0.15589756961900941</v>
          </cell>
          <cell r="AV80">
            <v>0.2</v>
          </cell>
          <cell r="AW80">
            <v>0</v>
          </cell>
          <cell r="AX80">
            <v>0.1123730924499558</v>
          </cell>
          <cell r="AY80">
            <v>0</v>
          </cell>
          <cell r="AZ80">
            <v>0</v>
          </cell>
          <cell r="BA80">
            <v>0</v>
          </cell>
          <cell r="BB80">
            <v>0.19834148628148082</v>
          </cell>
          <cell r="BC80">
            <v>2.4278284354447917E-3</v>
          </cell>
          <cell r="BD80">
            <v>70.956809315549336</v>
          </cell>
          <cell r="BE80">
            <v>1.7095613020035614</v>
          </cell>
          <cell r="BF80">
            <v>0</v>
          </cell>
          <cell r="BG80">
            <v>0.99969675893700449</v>
          </cell>
          <cell r="BH80">
            <v>5.3981935897374171</v>
          </cell>
          <cell r="BI80">
            <v>1</v>
          </cell>
          <cell r="BJ80">
            <v>1.7468904720549131E-2</v>
          </cell>
          <cell r="BK80">
            <v>2.5430422979422493</v>
          </cell>
          <cell r="BL80">
            <v>2.545617193387959</v>
          </cell>
          <cell r="BM80">
            <v>0.15589756961900952</v>
          </cell>
          <cell r="BN80">
            <v>0.2</v>
          </cell>
          <cell r="BO80">
            <v>0</v>
          </cell>
          <cell r="BP80">
            <v>4.5162488548660367</v>
          </cell>
          <cell r="BQ80">
            <v>9.2303451015637439</v>
          </cell>
          <cell r="BR80">
            <v>3.6141527231228925E-2</v>
          </cell>
          <cell r="BS80">
            <v>0.99414439273222599</v>
          </cell>
          <cell r="BT80">
            <v>2.939811072602315</v>
          </cell>
          <cell r="BU80">
            <v>198.77970475943809</v>
          </cell>
          <cell r="BV80">
            <v>3.2526052205197686</v>
          </cell>
          <cell r="BW80">
            <v>0</v>
          </cell>
          <cell r="BX80">
            <v>0</v>
          </cell>
          <cell r="BY80">
            <v>0</v>
          </cell>
          <cell r="BZ80">
            <v>6.6477002550905526</v>
          </cell>
          <cell r="CA80">
            <v>2.6029150281030009E-2</v>
          </cell>
          <cell r="CB80">
            <v>198.77970475946401</v>
          </cell>
          <cell r="CC80">
            <v>5.4956374835269513</v>
          </cell>
          <cell r="CD80">
            <v>0</v>
          </cell>
          <cell r="CE80">
            <v>1.0126806793392358</v>
          </cell>
          <cell r="CF80">
            <v>1.287090067214226</v>
          </cell>
          <cell r="CG80">
            <v>1</v>
          </cell>
          <cell r="CH80">
            <v>0.71598340695227669</v>
          </cell>
          <cell r="CI80">
            <v>2.9398110726023265</v>
          </cell>
          <cell r="CJ80">
            <v>2.9873253451120783</v>
          </cell>
          <cell r="CK80">
            <v>0.16619717099673068</v>
          </cell>
          <cell r="CL80">
            <v>0.2</v>
          </cell>
          <cell r="CM80">
            <v>0</v>
          </cell>
          <cell r="CN80">
            <v>1.2636436343462556</v>
          </cell>
          <cell r="CO80">
            <v>0</v>
          </cell>
          <cell r="CP80">
            <v>0</v>
          </cell>
          <cell r="CQ80">
            <v>0</v>
          </cell>
          <cell r="CR80">
            <v>2.5826448464731699</v>
          </cell>
          <cell r="CS80">
            <v>1.0112376950198919E-2</v>
          </cell>
          <cell r="CT80">
            <v>198.77970475937147</v>
          </cell>
          <cell r="CU80">
            <v>5.4956374835277666</v>
          </cell>
          <cell r="CV80">
            <v>0</v>
          </cell>
          <cell r="CW80">
            <v>1.0126806793392398</v>
          </cell>
          <cell r="CX80">
            <v>1.2870900672133265</v>
          </cell>
          <cell r="CY80">
            <v>1</v>
          </cell>
          <cell r="CZ80">
            <v>0.27816098577994663</v>
          </cell>
          <cell r="DA80">
            <v>2.9398110726023101</v>
          </cell>
          <cell r="DB80">
            <v>2.9873253451120738</v>
          </cell>
          <cell r="DC80">
            <v>0.16619717099673129</v>
          </cell>
          <cell r="DD80">
            <v>0.2</v>
          </cell>
          <cell r="DE80">
            <v>0</v>
          </cell>
          <cell r="DF80">
            <v>5.0338253157897901</v>
          </cell>
          <cell r="DG80">
            <v>8.6716168048459394</v>
          </cell>
          <cell r="DH80">
            <v>0.10101953348439015</v>
          </cell>
          <cell r="DI80">
            <v>0.9601811853909713</v>
          </cell>
          <cell r="DJ80">
            <v>4.6495362327094671</v>
          </cell>
          <cell r="DK80">
            <v>137.93564139757899</v>
          </cell>
          <cell r="DL80">
            <v>3.6253641080210719</v>
          </cell>
          <cell r="DM80">
            <v>0</v>
          </cell>
          <cell r="DN80">
            <v>0</v>
          </cell>
          <cell r="DO80">
            <v>0</v>
          </cell>
          <cell r="DP80">
            <v>6.2453037899802935</v>
          </cell>
          <cell r="DQ80">
            <v>7.2754330539552686E-2</v>
          </cell>
          <cell r="DR80">
            <v>137.93564139757916</v>
          </cell>
          <cell r="DS80">
            <v>11.365569375768697</v>
          </cell>
          <cell r="DT80">
            <v>0</v>
          </cell>
          <cell r="DU80">
            <v>1.0157347331176312</v>
          </cell>
          <cell r="DV80">
            <v>0.3121967456287405</v>
          </cell>
          <cell r="DW80">
            <v>1</v>
          </cell>
          <cell r="DX80">
            <v>0.69152308400423557</v>
          </cell>
          <cell r="DY80">
            <v>4.6495362327094414</v>
          </cell>
          <cell r="DZ80">
            <v>4.736962374408713</v>
          </cell>
          <cell r="EA80">
            <v>0.16787467326771066</v>
          </cell>
          <cell r="EB80">
            <v>0.2</v>
          </cell>
          <cell r="EC80">
            <v>0</v>
          </cell>
          <cell r="ED80">
            <v>1.4084612077686687</v>
          </cell>
          <cell r="EE80">
            <v>0</v>
          </cell>
          <cell r="EF80">
            <v>0</v>
          </cell>
          <cell r="EG80">
            <v>0</v>
          </cell>
          <cell r="EH80">
            <v>2.4263130148655638</v>
          </cell>
          <cell r="EI80">
            <v>2.8265202944837454E-2</v>
          </cell>
          <cell r="EJ80">
            <v>137.93564139757842</v>
          </cell>
          <cell r="EK80">
            <v>11.365569375768324</v>
          </cell>
          <cell r="EL80">
            <v>0</v>
          </cell>
          <cell r="EM80">
            <v>1.0157347331176303</v>
          </cell>
          <cell r="EN80">
            <v>0.312196745628738</v>
          </cell>
          <cell r="EO80">
            <v>1</v>
          </cell>
          <cell r="EP80">
            <v>0.26865810138672702</v>
          </cell>
          <cell r="EQ80">
            <v>4.6495362327096874</v>
          </cell>
          <cell r="ER80">
            <v>4.7369623744089253</v>
          </cell>
          <cell r="ES80">
            <v>0.16787467326770827</v>
          </cell>
          <cell r="ET80">
            <v>0.2</v>
          </cell>
          <cell r="EU80">
            <v>0</v>
          </cell>
        </row>
        <row r="81">
          <cell r="A81" t="str">
            <v>2097.00</v>
          </cell>
          <cell r="B81">
            <v>4.0920462664929644</v>
          </cell>
          <cell r="C81">
            <v>16.75711907476542</v>
          </cell>
          <cell r="D81">
            <v>5.9292202641889187</v>
          </cell>
          <cell r="E81">
            <v>1.1119399999999999</v>
          </cell>
          <cell r="F81">
            <v>-6.9408016263804964</v>
          </cell>
          <cell r="G81">
            <v>1.0226872849950484</v>
          </cell>
          <cell r="H81">
            <v>0</v>
          </cell>
          <cell r="I81">
            <v>0.36225135684216625</v>
          </cell>
          <cell r="J81">
            <v>5.2631578947368363E-2</v>
          </cell>
          <cell r="K81">
            <v>1.1650243722354916</v>
          </cell>
          <cell r="L81">
            <v>1.8688727194206107</v>
          </cell>
          <cell r="M81">
            <v>9.3253687126871867</v>
          </cell>
          <cell r="N81">
            <v>0.14262760616858491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0.24817356087819606</v>
          </cell>
          <cell r="AA81">
            <v>0.43867854095906811</v>
          </cell>
          <cell r="AB81">
            <v>5.2011201168575679E-3</v>
          </cell>
          <cell r="AC81">
            <v>3.8630720040677462E-2</v>
          </cell>
          <cell r="AD81">
            <v>2.5620915539150793</v>
          </cell>
          <cell r="AE81">
            <v>73.697319912726897</v>
          </cell>
          <cell r="AF81">
            <v>0.13579432449552875</v>
          </cell>
          <cell r="AG81">
            <v>0</v>
          </cell>
          <cell r="AH81">
            <v>0</v>
          </cell>
          <cell r="AI81">
            <v>0</v>
          </cell>
          <cell r="AJ81">
            <v>0.24003385344279521</v>
          </cell>
          <cell r="AK81">
            <v>2.8459219845057148E-3</v>
          </cell>
          <cell r="AL81">
            <v>73.697319912743879</v>
          </cell>
          <cell r="AM81">
            <v>1.7088135831423954</v>
          </cell>
          <cell r="AN81">
            <v>0</v>
          </cell>
          <cell r="AO81">
            <v>0.99956262527445727</v>
          </cell>
          <cell r="AP81">
            <v>5.5645296541140095</v>
          </cell>
          <cell r="AQ81">
            <v>1</v>
          </cell>
          <cell r="AR81">
            <v>2.1137757439333729E-2</v>
          </cell>
          <cell r="AS81">
            <v>2.5620915538703462</v>
          </cell>
          <cell r="AT81">
            <v>2.5646545316167879</v>
          </cell>
          <cell r="AU81">
            <v>0.1556642036075489</v>
          </cell>
          <cell r="AV81">
            <v>0.2</v>
          </cell>
          <cell r="AW81">
            <v>0</v>
          </cell>
          <cell r="AX81">
            <v>0.11237923638267364</v>
          </cell>
          <cell r="AY81">
            <v>0</v>
          </cell>
          <cell r="AZ81">
            <v>0</v>
          </cell>
          <cell r="BA81">
            <v>0</v>
          </cell>
          <cell r="BB81">
            <v>0.19864468751628403</v>
          </cell>
          <cell r="BC81">
            <v>2.3551981323518536E-3</v>
          </cell>
          <cell r="BD81">
            <v>73.697319912706419</v>
          </cell>
          <cell r="BE81">
            <v>1.7088135830982882</v>
          </cell>
          <cell r="BF81">
            <v>0</v>
          </cell>
          <cell r="BG81">
            <v>0.99956262527445094</v>
          </cell>
          <cell r="BH81">
            <v>5.5645296541111939</v>
          </cell>
          <cell r="BI81">
            <v>1</v>
          </cell>
          <cell r="BJ81">
            <v>1.7492962601344701E-2</v>
          </cell>
          <cell r="BK81">
            <v>2.5620915539689908</v>
          </cell>
          <cell r="BL81">
            <v>2.5646545317155192</v>
          </cell>
          <cell r="BM81">
            <v>0.15566420360754726</v>
          </cell>
          <cell r="BN81">
            <v>0.2</v>
          </cell>
          <cell r="BO81">
            <v>0</v>
          </cell>
          <cell r="BP81">
            <v>4.6114538732275365</v>
          </cell>
          <cell r="BQ81">
            <v>9.4426868915794646</v>
          </cell>
          <cell r="BR81">
            <v>3.6140915308695613E-2</v>
          </cell>
          <cell r="BS81">
            <v>1.0144138907898737</v>
          </cell>
          <cell r="BT81">
            <v>2.9413614458385116</v>
          </cell>
          <cell r="BU81">
            <v>203.10041097590096</v>
          </cell>
          <cell r="BV81">
            <v>3.3211719336690333</v>
          </cell>
          <cell r="BW81">
            <v>0</v>
          </cell>
          <cell r="BX81">
            <v>0</v>
          </cell>
          <cell r="BY81">
            <v>0</v>
          </cell>
          <cell r="BZ81">
            <v>6.8006289436847123</v>
          </cell>
          <cell r="CA81">
            <v>2.6028709574042776E-2</v>
          </cell>
          <cell r="CB81">
            <v>203.10041097592745</v>
          </cell>
          <cell r="CC81">
            <v>5.5643623483943436</v>
          </cell>
          <cell r="CD81">
            <v>0</v>
          </cell>
          <cell r="CE81">
            <v>1.0125053490288241</v>
          </cell>
          <cell r="CF81">
            <v>1.2855189815134964</v>
          </cell>
          <cell r="CG81">
            <v>1</v>
          </cell>
          <cell r="CH81">
            <v>0.73058151199880739</v>
          </cell>
          <cell r="CI81">
            <v>2.941361445838524</v>
          </cell>
          <cell r="CJ81">
            <v>2.9881200850261211</v>
          </cell>
          <cell r="CK81">
            <v>0.16581017599741738</v>
          </cell>
          <cell r="CL81">
            <v>0.2</v>
          </cell>
          <cell r="CM81">
            <v>0</v>
          </cell>
          <cell r="CN81">
            <v>1.2902819395584746</v>
          </cell>
          <cell r="CO81">
            <v>0</v>
          </cell>
          <cell r="CP81">
            <v>0</v>
          </cell>
          <cell r="CQ81">
            <v>0</v>
          </cell>
          <cell r="CR81">
            <v>2.6420579478946955</v>
          </cell>
          <cell r="CS81">
            <v>1.0112205734652841E-2</v>
          </cell>
          <cell r="CT81">
            <v>203.10041097583277</v>
          </cell>
          <cell r="CU81">
            <v>5.5643623483951279</v>
          </cell>
          <cell r="CV81">
            <v>0</v>
          </cell>
          <cell r="CW81">
            <v>1.0125053490288165</v>
          </cell>
          <cell r="CX81">
            <v>1.285518981512598</v>
          </cell>
          <cell r="CY81">
            <v>1</v>
          </cell>
          <cell r="CZ81">
            <v>0.28383237879105999</v>
          </cell>
          <cell r="DA81">
            <v>2.9413614458385431</v>
          </cell>
          <cell r="DB81">
            <v>2.9881200850261167</v>
          </cell>
          <cell r="DC81">
            <v>0.16581017599741599</v>
          </cell>
          <cell r="DD81">
            <v>0.2</v>
          </cell>
          <cell r="DE81">
            <v>0</v>
          </cell>
          <cell r="DF81">
            <v>5.1557806713075234</v>
          </cell>
          <cell r="DG81">
            <v>8.899739702493525</v>
          </cell>
          <cell r="DH81">
            <v>0.1012855707430317</v>
          </cell>
          <cell r="DI81">
            <v>0.98226053978118477</v>
          </cell>
          <cell r="DJ81">
            <v>4.6472194485612315</v>
          </cell>
          <cell r="DK81">
            <v>140.84906192186142</v>
          </cell>
          <cell r="DL81">
            <v>3.7131964305468701</v>
          </cell>
          <cell r="DM81">
            <v>0</v>
          </cell>
          <cell r="DN81">
            <v>0</v>
          </cell>
          <cell r="DO81">
            <v>0</v>
          </cell>
          <cell r="DP81">
            <v>6.4095980420583869</v>
          </cell>
          <cell r="DQ81">
            <v>7.2945930737884968E-2</v>
          </cell>
          <cell r="DR81">
            <v>140.84906192186162</v>
          </cell>
          <cell r="DS81">
            <v>11.541634677808274</v>
          </cell>
          <cell r="DT81">
            <v>0</v>
          </cell>
          <cell r="DU81">
            <v>1.0154911114629195</v>
          </cell>
          <cell r="DV81">
            <v>0.31121594413227643</v>
          </cell>
          <cell r="DW81">
            <v>1</v>
          </cell>
          <cell r="DX81">
            <v>0.707424648701661</v>
          </cell>
          <cell r="DY81">
            <v>4.6472194485611986</v>
          </cell>
          <cell r="DZ81">
            <v>4.7329950885894068</v>
          </cell>
          <cell r="EA81">
            <v>0.16743905723765876</v>
          </cell>
          <cell r="EB81">
            <v>0.2</v>
          </cell>
          <cell r="EC81">
            <v>0</v>
          </cell>
          <cell r="ED81">
            <v>1.4425842407606231</v>
          </cell>
          <cell r="EE81">
            <v>0</v>
          </cell>
          <cell r="EF81">
            <v>0</v>
          </cell>
          <cell r="EG81">
            <v>0</v>
          </cell>
          <cell r="EH81">
            <v>2.4901416604350892</v>
          </cell>
          <cell r="EI81">
            <v>2.8339640005146733E-2</v>
          </cell>
          <cell r="EJ81">
            <v>140.84906192186088</v>
          </cell>
          <cell r="EK81">
            <v>11.541634677807854</v>
          </cell>
          <cell r="EL81">
            <v>0</v>
          </cell>
          <cell r="EM81">
            <v>1.0154911114629159</v>
          </cell>
          <cell r="EN81">
            <v>0.3112159441322741</v>
          </cell>
          <cell r="EO81">
            <v>1</v>
          </cell>
          <cell r="EP81">
            <v>0.27483589107951778</v>
          </cell>
          <cell r="EQ81">
            <v>4.6472194485614127</v>
          </cell>
          <cell r="ER81">
            <v>4.7329950885896235</v>
          </cell>
          <cell r="ES81">
            <v>0.16743905723765765</v>
          </cell>
          <cell r="ET81">
            <v>0.2</v>
          </cell>
          <cell r="EU81">
            <v>0</v>
          </cell>
        </row>
        <row r="82">
          <cell r="A82" t="str">
            <v>2098.00</v>
          </cell>
          <cell r="B82">
            <v>4.0920462664929644</v>
          </cell>
          <cell r="C82">
            <v>17.169864512050015</v>
          </cell>
          <cell r="D82">
            <v>6.0636175300270478</v>
          </cell>
          <cell r="E82">
            <v>1.1119399999999999</v>
          </cell>
          <cell r="F82">
            <v>-7.1010972708775686</v>
          </cell>
          <cell r="G82">
            <v>1.0223605276661201</v>
          </cell>
          <cell r="H82">
            <v>0</v>
          </cell>
          <cell r="I82">
            <v>0.37061677527888603</v>
          </cell>
          <cell r="J82">
            <v>5.2631578947368363E-2</v>
          </cell>
          <cell r="K82">
            <v>1.190938978618592</v>
          </cell>
          <cell r="L82">
            <v>1.9088363424848696</v>
          </cell>
          <cell r="M82">
            <v>9.5340096264093948</v>
          </cell>
          <cell r="N82">
            <v>0.14272959710470517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0.24818742789564568</v>
          </cell>
          <cell r="AA82">
            <v>0.43934279422747124</v>
          </cell>
          <cell r="AB82">
            <v>5.0455996713555211E-3</v>
          </cell>
          <cell r="AC82">
            <v>3.8683420109630461E-2</v>
          </cell>
          <cell r="AD82">
            <v>2.5810103576193777</v>
          </cell>
          <cell r="AE82">
            <v>76.53447418085824</v>
          </cell>
          <cell r="AF82">
            <v>0.13580191217835877</v>
          </cell>
          <cell r="AG82">
            <v>0</v>
          </cell>
          <cell r="AH82">
            <v>0</v>
          </cell>
          <cell r="AI82">
            <v>0</v>
          </cell>
          <cell r="AJ82">
            <v>0.24039731610802381</v>
          </cell>
          <cell r="AK82">
            <v>2.7608251121108863E-3</v>
          </cell>
          <cell r="AL82">
            <v>76.534474180875847</v>
          </cell>
          <cell r="AM82">
            <v>1.7078400445481035</v>
          </cell>
          <cell r="AN82">
            <v>0</v>
          </cell>
          <cell r="AO82">
            <v>0.9994302839093181</v>
          </cell>
          <cell r="AP82">
            <v>5.7370905007272572</v>
          </cell>
          <cell r="AQ82">
            <v>1</v>
          </cell>
          <cell r="AR82">
            <v>2.1166593590287709E-2</v>
          </cell>
          <cell r="AS82">
            <v>2.5810103575743595</v>
          </cell>
          <cell r="AT82">
            <v>2.5835610195512926</v>
          </cell>
          <cell r="AU82">
            <v>0.15543387446920487</v>
          </cell>
          <cell r="AV82">
            <v>0.2</v>
          </cell>
          <cell r="AW82">
            <v>0</v>
          </cell>
          <cell r="AX82">
            <v>0.11238551571729034</v>
          </cell>
          <cell r="AY82">
            <v>0</v>
          </cell>
          <cell r="AZ82">
            <v>0</v>
          </cell>
          <cell r="BA82">
            <v>0</v>
          </cell>
          <cell r="BB82">
            <v>0.19894547811945371</v>
          </cell>
          <cell r="BC82">
            <v>2.2847745592446348E-3</v>
          </cell>
          <cell r="BD82">
            <v>76.534474180836966</v>
          </cell>
          <cell r="BE82">
            <v>1.707840044504024</v>
          </cell>
          <cell r="BF82">
            <v>0</v>
          </cell>
          <cell r="BG82">
            <v>0.99943028390931965</v>
          </cell>
          <cell r="BH82">
            <v>5.7370905007243502</v>
          </cell>
          <cell r="BI82">
            <v>1</v>
          </cell>
          <cell r="BJ82">
            <v>1.7516826519343293E-2</v>
          </cell>
          <cell r="BK82">
            <v>2.5810103576736974</v>
          </cell>
          <cell r="BL82">
            <v>2.5835610196507548</v>
          </cell>
          <cell r="BM82">
            <v>0.15543387446920534</v>
          </cell>
          <cell r="BN82">
            <v>0.2</v>
          </cell>
          <cell r="BO82">
            <v>0</v>
          </cell>
          <cell r="BP82">
            <v>4.707372004327615</v>
          </cell>
          <cell r="BQ82">
            <v>9.6570443289926313</v>
          </cell>
          <cell r="BR82">
            <v>3.61403339300485E-2</v>
          </cell>
          <cell r="BS82">
            <v>1.0348171463650848</v>
          </cell>
          <cell r="BT82">
            <v>2.9428719786758948</v>
          </cell>
          <cell r="BU82">
            <v>207.45469146043649</v>
          </cell>
          <cell r="BV82">
            <v>3.3902522310539371</v>
          </cell>
          <cell r="BW82">
            <v>0</v>
          </cell>
          <cell r="BX82">
            <v>0</v>
          </cell>
          <cell r="BY82">
            <v>0</v>
          </cell>
          <cell r="BZ82">
            <v>6.9550093027820168</v>
          </cell>
          <cell r="CA82">
            <v>2.6028290864781294E-2</v>
          </cell>
          <cell r="CB82">
            <v>207.45469146046352</v>
          </cell>
          <cell r="CC82">
            <v>5.6329836645194762</v>
          </cell>
          <cell r="CD82">
            <v>0</v>
          </cell>
          <cell r="CE82">
            <v>1.0123322874803318</v>
          </cell>
          <cell r="CF82">
            <v>1.2839858260438637</v>
          </cell>
          <cell r="CG82">
            <v>1</v>
          </cell>
          <cell r="CH82">
            <v>0.74527594929226959</v>
          </cell>
          <cell r="CI82">
            <v>2.9428719786759525</v>
          </cell>
          <cell r="CJ82">
            <v>2.9888872168138083</v>
          </cell>
          <cell r="CK82">
            <v>0.16542873459289406</v>
          </cell>
          <cell r="CL82">
            <v>0.2</v>
          </cell>
          <cell r="CM82">
            <v>0</v>
          </cell>
          <cell r="CN82">
            <v>1.3171197732736051</v>
          </cell>
          <cell r="CO82">
            <v>0</v>
          </cell>
          <cell r="CP82">
            <v>0</v>
          </cell>
          <cell r="CQ82">
            <v>0</v>
          </cell>
          <cell r="CR82">
            <v>2.7020350262104653</v>
          </cell>
          <cell r="CS82">
            <v>1.0112043065267201E-2</v>
          </cell>
          <cell r="CT82">
            <v>207.45469146036694</v>
          </cell>
          <cell r="CU82">
            <v>5.6329836645202649</v>
          </cell>
          <cell r="CV82">
            <v>0</v>
          </cell>
          <cell r="CW82">
            <v>1.0123322874803307</v>
          </cell>
          <cell r="CX82">
            <v>1.2839858260429664</v>
          </cell>
          <cell r="CY82">
            <v>1</v>
          </cell>
          <cell r="CZ82">
            <v>0.28954119707279952</v>
          </cell>
          <cell r="DA82">
            <v>2.9428719786759063</v>
          </cell>
          <cell r="DB82">
            <v>2.9888872168138056</v>
          </cell>
          <cell r="DC82">
            <v>0.16542873459289653</v>
          </cell>
          <cell r="DD82">
            <v>0.2</v>
          </cell>
          <cell r="DE82">
            <v>0</v>
          </cell>
          <cell r="DF82">
            <v>5.2787938166513362</v>
          </cell>
          <cell r="DG82">
            <v>9.1303532811334538</v>
          </cell>
          <cell r="DH82">
            <v>0.10154366350330118</v>
          </cell>
          <cell r="DI82">
            <v>1.0044993915703566</v>
          </cell>
          <cell r="DJ82">
            <v>4.6449703969006331</v>
          </cell>
          <cell r="DK82">
            <v>143.7864562499368</v>
          </cell>
          <cell r="DL82">
            <v>3.8017905739601487</v>
          </cell>
          <cell r="DM82">
            <v>0</v>
          </cell>
          <cell r="DN82">
            <v>0</v>
          </cell>
          <cell r="DO82">
            <v>0</v>
          </cell>
          <cell r="DP82">
            <v>6.5756860841287628</v>
          </cell>
          <cell r="DQ82">
            <v>7.313180930357259E-2</v>
          </cell>
          <cell r="DR82">
            <v>143.78645624993692</v>
          </cell>
          <cell r="DS82">
            <v>11.717660610991702</v>
          </cell>
          <cell r="DT82">
            <v>0</v>
          </cell>
          <cell r="DU82">
            <v>1.0152513866620543</v>
          </cell>
          <cell r="DV82">
            <v>0.3102694531364022</v>
          </cell>
          <cell r="DW82">
            <v>1</v>
          </cell>
          <cell r="DX82">
            <v>0.72344108352453951</v>
          </cell>
          <cell r="DY82">
            <v>4.6449703969005443</v>
          </cell>
          <cell r="DZ82">
            <v>4.7291296204134792</v>
          </cell>
          <cell r="EA82">
            <v>0.16701017638367124</v>
          </cell>
          <cell r="EB82">
            <v>0.2</v>
          </cell>
          <cell r="EC82">
            <v>0</v>
          </cell>
          <cell r="ED82">
            <v>1.4770032426912083</v>
          </cell>
          <cell r="EE82">
            <v>0</v>
          </cell>
          <cell r="EF82">
            <v>0</v>
          </cell>
          <cell r="EG82">
            <v>0</v>
          </cell>
          <cell r="EH82">
            <v>2.5546671970047279</v>
          </cell>
          <cell r="EI82">
            <v>2.8411854199728581E-2</v>
          </cell>
          <cell r="EJ82">
            <v>143.78645624993621</v>
          </cell>
          <cell r="EK82">
            <v>11.717660610991327</v>
          </cell>
          <cell r="EL82">
            <v>0</v>
          </cell>
          <cell r="EM82">
            <v>1.0152513866620587</v>
          </cell>
          <cell r="EN82">
            <v>0.31026945313639964</v>
          </cell>
          <cell r="EO82">
            <v>1</v>
          </cell>
          <cell r="EP82">
            <v>0.28105830804582138</v>
          </cell>
          <cell r="EQ82">
            <v>4.6449703969007974</v>
          </cell>
          <cell r="ER82">
            <v>4.7291296204136994</v>
          </cell>
          <cell r="ES82">
            <v>0.16701017638366888</v>
          </cell>
          <cell r="ET82">
            <v>0.2</v>
          </cell>
          <cell r="EU82">
            <v>0</v>
          </cell>
        </row>
        <row r="83">
          <cell r="A83" t="str">
            <v>2099.00</v>
          </cell>
          <cell r="B83">
            <v>4.0920462664929644</v>
          </cell>
          <cell r="C83">
            <v>17.586835015284642</v>
          </cell>
          <cell r="D83">
            <v>6.1991072450271805</v>
          </cell>
          <cell r="E83">
            <v>1.1119399999999999</v>
          </cell>
          <cell r="F83">
            <v>-7.26280843210934</v>
          </cell>
          <cell r="G83">
            <v>1.0220379034989522</v>
          </cell>
          <cell r="H83">
            <v>0</v>
          </cell>
          <cell r="I83">
            <v>0.37905384105653156</v>
          </cell>
          <cell r="J83">
            <v>5.2631578947368363E-2</v>
          </cell>
          <cell r="K83">
            <v>1.217053395423551</v>
          </cell>
          <cell r="L83">
            <v>1.9490626332471876</v>
          </cell>
          <cell r="M83">
            <v>9.7442771147544516</v>
          </cell>
          <cell r="N83">
            <v>0.14282861786509191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0.24820158900224779</v>
          </cell>
          <cell r="AA83">
            <v>0.44000175985031204</v>
          </cell>
          <cell r="AB83">
            <v>4.8948018791530427E-3</v>
          </cell>
          <cell r="AC83">
            <v>3.8735694806214846E-2</v>
          </cell>
          <cell r="AD83">
            <v>2.5997973754308119</v>
          </cell>
          <cell r="AE83">
            <v>79.471413451014826</v>
          </cell>
          <cell r="AF83">
            <v>0.13580966077937118</v>
          </cell>
          <cell r="AG83">
            <v>0</v>
          </cell>
          <cell r="AH83">
            <v>0</v>
          </cell>
          <cell r="AI83">
            <v>0</v>
          </cell>
          <cell r="AJ83">
            <v>0.24075788550672422</v>
          </cell>
          <cell r="AK83">
            <v>2.6783123567040291E-3</v>
          </cell>
          <cell r="AL83">
            <v>79.471413451033143</v>
          </cell>
          <cell r="AM83">
            <v>1.7066440666397686</v>
          </cell>
          <cell r="AN83">
            <v>0</v>
          </cell>
          <cell r="AO83">
            <v>0.99929971315981692</v>
          </cell>
          <cell r="AP83">
            <v>5.9161206367506542</v>
          </cell>
          <cell r="AQ83">
            <v>1</v>
          </cell>
          <cell r="AR83">
            <v>2.1195196988190928E-2</v>
          </cell>
          <cell r="AS83">
            <v>2.5997973753854717</v>
          </cell>
          <cell r="AT83">
            <v>2.6023353461748577</v>
          </cell>
          <cell r="AU83">
            <v>0.15520654109043566</v>
          </cell>
          <cell r="AV83">
            <v>0.2</v>
          </cell>
          <cell r="AW83">
            <v>0</v>
          </cell>
          <cell r="AX83">
            <v>0.11239192822287926</v>
          </cell>
          <cell r="AY83">
            <v>0</v>
          </cell>
          <cell r="AZ83">
            <v>0</v>
          </cell>
          <cell r="BA83">
            <v>0</v>
          </cell>
          <cell r="BB83">
            <v>0.19924387434359253</v>
          </cell>
          <cell r="BC83">
            <v>2.2164895224490136E-3</v>
          </cell>
          <cell r="BD83">
            <v>79.471413450992742</v>
          </cell>
          <cell r="BE83">
            <v>1.7066440665957128</v>
          </cell>
          <cell r="BF83">
            <v>0</v>
          </cell>
          <cell r="BG83">
            <v>0.99929971315981259</v>
          </cell>
          <cell r="BH83">
            <v>5.9161206367476549</v>
          </cell>
          <cell r="BI83">
            <v>1</v>
          </cell>
          <cell r="BJ83">
            <v>1.7540497818024334E-2</v>
          </cell>
          <cell r="BK83">
            <v>2.5997973754855384</v>
          </cell>
          <cell r="BL83">
            <v>2.6023353462750487</v>
          </cell>
          <cell r="BM83">
            <v>0.1552065410904355</v>
          </cell>
          <cell r="BN83">
            <v>0.2</v>
          </cell>
          <cell r="BO83">
            <v>0</v>
          </cell>
          <cell r="BP83">
            <v>4.8039820445688406</v>
          </cell>
          <cell r="BQ83">
            <v>9.8733723833680163</v>
          </cell>
          <cell r="BR83">
            <v>3.6139782331905103E-2</v>
          </cell>
          <cell r="BS83">
            <v>1.0553496507112166</v>
          </cell>
          <cell r="BT83">
            <v>2.9443432020108382</v>
          </cell>
          <cell r="BU83">
            <v>211.84151703086212</v>
          </cell>
          <cell r="BV83">
            <v>3.4598308418305987</v>
          </cell>
          <cell r="BW83">
            <v>0</v>
          </cell>
          <cell r="BX83">
            <v>0</v>
          </cell>
          <cell r="BY83">
            <v>0</v>
          </cell>
          <cell r="BZ83">
            <v>7.1108089014352549</v>
          </cell>
          <cell r="CA83">
            <v>2.6027893603457017E-2</v>
          </cell>
          <cell r="CB83">
            <v>211.84151703088972</v>
          </cell>
          <cell r="CC83">
            <v>5.7014889868726799</v>
          </cell>
          <cell r="CD83">
            <v>0</v>
          </cell>
          <cell r="CE83">
            <v>1.0121614629889129</v>
          </cell>
          <cell r="CF83">
            <v>1.2824900700593906</v>
          </cell>
          <cell r="CG83">
            <v>1</v>
          </cell>
          <cell r="CH83">
            <v>0.76006347163055199</v>
          </cell>
          <cell r="CI83">
            <v>2.9443432020108906</v>
          </cell>
          <cell r="CJ83">
            <v>2.9896269327693425</v>
          </cell>
          <cell r="CK83">
            <v>0.16505275877556577</v>
          </cell>
          <cell r="CL83">
            <v>0.2</v>
          </cell>
          <cell r="CM83">
            <v>0</v>
          </cell>
          <cell r="CN83">
            <v>1.3441512027381703</v>
          </cell>
          <cell r="CO83">
            <v>0</v>
          </cell>
          <cell r="CP83">
            <v>0</v>
          </cell>
          <cell r="CQ83">
            <v>0</v>
          </cell>
          <cell r="CR83">
            <v>2.7625634819326139</v>
          </cell>
          <cell r="CS83">
            <v>1.0111888728448088E-2</v>
          </cell>
          <cell r="CT83">
            <v>211.84151703079118</v>
          </cell>
          <cell r="CU83">
            <v>5.7014889868735459</v>
          </cell>
          <cell r="CV83">
            <v>0</v>
          </cell>
          <cell r="CW83">
            <v>1.0121614629889248</v>
          </cell>
          <cell r="CX83">
            <v>1.2824900700584945</v>
          </cell>
          <cell r="CY83">
            <v>1</v>
          </cell>
          <cell r="CZ83">
            <v>0.29528617908064891</v>
          </cell>
          <cell r="DA83">
            <v>2.9443432020108622</v>
          </cell>
          <cell r="DB83">
            <v>2.9896269327693403</v>
          </cell>
          <cell r="DC83">
            <v>0.16505275877556716</v>
          </cell>
          <cell r="DD83">
            <v>0.2</v>
          </cell>
          <cell r="DE83">
            <v>0</v>
          </cell>
          <cell r="DF83">
            <v>5.4028293566845544</v>
          </cell>
          <cell r="DG83">
            <v>9.3633953993240837</v>
          </cell>
          <cell r="DH83">
            <v>0.10179403365403376</v>
          </cell>
          <cell r="DI83">
            <v>1.0268913308688024</v>
          </cell>
          <cell r="DJ83">
            <v>4.6427872168300768</v>
          </cell>
          <cell r="DK83">
            <v>146.747091169144</v>
          </cell>
          <cell r="DL83">
            <v>3.8911210466614192</v>
          </cell>
          <cell r="DM83">
            <v>0</v>
          </cell>
          <cell r="DN83">
            <v>0</v>
          </cell>
          <cell r="DO83">
            <v>0</v>
          </cell>
          <cell r="DP83">
            <v>6.7435231618865004</v>
          </cell>
          <cell r="DQ83">
            <v>7.3312126041091996E-2</v>
          </cell>
          <cell r="DR83">
            <v>146.74709116914426</v>
          </cell>
          <cell r="DS83">
            <v>11.893606958507721</v>
          </cell>
          <cell r="DT83">
            <v>0</v>
          </cell>
          <cell r="DU83">
            <v>1.0150154841787253</v>
          </cell>
          <cell r="DV83">
            <v>0.30935592863189249</v>
          </cell>
          <cell r="DW83">
            <v>1</v>
          </cell>
          <cell r="DX83">
            <v>0.73956777206632984</v>
          </cell>
          <cell r="DY83">
            <v>4.6427872168300643</v>
          </cell>
          <cell r="DZ83">
            <v>4.7253630210627318</v>
          </cell>
          <cell r="EA83">
            <v>0.16658791317100058</v>
          </cell>
          <cell r="EB83">
            <v>0.2</v>
          </cell>
          <cell r="EC83">
            <v>0</v>
          </cell>
          <cell r="ED83">
            <v>1.5117083100230848</v>
          </cell>
          <cell r="EE83">
            <v>0</v>
          </cell>
          <cell r="EF83">
            <v>0</v>
          </cell>
          <cell r="EG83">
            <v>0</v>
          </cell>
          <cell r="EH83">
            <v>2.6198722374374959</v>
          </cell>
          <cell r="EI83">
            <v>2.8481907612941764E-2</v>
          </cell>
          <cell r="EJ83">
            <v>146.7470911691434</v>
          </cell>
          <cell r="EK83">
            <v>11.893606958507306</v>
          </cell>
          <cell r="EL83">
            <v>0</v>
          </cell>
          <cell r="EM83">
            <v>1.0150154841787224</v>
          </cell>
          <cell r="EN83">
            <v>0.30935592863189004</v>
          </cell>
          <cell r="EO83">
            <v>1</v>
          </cell>
          <cell r="EP83">
            <v>0.28732355880246258</v>
          </cell>
          <cell r="EQ83">
            <v>4.6427872168302624</v>
          </cell>
          <cell r="ER83">
            <v>4.7253630210629556</v>
          </cell>
          <cell r="ES83">
            <v>0.16658791317100025</v>
          </cell>
          <cell r="ET83">
            <v>0.2</v>
          </cell>
          <cell r="EU83">
            <v>0</v>
          </cell>
        </row>
        <row r="84">
          <cell r="A84" t="str">
            <v>2100.00</v>
          </cell>
          <cell r="B84">
            <v>4.0920462664929644</v>
          </cell>
          <cell r="C84">
            <v>18.007927764027151</v>
          </cell>
          <cell r="D84">
            <v>6.3356534392511312</v>
          </cell>
          <cell r="E84">
            <v>1.1119399999999999</v>
          </cell>
          <cell r="F84">
            <v>-7.4258970301351086</v>
          </cell>
          <cell r="G84">
            <v>1.0217193496875085</v>
          </cell>
          <cell r="H84">
            <v>0</v>
          </cell>
          <cell r="I84">
            <v>0.38756034665560796</v>
          </cell>
          <cell r="J84">
            <v>5.2631578947368363E-2</v>
          </cell>
          <cell r="K84">
            <v>1.243360733213752</v>
          </cell>
          <cell r="L84">
            <v>1.9895411547446549</v>
          </cell>
          <cell r="M84">
            <v>9.9561156738651437</v>
          </cell>
          <cell r="N84">
            <v>0.14292473888720347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0.2482160394107728</v>
          </cell>
          <cell r="AA84">
            <v>0.44065547395204568</v>
          </cell>
          <cell r="AB84">
            <v>4.748580888553209E-3</v>
          </cell>
          <cell r="AC84">
            <v>3.8787547477358672E-2</v>
          </cell>
          <cell r="AD84">
            <v>2.6184513472193052</v>
          </cell>
          <cell r="AE84">
            <v>82.511375194269391</v>
          </cell>
          <cell r="AF84">
            <v>0.13581756767911385</v>
          </cell>
          <cell r="AG84">
            <v>0</v>
          </cell>
          <cell r="AH84">
            <v>0</v>
          </cell>
          <cell r="AI84">
            <v>0</v>
          </cell>
          <cell r="AJ84">
            <v>0.24111558140528896</v>
          </cell>
          <cell r="AK84">
            <v>2.5983039119085449E-3</v>
          </cell>
          <cell r="AL84">
            <v>82.511375194288391</v>
          </cell>
          <cell r="AM84">
            <v>1.7052290704122495</v>
          </cell>
          <cell r="AN84">
            <v>0</v>
          </cell>
          <cell r="AO84">
            <v>0.9991708896686905</v>
          </cell>
          <cell r="AP84">
            <v>6.1018746915453086</v>
          </cell>
          <cell r="AQ84">
            <v>1</v>
          </cell>
          <cell r="AR84">
            <v>2.1223569464398153E-2</v>
          </cell>
          <cell r="AS84">
            <v>2.6184513471736155</v>
          </cell>
          <cell r="AT84">
            <v>2.6209762760915063</v>
          </cell>
          <cell r="AU84">
            <v>0.15498216308455268</v>
          </cell>
          <cell r="AV84">
            <v>0.2</v>
          </cell>
          <cell r="AW84">
            <v>0</v>
          </cell>
          <cell r="AX84">
            <v>0.11239847173166277</v>
          </cell>
          <cell r="AY84">
            <v>0</v>
          </cell>
          <cell r="AZ84">
            <v>0</v>
          </cell>
          <cell r="BA84">
            <v>0</v>
          </cell>
          <cell r="BB84">
            <v>0.19953989254676341</v>
          </cell>
          <cell r="BC84">
            <v>2.1502769766446636E-3</v>
          </cell>
          <cell r="BD84">
            <v>82.511375194246426</v>
          </cell>
          <cell r="BE84">
            <v>1.705229070368236</v>
          </cell>
          <cell r="BF84">
            <v>0</v>
          </cell>
          <cell r="BG84">
            <v>0.99917088966869394</v>
          </cell>
          <cell r="BH84">
            <v>6.1018746915422115</v>
          </cell>
          <cell r="BI84">
            <v>1</v>
          </cell>
          <cell r="BJ84">
            <v>1.7563978012961112E-2</v>
          </cell>
          <cell r="BK84">
            <v>2.6184513472744273</v>
          </cell>
          <cell r="BL84">
            <v>2.6209762761924207</v>
          </cell>
          <cell r="BM84">
            <v>0.1549821630845509</v>
          </cell>
          <cell r="BN84">
            <v>0.2</v>
          </cell>
          <cell r="BO84">
            <v>0</v>
          </cell>
          <cell r="BP84">
            <v>4.90126260502762</v>
          </cell>
          <cell r="BQ84">
            <v>10.091625410294569</v>
          </cell>
          <cell r="BR84">
            <v>3.6139259782916169E-2</v>
          </cell>
          <cell r="BS84">
            <v>1.076006913414042</v>
          </cell>
          <cell r="BT84">
            <v>2.9457756524278769</v>
          </cell>
          <cell r="BU84">
            <v>216.25984903727303</v>
          </cell>
          <cell r="BV84">
            <v>3.5298923616829891</v>
          </cell>
          <cell r="BW84">
            <v>0</v>
          </cell>
          <cell r="BX84">
            <v>0</v>
          </cell>
          <cell r="BY84">
            <v>0</v>
          </cell>
          <cell r="BZ84">
            <v>7.2679948665113088</v>
          </cell>
          <cell r="CA84">
            <v>2.6027517263351771E-2</v>
          </cell>
          <cell r="CB84">
            <v>216.25984903730125</v>
          </cell>
          <cell r="CC84">
            <v>5.7698660437141305</v>
          </cell>
          <cell r="CD84">
            <v>0</v>
          </cell>
          <cell r="CE84">
            <v>1.0119928420451016</v>
          </cell>
          <cell r="CF84">
            <v>1.2810311935238308</v>
          </cell>
          <cell r="CG84">
            <v>1</v>
          </cell>
          <cell r="CH84">
            <v>0.7749408450145463</v>
          </cell>
          <cell r="CI84">
            <v>2.9457756524278871</v>
          </cell>
          <cell r="CJ84">
            <v>2.9903394221240243</v>
          </cell>
          <cell r="CK84">
            <v>0.16468216034511879</v>
          </cell>
          <cell r="CL84">
            <v>0.2</v>
          </cell>
          <cell r="CM84">
            <v>0</v>
          </cell>
          <cell r="CN84">
            <v>1.3713702433445865</v>
          </cell>
          <cell r="CO84">
            <v>0</v>
          </cell>
          <cell r="CP84">
            <v>0</v>
          </cell>
          <cell r="CQ84">
            <v>0</v>
          </cell>
          <cell r="CR84">
            <v>2.8236305437831706</v>
          </cell>
          <cell r="CS84">
            <v>1.0111742519564402E-2</v>
          </cell>
          <cell r="CT84">
            <v>216.25984903720052</v>
          </cell>
          <cell r="CU84">
            <v>5.7698660437149565</v>
          </cell>
          <cell r="CV84">
            <v>0</v>
          </cell>
          <cell r="CW84">
            <v>1.0119928420450928</v>
          </cell>
          <cell r="CX84">
            <v>1.2810311935229355</v>
          </cell>
          <cell r="CY84">
            <v>1</v>
          </cell>
          <cell r="CZ84">
            <v>0.30106606839948596</v>
          </cell>
          <cell r="DA84">
            <v>2.9457756524279444</v>
          </cell>
          <cell r="DB84">
            <v>2.9903394221240229</v>
          </cell>
          <cell r="DC84">
            <v>0.16468216034511549</v>
          </cell>
          <cell r="DD84">
            <v>0.2</v>
          </cell>
          <cell r="DE84">
            <v>0</v>
          </cell>
          <cell r="DF84">
            <v>5.5278515317237717</v>
          </cell>
          <cell r="DG84">
            <v>9.598802866875781</v>
          </cell>
          <cell r="DH84">
            <v>0.10203689821573408</v>
          </cell>
          <cell r="DI84">
            <v>1.0494299676542447</v>
          </cell>
          <cell r="DJ84">
            <v>4.6406681065781212</v>
          </cell>
          <cell r="DK84">
            <v>149.73022336810575</v>
          </cell>
          <cell r="DL84">
            <v>3.9811620945047457</v>
          </cell>
          <cell r="DM84">
            <v>0</v>
          </cell>
          <cell r="DN84">
            <v>0</v>
          </cell>
          <cell r="DO84">
            <v>0</v>
          </cell>
          <cell r="DP84">
            <v>6.913063765718154</v>
          </cell>
          <cell r="DQ84">
            <v>7.3487037248744891E-2</v>
          </cell>
          <cell r="DR84">
            <v>149.73022336810604</v>
          </cell>
          <cell r="DS84">
            <v>12.069434060271606</v>
          </cell>
          <cell r="DT84">
            <v>0</v>
          </cell>
          <cell r="DU84">
            <v>1.0147833287561359</v>
          </cell>
          <cell r="DV84">
            <v>0.30847408794941883</v>
          </cell>
          <cell r="DW84">
            <v>1</v>
          </cell>
          <cell r="DX84">
            <v>0.75580011222906118</v>
          </cell>
          <cell r="DY84">
            <v>4.6406681065780928</v>
          </cell>
          <cell r="DZ84">
            <v>4.7216924035811747</v>
          </cell>
          <cell r="EA84">
            <v>0.16617215043504055</v>
          </cell>
          <cell r="EB84">
            <v>0.2</v>
          </cell>
          <cell r="EC84">
            <v>0</v>
          </cell>
          <cell r="ED84">
            <v>1.5466894372189752</v>
          </cell>
          <cell r="EE84">
            <v>0</v>
          </cell>
          <cell r="EF84">
            <v>0</v>
          </cell>
          <cell r="EG84">
            <v>0</v>
          </cell>
          <cell r="EH84">
            <v>2.6857391011575369</v>
          </cell>
          <cell r="EI84">
            <v>2.8549860966989176E-2</v>
          </cell>
          <cell r="EJ84">
            <v>149.73022336810519</v>
          </cell>
          <cell r="EK84">
            <v>12.069434060271201</v>
          </cell>
          <cell r="EL84">
            <v>0</v>
          </cell>
          <cell r="EM84">
            <v>1.0147833287561372</v>
          </cell>
          <cell r="EN84">
            <v>0.30847408794941633</v>
          </cell>
          <cell r="EO84">
            <v>1</v>
          </cell>
          <cell r="EP84">
            <v>0.29362985542517361</v>
          </cell>
          <cell r="EQ84">
            <v>4.6406681065783477</v>
          </cell>
          <cell r="ER84">
            <v>4.7216924035814065</v>
          </cell>
          <cell r="ES84">
            <v>0.16617215043503836</v>
          </cell>
          <cell r="ET84">
            <v>0.2</v>
          </cell>
          <cell r="EU84">
            <v>0</v>
          </cell>
        </row>
        <row r="85">
          <cell r="A85" t="str">
            <v>2101.00</v>
          </cell>
          <cell r="B85">
            <v>4.0920462664929644</v>
          </cell>
          <cell r="C85">
            <v>18.433038348401944</v>
          </cell>
          <cell r="D85">
            <v>6.4732196963636239</v>
          </cell>
          <cell r="E85">
            <v>1.1119399999999999</v>
          </cell>
          <cell r="F85">
            <v>-7.5903246594061997</v>
          </cell>
          <cell r="G85">
            <v>1.0214048014408141</v>
          </cell>
          <cell r="H85">
            <v>0</v>
          </cell>
          <cell r="I85">
            <v>0.39613405970888022</v>
          </cell>
          <cell r="J85">
            <v>5.2631578947368363E-2</v>
          </cell>
          <cell r="K85">
            <v>1.2698540384211188</v>
          </cell>
          <cell r="L85">
            <v>2.0302615385880487</v>
          </cell>
          <cell r="M85">
            <v>10.16946933308167</v>
          </cell>
          <cell r="N85">
            <v>0.14301803036890684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0.24823077444417591</v>
          </cell>
          <cell r="AA85">
            <v>0.44130397323973652</v>
          </cell>
          <cell r="AB85">
            <v>4.6067954390808762E-3</v>
          </cell>
          <cell r="AC85">
            <v>3.883898183957718E-2</v>
          </cell>
          <cell r="AD85">
            <v>2.6369710850232475</v>
          </cell>
          <cell r="AE85">
            <v>85.657695857905807</v>
          </cell>
          <cell r="AF85">
            <v>0.13582563031842418</v>
          </cell>
          <cell r="AG85">
            <v>0</v>
          </cell>
          <cell r="AH85">
            <v>0</v>
          </cell>
          <cell r="AI85">
            <v>0</v>
          </cell>
          <cell r="AJ85">
            <v>0.24147042388889811</v>
          </cell>
          <cell r="AK85">
            <v>2.520722483548816E-3</v>
          </cell>
          <cell r="AL85">
            <v>85.657695857925532</v>
          </cell>
          <cell r="AM85">
            <v>1.7035985104775697</v>
          </cell>
          <cell r="AN85">
            <v>0</v>
          </cell>
          <cell r="AO85">
            <v>0.99904378833144947</v>
          </cell>
          <cell r="AP85">
            <v>6.2946178596958351</v>
          </cell>
          <cell r="AQ85">
            <v>1</v>
          </cell>
          <cell r="AR85">
            <v>2.1251713052492835E-2</v>
          </cell>
          <cell r="AS85">
            <v>2.6369710849772088</v>
          </cell>
          <cell r="AT85">
            <v>2.6394826406022776</v>
          </cell>
          <cell r="AU85">
            <v>0.15476070062284189</v>
          </cell>
          <cell r="AV85">
            <v>0.2</v>
          </cell>
          <cell r="AW85">
            <v>0</v>
          </cell>
          <cell r="AX85">
            <v>0.11240514412575713</v>
          </cell>
          <cell r="AY85">
            <v>0</v>
          </cell>
          <cell r="AZ85">
            <v>0</v>
          </cell>
          <cell r="BA85">
            <v>0</v>
          </cell>
          <cell r="BB85">
            <v>0.19983354935084791</v>
          </cell>
          <cell r="BC85">
            <v>2.0860729555320593E-3</v>
          </cell>
          <cell r="BD85">
            <v>85.65769585788199</v>
          </cell>
          <cell r="BE85">
            <v>1.7035985104335953</v>
          </cell>
          <cell r="BF85">
            <v>0</v>
          </cell>
          <cell r="BG85">
            <v>0.99904378833144769</v>
          </cell>
          <cell r="BH85">
            <v>6.294617859692643</v>
          </cell>
          <cell r="BI85">
            <v>1</v>
          </cell>
          <cell r="BJ85">
            <v>1.7587268787085188E-2</v>
          </cell>
          <cell r="BK85">
            <v>2.636971085078752</v>
          </cell>
          <cell r="BL85">
            <v>2.6394826407039118</v>
          </cell>
          <cell r="BM85">
            <v>0.15476070062283873</v>
          </cell>
          <cell r="BN85">
            <v>0.2</v>
          </cell>
          <cell r="BO85">
            <v>0</v>
          </cell>
          <cell r="BP85">
            <v>4.9991921301326636</v>
          </cell>
          <cell r="BQ85">
            <v>10.311757234894895</v>
          </cell>
          <cell r="BR85">
            <v>3.6138765578587209E-2</v>
          </cell>
          <cell r="BS85">
            <v>1.0967844756103138</v>
          </cell>
          <cell r="BT85">
            <v>2.9471698713849133</v>
          </cell>
          <cell r="BU85">
            <v>220.70864036331224</v>
          </cell>
          <cell r="BV85">
            <v>3.6004212662752759</v>
          </cell>
          <cell r="BW85">
            <v>0</v>
          </cell>
          <cell r="BX85">
            <v>0</v>
          </cell>
          <cell r="BY85">
            <v>0</v>
          </cell>
          <cell r="BZ85">
            <v>7.4265339428349391</v>
          </cell>
          <cell r="CA85">
            <v>2.602716133708817E-2</v>
          </cell>
          <cell r="CB85">
            <v>220.70864036334095</v>
          </cell>
          <cell r="CC85">
            <v>5.8381027247178139</v>
          </cell>
          <cell r="CD85">
            <v>0</v>
          </cell>
          <cell r="CE85">
            <v>1.0118263891200772</v>
          </cell>
          <cell r="CF85">
            <v>1.2796086902485388</v>
          </cell>
          <cell r="CG85">
            <v>1</v>
          </cell>
          <cell r="CH85">
            <v>0.78990485816818601</v>
          </cell>
          <cell r="CI85">
            <v>2.9471698713848897</v>
          </cell>
          <cell r="CJ85">
            <v>2.9910248657940488</v>
          </cell>
          <cell r="CK85">
            <v>0.1643168505634453</v>
          </cell>
          <cell r="CL85">
            <v>0.2</v>
          </cell>
          <cell r="CM85">
            <v>0</v>
          </cell>
          <cell r="CN85">
            <v>1.398770863857425</v>
          </cell>
          <cell r="CO85">
            <v>0</v>
          </cell>
          <cell r="CP85">
            <v>0</v>
          </cell>
          <cell r="CQ85">
            <v>0</v>
          </cell>
          <cell r="CR85">
            <v>2.8852232920600347</v>
          </cell>
          <cell r="CS85">
            <v>1.0111604241499041E-2</v>
          </cell>
          <cell r="CT85">
            <v>220.70864036323835</v>
          </cell>
          <cell r="CU85">
            <v>5.8381027247186097</v>
          </cell>
          <cell r="CV85">
            <v>0</v>
          </cell>
          <cell r="CW85">
            <v>1.0118263891200703</v>
          </cell>
          <cell r="CX85">
            <v>1.2796086902476445</v>
          </cell>
          <cell r="CY85">
            <v>1</v>
          </cell>
          <cell r="CZ85">
            <v>0.30687961744213599</v>
          </cell>
          <cell r="DA85">
            <v>2.9471698713848933</v>
          </cell>
          <cell r="DB85">
            <v>2.9910248657940479</v>
          </cell>
          <cell r="DC85">
            <v>0.16431685056344508</v>
          </cell>
          <cell r="DD85">
            <v>0.2</v>
          </cell>
          <cell r="DE85">
            <v>0</v>
          </cell>
          <cell r="DF85">
            <v>5.6538242588211691</v>
          </cell>
          <cell r="DG85">
            <v>9.836511572707531</v>
          </cell>
          <cell r="DH85">
            <v>0.10227246935123877</v>
          </cell>
          <cell r="DI85">
            <v>1.0721089504286772</v>
          </cell>
          <cell r="DJ85">
            <v>4.6386113211636424</v>
          </cell>
          <cell r="DK85">
            <v>152.73510025413813</v>
          </cell>
          <cell r="DL85">
            <v>4.0718877305286547</v>
          </cell>
          <cell r="DM85">
            <v>0</v>
          </cell>
          <cell r="DN85">
            <v>0</v>
          </cell>
          <cell r="DO85">
            <v>0</v>
          </cell>
          <cell r="DP85">
            <v>7.0842617227833689</v>
          </cell>
          <cell r="DQ85">
            <v>7.3656695726337582E-2</v>
          </cell>
          <cell r="DR85">
            <v>152.73510025413836</v>
          </cell>
          <cell r="DS85">
            <v>12.24510279184276</v>
          </cell>
          <cell r="DT85">
            <v>0</v>
          </cell>
          <cell r="DU85">
            <v>1.0145548441371741</v>
          </cell>
          <cell r="DV85">
            <v>0.30762270743632619</v>
          </cell>
          <cell r="DW85">
            <v>1</v>
          </cell>
          <cell r="DX85">
            <v>0.77213352965992288</v>
          </cell>
          <cell r="DY85">
            <v>4.6386113211636477</v>
          </cell>
          <cell r="DZ85">
            <v>4.7181149339176072</v>
          </cell>
          <cell r="EA85">
            <v>0.16576277092593875</v>
          </cell>
          <cell r="EB85">
            <v>0.2</v>
          </cell>
          <cell r="EC85">
            <v>0</v>
          </cell>
          <cell r="ED85">
            <v>1.5819365282924269</v>
          </cell>
          <cell r="EE85">
            <v>0</v>
          </cell>
          <cell r="EF85">
            <v>0</v>
          </cell>
          <cell r="EG85">
            <v>0</v>
          </cell>
          <cell r="EH85">
            <v>2.7522498499240142</v>
          </cell>
          <cell r="EI85">
            <v>2.8615773624901183E-2</v>
          </cell>
          <cell r="EJ85">
            <v>152.73510025413751</v>
          </cell>
          <cell r="EK85">
            <v>12.245102791842323</v>
          </cell>
          <cell r="EL85">
            <v>0</v>
          </cell>
          <cell r="EM85">
            <v>1.0145548441371719</v>
          </cell>
          <cell r="EN85">
            <v>0.30762270743632358</v>
          </cell>
          <cell r="EO85">
            <v>1</v>
          </cell>
          <cell r="EP85">
            <v>0.29997542076873784</v>
          </cell>
          <cell r="EQ85">
            <v>4.6386113211638822</v>
          </cell>
          <cell r="ER85">
            <v>4.7181149339178461</v>
          </cell>
          <cell r="ES85">
            <v>0.16576277092593752</v>
          </cell>
          <cell r="ET85">
            <v>0.2</v>
          </cell>
          <cell r="EU85">
            <v>0</v>
          </cell>
        </row>
        <row r="86">
          <cell r="A86" t="str">
            <v>2102.00</v>
          </cell>
          <cell r="B86">
            <v>4.0920462664929644</v>
          </cell>
          <cell r="C86">
            <v>18.862060973003747</v>
          </cell>
          <cell r="D86">
            <v>6.6117691702133765</v>
          </cell>
          <cell r="E86">
            <v>1.1119399999999999</v>
          </cell>
          <cell r="F86">
            <v>-7.7560526165069525</v>
          </cell>
          <cell r="G86">
            <v>1.0210941918575545</v>
          </cell>
          <cell r="H86">
            <v>0</v>
          </cell>
          <cell r="I86">
            <v>0.40477272544025777</v>
          </cell>
          <cell r="J86">
            <v>5.2631578947368363E-2</v>
          </cell>
          <cell r="K86">
            <v>1.296526298776693</v>
          </cell>
          <cell r="L86">
            <v>2.0712135187621752</v>
          </cell>
          <cell r="M86">
            <v>10.3842817131925</v>
          </cell>
          <cell r="N86">
            <v>0.14310856213457443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0.24824578950680751</v>
          </cell>
          <cell r="AA86">
            <v>0.44194729532024069</v>
          </cell>
          <cell r="AB86">
            <v>4.4693087135049513E-3</v>
          </cell>
          <cell r="AC86">
            <v>3.8890001976871029E-2</v>
          </cell>
          <cell r="AD86">
            <v>2.6553554717682912</v>
          </cell>
          <cell r="AE86">
            <v>88.913813782345983</v>
          </cell>
          <cell r="AF86">
            <v>0.13583384618267511</v>
          </cell>
          <cell r="AG86">
            <v>0</v>
          </cell>
          <cell r="AH86">
            <v>0</v>
          </cell>
          <cell r="AI86">
            <v>0</v>
          </cell>
          <cell r="AJ86">
            <v>0.24182243353507202</v>
          </cell>
          <cell r="AK86">
            <v>2.4454932086804956E-3</v>
          </cell>
          <cell r="AL86">
            <v>88.913813782366475</v>
          </cell>
          <cell r="AM86">
            <v>1.7017558679891287</v>
          </cell>
          <cell r="AN86">
            <v>0</v>
          </cell>
          <cell r="AO86">
            <v>0.99891838219092799</v>
          </cell>
          <cell r="AP86">
            <v>6.4946263668304516</v>
          </cell>
          <cell r="AQ86">
            <v>1</v>
          </cell>
          <cell r="AR86">
            <v>2.1279629987136901E-2</v>
          </cell>
          <cell r="AS86">
            <v>2.6553554717219692</v>
          </cell>
          <cell r="AT86">
            <v>2.6578533270177012</v>
          </cell>
          <cell r="AU86">
            <v>0.15454211428481121</v>
          </cell>
          <cell r="AV86">
            <v>0.2</v>
          </cell>
          <cell r="AW86">
            <v>0</v>
          </cell>
          <cell r="AX86">
            <v>0.11241194332413518</v>
          </cell>
          <cell r="AY86">
            <v>0</v>
          </cell>
          <cell r="AZ86">
            <v>0</v>
          </cell>
          <cell r="BA86">
            <v>0</v>
          </cell>
          <cell r="BB86">
            <v>0.20012486178517366</v>
          </cell>
          <cell r="BC86">
            <v>2.0238155048244557E-3</v>
          </cell>
          <cell r="BD86">
            <v>88.913813782321213</v>
          </cell>
          <cell r="BE86">
            <v>1.7017558679452098</v>
          </cell>
          <cell r="BF86">
            <v>0</v>
          </cell>
          <cell r="BG86">
            <v>0.99891838219093265</v>
          </cell>
          <cell r="BH86">
            <v>6.4946263668271556</v>
          </cell>
          <cell r="BI86">
            <v>1</v>
          </cell>
          <cell r="BJ86">
            <v>1.7610371989734558E-2</v>
          </cell>
          <cell r="BK86">
            <v>2.655355471824199</v>
          </cell>
          <cell r="BL86">
            <v>2.6578533271200526</v>
          </cell>
          <cell r="BM86">
            <v>0.1545421142848091</v>
          </cell>
          <cell r="BN86">
            <v>0.2</v>
          </cell>
          <cell r="BO86">
            <v>0</v>
          </cell>
          <cell r="BP86">
            <v>5.0977489161279479</v>
          </cell>
          <cell r="BQ86">
            <v>10.533721242754675</v>
          </cell>
          <cell r="BR86">
            <v>3.6138299036787912E-2</v>
          </cell>
          <cell r="BS86">
            <v>1.1176779248350515</v>
          </cell>
          <cell r="BT86">
            <v>2.9485264044414512</v>
          </cell>
          <cell r="BU86">
            <v>225.18683641458347</v>
          </cell>
          <cell r="BV86">
            <v>3.6714019245489089</v>
          </cell>
          <cell r="BW86">
            <v>0</v>
          </cell>
          <cell r="BX86">
            <v>0</v>
          </cell>
          <cell r="BY86">
            <v>0</v>
          </cell>
          <cell r="BZ86">
            <v>7.5863925586759402</v>
          </cell>
          <cell r="CA86">
            <v>2.6026825333395558E-2</v>
          </cell>
          <cell r="CB86">
            <v>225.18683641461283</v>
          </cell>
          <cell r="CC86">
            <v>5.9061870663786209</v>
          </cell>
          <cell r="CD86">
            <v>0</v>
          </cell>
          <cell r="CE86">
            <v>1.0116620664060167</v>
          </cell>
          <cell r="CF86">
            <v>1.2782220712593262</v>
          </cell>
          <cell r="CG86">
            <v>1</v>
          </cell>
          <cell r="CH86">
            <v>0.80495233323144433</v>
          </cell>
          <cell r="CI86">
            <v>2.9485264044414263</v>
          </cell>
          <cell r="CJ86">
            <v>2.9916834308692586</v>
          </cell>
          <cell r="CK86">
            <v>0.16395673975926969</v>
          </cell>
          <cell r="CL86">
            <v>0.2</v>
          </cell>
          <cell r="CM86">
            <v>0</v>
          </cell>
          <cell r="CN86">
            <v>1.4263469915791058</v>
          </cell>
          <cell r="CO86">
            <v>0</v>
          </cell>
          <cell r="CP86">
            <v>0</v>
          </cell>
          <cell r="CQ86">
            <v>0</v>
          </cell>
          <cell r="CR86">
            <v>2.9473286840788684</v>
          </cell>
          <cell r="CS86">
            <v>1.0111473703392354E-2</v>
          </cell>
          <cell r="CT86">
            <v>225.18683641450795</v>
          </cell>
          <cell r="CU86">
            <v>5.9061870663794807</v>
          </cell>
          <cell r="CV86">
            <v>0</v>
          </cell>
          <cell r="CW86">
            <v>1.0116620664060263</v>
          </cell>
          <cell r="CX86">
            <v>1.2782220712584327</v>
          </cell>
          <cell r="CY86">
            <v>1</v>
          </cell>
          <cell r="CZ86">
            <v>0.31272559160362162</v>
          </cell>
          <cell r="DA86">
            <v>2.9485264044413806</v>
          </cell>
          <cell r="DB86">
            <v>2.991683430869259</v>
          </cell>
          <cell r="DC86">
            <v>0.16395673975927227</v>
          </cell>
          <cell r="DD86">
            <v>0.2</v>
          </cell>
          <cell r="DE86">
            <v>0</v>
          </cell>
          <cell r="DF86">
            <v>5.7807111724882105</v>
          </cell>
          <cell r="DG86">
            <v>10.076456621954502</v>
          </cell>
          <cell r="DH86">
            <v>0.10250095438428156</v>
          </cell>
          <cell r="DI86">
            <v>1.0949219867617321</v>
          </cell>
          <cell r="DJ86">
            <v>4.6366151701741334</v>
          </cell>
          <cell r="DK86">
            <v>155.76096076854611</v>
          </cell>
          <cell r="DL86">
            <v>4.1632717642859216</v>
          </cell>
          <cell r="DM86">
            <v>0</v>
          </cell>
          <cell r="DN86">
            <v>0</v>
          </cell>
          <cell r="DO86">
            <v>0</v>
          </cell>
          <cell r="DP86">
            <v>7.2570702957605437</v>
          </cell>
          <cell r="DQ86">
            <v>7.3821250788551424E-2</v>
          </cell>
          <cell r="DR86">
            <v>155.76096076854631</v>
          </cell>
          <cell r="DS86">
            <v>12.420574536139297</v>
          </cell>
          <cell r="DT86">
            <v>0</v>
          </cell>
          <cell r="DU86">
            <v>1.0143299527394274</v>
          </cell>
          <cell r="DV86">
            <v>0.30680062036621653</v>
          </cell>
          <cell r="DW86">
            <v>1</v>
          </cell>
          <cell r="DX86">
            <v>0.78856349254669389</v>
          </cell>
          <cell r="DY86">
            <v>4.6366151701740801</v>
          </cell>
          <cell r="DZ86">
            <v>4.7146278223451468</v>
          </cell>
          <cell r="EA86">
            <v>0.16535965679071454</v>
          </cell>
          <cell r="EB86">
            <v>0.2</v>
          </cell>
          <cell r="EC86">
            <v>0</v>
          </cell>
          <cell r="ED86">
            <v>1.6174394082023114</v>
          </cell>
          <cell r="EE86">
            <v>0</v>
          </cell>
          <cell r="EF86">
            <v>0</v>
          </cell>
          <cell r="EG86">
            <v>0</v>
          </cell>
          <cell r="EH86">
            <v>2.8193863261939969</v>
          </cell>
          <cell r="EI86">
            <v>2.8679703595730136E-2</v>
          </cell>
          <cell r="EJ86">
            <v>155.76096076854557</v>
          </cell>
          <cell r="EK86">
            <v>12.420574536138801</v>
          </cell>
          <cell r="EL86">
            <v>0</v>
          </cell>
          <cell r="EM86">
            <v>1.0143299527394232</v>
          </cell>
          <cell r="EN86">
            <v>0.30680062036621419</v>
          </cell>
          <cell r="EO86">
            <v>1</v>
          </cell>
          <cell r="EP86">
            <v>0.30635849421504235</v>
          </cell>
          <cell r="EQ86">
            <v>4.6366151701742035</v>
          </cell>
          <cell r="ER86">
            <v>4.7146278223453892</v>
          </cell>
          <cell r="ES86">
            <v>0.1653596567907176</v>
          </cell>
          <cell r="ET86">
            <v>0.2</v>
          </cell>
          <cell r="EU86">
            <v>0</v>
          </cell>
        </row>
        <row r="87">
          <cell r="A87" t="str">
            <v>2103.00</v>
          </cell>
          <cell r="B87">
            <v>4.0920462664929644</v>
          </cell>
          <cell r="C87">
            <v>19.294888676534576</v>
          </cell>
          <cell r="D87">
            <v>6.7512645970378555</v>
          </cell>
          <cell r="E87">
            <v>1.1119399999999999</v>
          </cell>
          <cell r="F87">
            <v>-7.9230419214643328</v>
          </cell>
          <cell r="G87">
            <v>1.0207874517623452</v>
          </cell>
          <cell r="H87">
            <v>0</v>
          </cell>
          <cell r="I87">
            <v>0.4134740690764912</v>
          </cell>
          <cell r="J87">
            <v>5.2631578947368363E-2</v>
          </cell>
          <cell r="K87">
            <v>1.3233704483220563</v>
          </cell>
          <cell r="L87">
            <v>2.112386969383921</v>
          </cell>
          <cell r="M87">
            <v>10.600496083820326</v>
          </cell>
          <cell r="N87">
            <v>0.14319640351388913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0.24826108005618977</v>
          </cell>
          <cell r="AA87">
            <v>0.44258547901074535</v>
          </cell>
          <cell r="AB87">
            <v>4.3359881948076143E-3</v>
          </cell>
          <cell r="AC87">
            <v>3.8940612361911479E-2</v>
          </cell>
          <cell r="AD87">
            <v>2.6736034599787377</v>
          </cell>
          <cell r="AE87">
            <v>92.283272200977791</v>
          </cell>
          <cell r="AF87">
            <v>0.13584221278634395</v>
          </cell>
          <cell r="AG87">
            <v>0</v>
          </cell>
          <cell r="AH87">
            <v>0</v>
          </cell>
          <cell r="AI87">
            <v>0</v>
          </cell>
          <cell r="AJ87">
            <v>0.24217163158360691</v>
          </cell>
          <cell r="AK87">
            <v>2.3725435773276821E-3</v>
          </cell>
          <cell r="AL87">
            <v>92.283272200999036</v>
          </cell>
          <cell r="AM87">
            <v>1.6997046434286069</v>
          </cell>
          <cell r="AN87">
            <v>0</v>
          </cell>
          <cell r="AO87">
            <v>0.99879464228735371</v>
          </cell>
          <cell r="AP87">
            <v>6.7021879600853591</v>
          </cell>
          <cell r="AQ87">
            <v>1</v>
          </cell>
          <cell r="AR87">
            <v>2.130732271566424E-2</v>
          </cell>
          <cell r="AS87">
            <v>2.6736034599320635</v>
          </cell>
          <cell r="AT87">
            <v>2.6760872655876744</v>
          </cell>
          <cell r="AU87">
            <v>0.15432636492301008</v>
          </cell>
          <cell r="AV87">
            <v>0.2</v>
          </cell>
          <cell r="AW87">
            <v>0</v>
          </cell>
          <cell r="AX87">
            <v>0.11241886726985077</v>
          </cell>
          <cell r="AY87">
            <v>0</v>
          </cell>
          <cell r="AZ87">
            <v>0</v>
          </cell>
          <cell r="BA87">
            <v>0</v>
          </cell>
          <cell r="BB87">
            <v>0.20041384742714738</v>
          </cell>
          <cell r="BC87">
            <v>1.963444617479933E-3</v>
          </cell>
          <cell r="BD87">
            <v>92.283272200952069</v>
          </cell>
          <cell r="BE87">
            <v>1.6997046433847374</v>
          </cell>
          <cell r="BF87">
            <v>0</v>
          </cell>
          <cell r="BG87">
            <v>0.9987946422873516</v>
          </cell>
          <cell r="BH87">
            <v>6.7021879600819547</v>
          </cell>
          <cell r="BI87">
            <v>1</v>
          </cell>
          <cell r="BJ87">
            <v>1.7633289646247989E-2</v>
          </cell>
          <cell r="BK87">
            <v>2.6736034600350198</v>
          </cell>
          <cell r="BL87">
            <v>2.6760872656907386</v>
          </cell>
          <cell r="BM87">
            <v>0.15432636492300641</v>
          </cell>
          <cell r="BN87">
            <v>0.2</v>
          </cell>
          <cell r="BO87">
            <v>0</v>
          </cell>
          <cell r="BP87">
            <v>5.1969111292984964</v>
          </cell>
          <cell r="BQ87">
            <v>10.757470479565441</v>
          </cell>
          <cell r="BR87">
            <v>3.6137859493830353E-2</v>
          </cell>
          <cell r="BS87">
            <v>1.1386829118540913</v>
          </cell>
          <cell r="BT87">
            <v>2.9498458005283923</v>
          </cell>
          <cell r="BU87">
            <v>229.69337609329367</v>
          </cell>
          <cell r="BV87">
            <v>3.74281861184883</v>
          </cell>
          <cell r="BW87">
            <v>0</v>
          </cell>
          <cell r="BX87">
            <v>0</v>
          </cell>
          <cell r="BY87">
            <v>0</v>
          </cell>
          <cell r="BZ87">
            <v>7.7475368975121865</v>
          </cell>
          <cell r="CA87">
            <v>2.6026508774285487E-2</v>
          </cell>
          <cell r="CB87">
            <v>229.69337609332368</v>
          </cell>
          <cell r="CC87">
            <v>5.974107234282882</v>
          </cell>
          <cell r="CD87">
            <v>0</v>
          </cell>
          <cell r="CE87">
            <v>1.0114998335035648</v>
          </cell>
          <cell r="CF87">
            <v>1.2768708684652053</v>
          </cell>
          <cell r="CG87">
            <v>1</v>
          </cell>
          <cell r="CH87">
            <v>0.82008013788317291</v>
          </cell>
          <cell r="CI87">
            <v>2.9498458005284069</v>
          </cell>
          <cell r="CJ87">
            <v>2.9923152648007054</v>
          </cell>
          <cell r="CK87">
            <v>0.16360173687493668</v>
          </cell>
          <cell r="CL87">
            <v>0.2</v>
          </cell>
          <cell r="CM87">
            <v>0</v>
          </cell>
          <cell r="CN87">
            <v>1.4540925174496315</v>
          </cell>
          <cell r="CO87">
            <v>0</v>
          </cell>
          <cell r="CP87">
            <v>0</v>
          </cell>
          <cell r="CQ87">
            <v>0</v>
          </cell>
          <cell r="CR87">
            <v>3.0099335820531814</v>
          </cell>
          <cell r="CS87">
            <v>1.0111350719544866E-2</v>
          </cell>
          <cell r="CT87">
            <v>229.69337609321667</v>
          </cell>
          <cell r="CU87">
            <v>5.9741072342837063</v>
          </cell>
          <cell r="CV87">
            <v>0</v>
          </cell>
          <cell r="CW87">
            <v>1.011499833503557</v>
          </cell>
          <cell r="CX87">
            <v>1.2768708684643129</v>
          </cell>
          <cell r="CY87">
            <v>1</v>
          </cell>
          <cell r="CZ87">
            <v>0.31860277397091058</v>
          </cell>
          <cell r="DA87">
            <v>2.949845800528426</v>
          </cell>
          <cell r="DB87">
            <v>2.992315264800705</v>
          </cell>
          <cell r="DC87">
            <v>0.16360173687493554</v>
          </cell>
          <cell r="DD87">
            <v>0.2</v>
          </cell>
          <cell r="DE87">
            <v>0</v>
          </cell>
          <cell r="DF87">
            <v>5.9084756648029426</v>
          </cell>
          <cell r="DG87">
            <v>10.318572483711113</v>
          </cell>
          <cell r="DH87">
            <v>0.10272255582525117</v>
          </cell>
          <cell r="DI87">
            <v>1.1178628660608181</v>
          </cell>
          <cell r="DJ87">
            <v>4.6346780156513745</v>
          </cell>
          <cell r="DK87">
            <v>158.80703619845573</v>
          </cell>
          <cell r="DL87">
            <v>4.2552878307283901</v>
          </cell>
          <cell r="DM87">
            <v>0</v>
          </cell>
          <cell r="DN87">
            <v>0</v>
          </cell>
          <cell r="DO87">
            <v>0</v>
          </cell>
          <cell r="DP87">
            <v>7.4314422892506089</v>
          </cell>
          <cell r="DQ87">
            <v>7.3980848283493675E-2</v>
          </cell>
          <cell r="DR87">
            <v>158.80703619845599</v>
          </cell>
          <cell r="DS87">
            <v>12.59581114699091</v>
          </cell>
          <cell r="DT87">
            <v>0</v>
          </cell>
          <cell r="DU87">
            <v>1.0141085752790049</v>
          </cell>
          <cell r="DV87">
            <v>0.30600671508605798</v>
          </cell>
          <cell r="DW87">
            <v>1</v>
          </cell>
          <cell r="DX87">
            <v>0.80508552801671163</v>
          </cell>
          <cell r="DY87">
            <v>4.6346780156512963</v>
          </cell>
          <cell r="DZ87">
            <v>4.7112283153695032</v>
          </cell>
          <cell r="EA87">
            <v>0.16496268898538918</v>
          </cell>
          <cell r="EB87">
            <v>0.2</v>
          </cell>
          <cell r="EC87">
            <v>0</v>
          </cell>
          <cell r="ED87">
            <v>1.6531878340745765</v>
          </cell>
          <cell r="EE87">
            <v>0</v>
          </cell>
          <cell r="EF87">
            <v>0</v>
          </cell>
          <cell r="EG87">
            <v>0</v>
          </cell>
          <cell r="EH87">
            <v>2.8871301944605419</v>
          </cell>
          <cell r="EI87">
            <v>2.8741707541757491E-2</v>
          </cell>
          <cell r="EJ87">
            <v>158.80703619845517</v>
          </cell>
          <cell r="EK87">
            <v>12.595811146990373</v>
          </cell>
          <cell r="EL87">
            <v>0</v>
          </cell>
          <cell r="EM87">
            <v>1.0141085752790022</v>
          </cell>
          <cell r="EN87">
            <v>0.30600671508605554</v>
          </cell>
          <cell r="EO87">
            <v>1</v>
          </cell>
          <cell r="EP87">
            <v>0.31277733804411001</v>
          </cell>
          <cell r="EQ87">
            <v>4.6346780156515148</v>
          </cell>
          <cell r="ER87">
            <v>4.711228315369751</v>
          </cell>
          <cell r="ES87">
            <v>0.16496268898538896</v>
          </cell>
          <cell r="ET87">
            <v>0.2</v>
          </cell>
          <cell r="EU87">
            <v>0</v>
          </cell>
        </row>
        <row r="88">
          <cell r="A88" t="str">
            <v>2104.00</v>
          </cell>
          <cell r="B88">
            <v>4.0920462664929644</v>
          </cell>
          <cell r="C88">
            <v>19.73141356968582</v>
          </cell>
          <cell r="D88">
            <v>6.8916683025452548</v>
          </cell>
          <cell r="E88">
            <v>1.1119399999999999</v>
          </cell>
          <cell r="F88">
            <v>-8.0912533313490886</v>
          </cell>
          <cell r="G88">
            <v>1.020484509503631</v>
          </cell>
          <cell r="H88">
            <v>0</v>
          </cell>
          <cell r="I88">
            <v>0.42223579822824475</v>
          </cell>
          <cell r="J88">
            <v>5.2631578947368363E-2</v>
          </cell>
          <cell r="K88">
            <v>1.3503793719370729</v>
          </cell>
          <cell r="L88">
            <v>2.1537719471530643</v>
          </cell>
          <cell r="M88">
            <v>10.818055419863638</v>
          </cell>
          <cell r="N88">
            <v>0.14328162323238477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0.24827664157556306</v>
          </cell>
          <cell r="AA88">
            <v>0.44321856468556081</v>
          </cell>
          <cell r="AB88">
            <v>4.2067055279215873E-3</v>
          </cell>
          <cell r="AC88">
            <v>3.8990817919664071E-2</v>
          </cell>
          <cell r="AD88">
            <v>2.6917140704819862</v>
          </cell>
          <cell r="AE88">
            <v>95.769722325122643</v>
          </cell>
          <cell r="AF88">
            <v>0.13585072765796541</v>
          </cell>
          <cell r="AG88">
            <v>0</v>
          </cell>
          <cell r="AH88">
            <v>0</v>
          </cell>
          <cell r="AI88">
            <v>0</v>
          </cell>
          <cell r="AJ88">
            <v>0.24251804012629691</v>
          </cell>
          <cell r="AK88">
            <v>2.301803356829031E-3</v>
          </cell>
          <cell r="AL88">
            <v>95.769722325144713</v>
          </cell>
          <cell r="AM88">
            <v>1.6974483491708514</v>
          </cell>
          <cell r="AN88">
            <v>0</v>
          </cell>
          <cell r="AO88">
            <v>0.99867253745144557</v>
          </cell>
          <cell r="AP88">
            <v>6.9176024253081794</v>
          </cell>
          <cell r="AQ88">
            <v>1</v>
          </cell>
          <cell r="AR88">
            <v>2.1334793932890984E-2</v>
          </cell>
          <cell r="AS88">
            <v>2.6917140704350508</v>
          </cell>
          <cell r="AT88">
            <v>2.6941834134479397</v>
          </cell>
          <cell r="AU88">
            <v>0.15411341353311811</v>
          </cell>
          <cell r="AV88">
            <v>0.2</v>
          </cell>
          <cell r="AW88">
            <v>0</v>
          </cell>
          <cell r="AX88">
            <v>0.11242591391759726</v>
          </cell>
          <cell r="AY88">
            <v>0</v>
          </cell>
          <cell r="AZ88">
            <v>0</v>
          </cell>
          <cell r="BA88">
            <v>0</v>
          </cell>
          <cell r="BB88">
            <v>0.20070052455926327</v>
          </cell>
          <cell r="BC88">
            <v>1.9049021710925561E-3</v>
          </cell>
          <cell r="BD88">
            <v>95.769722325095913</v>
          </cell>
          <cell r="BE88">
            <v>1.6974483491270365</v>
          </cell>
          <cell r="BF88">
            <v>0</v>
          </cell>
          <cell r="BG88">
            <v>0.99867253745144346</v>
          </cell>
          <cell r="BH88">
            <v>6.9176024253046613</v>
          </cell>
          <cell r="BI88">
            <v>1</v>
          </cell>
          <cell r="BJ88">
            <v>1.7656023986773038E-2</v>
          </cell>
          <cell r="BK88">
            <v>2.6917140705387088</v>
          </cell>
          <cell r="BL88">
            <v>2.6941834135517149</v>
          </cell>
          <cell r="BM88">
            <v>0.15411341353311386</v>
          </cell>
          <cell r="BN88">
            <v>0.2</v>
          </cell>
          <cell r="BO88">
            <v>0</v>
          </cell>
          <cell r="BP88">
            <v>5.296656823942012</v>
          </cell>
          <cell r="BQ88">
            <v>10.982957761074999</v>
          </cell>
          <cell r="BR88">
            <v>3.6137446301042118E-2</v>
          </cell>
          <cell r="BS88">
            <v>1.1597951698991285</v>
          </cell>
          <cell r="BT88">
            <v>2.9511286112566428</v>
          </cell>
          <cell r="BU88">
            <v>234.22719275815112</v>
          </cell>
          <cell r="BV88">
            <v>3.8146555228667967</v>
          </cell>
          <cell r="BW88">
            <v>0</v>
          </cell>
          <cell r="BX88">
            <v>0</v>
          </cell>
          <cell r="BY88">
            <v>0</v>
          </cell>
          <cell r="BZ88">
            <v>7.9099329772164531</v>
          </cell>
          <cell r="CA88">
            <v>2.6026211192583661E-2</v>
          </cell>
          <cell r="CB88">
            <v>234.22719275818153</v>
          </cell>
          <cell r="CC88">
            <v>6.0418515017513021</v>
          </cell>
          <cell r="CD88">
            <v>0</v>
          </cell>
          <cell r="CE88">
            <v>1.011339647048795</v>
          </cell>
          <cell r="CF88">
            <v>1.2755546387035106</v>
          </cell>
          <cell r="CG88">
            <v>1</v>
          </cell>
          <cell r="CH88">
            <v>0.83528519919424127</v>
          </cell>
          <cell r="CI88">
            <v>2.9511286112566335</v>
          </cell>
          <cell r="CJ88">
            <v>2.9929204892594385</v>
          </cell>
          <cell r="CK88">
            <v>0.16325174894561217</v>
          </cell>
          <cell r="CL88">
            <v>0.2</v>
          </cell>
          <cell r="CM88">
            <v>0</v>
          </cell>
          <cell r="CN88">
            <v>1.482001301075226</v>
          </cell>
          <cell r="CO88">
            <v>0</v>
          </cell>
          <cell r="CP88">
            <v>0</v>
          </cell>
          <cell r="CQ88">
            <v>0</v>
          </cell>
          <cell r="CR88">
            <v>3.0730247838585734</v>
          </cell>
          <cell r="CS88">
            <v>1.0111235108458457E-2</v>
          </cell>
          <cell r="CT88">
            <v>234.22719275807268</v>
          </cell>
          <cell r="CU88">
            <v>6.0418515017521539</v>
          </cell>
          <cell r="CV88">
            <v>0</v>
          </cell>
          <cell r="CW88">
            <v>1.0113396470487979</v>
          </cell>
          <cell r="CX88">
            <v>1.27555463870262</v>
          </cell>
          <cell r="CY88">
            <v>1</v>
          </cell>
          <cell r="CZ88">
            <v>0.32450997070488935</v>
          </cell>
          <cell r="DA88">
            <v>2.9511286112566451</v>
          </cell>
          <cell r="DB88">
            <v>2.9929204892594372</v>
          </cell>
          <cell r="DC88">
            <v>0.16325174894561148</v>
          </cell>
          <cell r="DD88">
            <v>0.2</v>
          </cell>
          <cell r="DE88">
            <v>0</v>
          </cell>
          <cell r="DF88">
            <v>6.0370809248392572</v>
          </cell>
          <cell r="DG88">
            <v>10.562793151038354</v>
          </cell>
          <cell r="DH88">
            <v>0.10293747140342104</v>
          </cell>
          <cell r="DI88">
            <v>1.1409254849411319</v>
          </cell>
          <cell r="DJ88">
            <v>4.6327982700790908</v>
          </cell>
          <cell r="DK88">
            <v>161.87255098380757</v>
          </cell>
          <cell r="DL88">
            <v>4.3479094186042273</v>
          </cell>
          <cell r="DM88">
            <v>0</v>
          </cell>
          <cell r="DN88">
            <v>0</v>
          </cell>
          <cell r="DO88">
            <v>0</v>
          </cell>
          <cell r="DP88">
            <v>7.6073301650152585</v>
          </cell>
          <cell r="DQ88">
            <v>7.4135630615909456E-2</v>
          </cell>
          <cell r="DR88">
            <v>161.87255098380786</v>
          </cell>
          <cell r="DS88">
            <v>12.770774903426277</v>
          </cell>
          <cell r="DT88">
            <v>0</v>
          </cell>
          <cell r="DU88">
            <v>1.0138906303368296</v>
          </cell>
          <cell r="DV88">
            <v>0.30523993340697453</v>
          </cell>
          <cell r="DW88">
            <v>1</v>
          </cell>
          <cell r="DX88">
            <v>0.82169524040846653</v>
          </cell>
          <cell r="DY88">
            <v>4.6327982700790855</v>
          </cell>
          <cell r="DZ88">
            <v>4.7079136882897998</v>
          </cell>
          <cell r="EA88">
            <v>0.16457174660775853</v>
          </cell>
          <cell r="EB88">
            <v>0.2</v>
          </cell>
          <cell r="EC88">
            <v>0</v>
          </cell>
          <cell r="ED88">
            <v>1.6891715062349626</v>
          </cell>
          <cell r="EE88">
            <v>0</v>
          </cell>
          <cell r="EF88">
            <v>0</v>
          </cell>
          <cell r="EG88">
            <v>0</v>
          </cell>
          <cell r="EH88">
            <v>2.9554629860229755</v>
          </cell>
          <cell r="EI88">
            <v>2.8801840787511575E-2</v>
          </cell>
          <cell r="EJ88">
            <v>161.87255098380706</v>
          </cell>
          <cell r="EK88">
            <v>12.770774903425671</v>
          </cell>
          <cell r="EL88">
            <v>0</v>
          </cell>
          <cell r="EM88">
            <v>1.0138906303368247</v>
          </cell>
          <cell r="EN88">
            <v>0.30523993340697214</v>
          </cell>
          <cell r="EO88">
            <v>1</v>
          </cell>
          <cell r="EP88">
            <v>0.31923024453265214</v>
          </cell>
          <cell r="EQ88">
            <v>4.6327982700792951</v>
          </cell>
          <cell r="ER88">
            <v>4.7079136882900539</v>
          </cell>
          <cell r="ES88">
            <v>0.16457174660775872</v>
          </cell>
          <cell r="ET88">
            <v>0.2</v>
          </cell>
          <cell r="EU88">
            <v>0</v>
          </cell>
        </row>
        <row r="89">
          <cell r="A89" t="str">
            <v>2105.00</v>
          </cell>
          <cell r="B89">
            <v>4.0920462664929644</v>
          </cell>
          <cell r="C89">
            <v>20.171527094282109</v>
          </cell>
          <cell r="D89">
            <v>7.0329422030532314</v>
          </cell>
          <cell r="E89">
            <v>1.1119399999999999</v>
          </cell>
          <cell r="F89">
            <v>-8.2606473447274027</v>
          </cell>
          <cell r="G89">
            <v>1.0201852907147329</v>
          </cell>
          <cell r="H89">
            <v>0</v>
          </cell>
          <cell r="I89">
            <v>0.43105560523726666</v>
          </cell>
          <cell r="J89">
            <v>5.2631578947368363E-2</v>
          </cell>
          <cell r="K89">
            <v>1.3775459093135296</v>
          </cell>
          <cell r="L89">
            <v>2.1953587393188903</v>
          </cell>
          <cell r="M89">
            <v>11.036902456922917</v>
          </cell>
          <cell r="N89">
            <v>0.14336428931281328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0.24829246954706971</v>
          </cell>
          <cell r="AA89">
            <v>0.44384659472236354</v>
          </cell>
          <cell r="AB89">
            <v>4.0813363860600143E-3</v>
          </cell>
          <cell r="AC89">
            <v>3.9040624157857161E-2</v>
          </cell>
          <cell r="AD89">
            <v>2.7096863911078932</v>
          </cell>
          <cell r="AE89">
            <v>99.376926516484446</v>
          </cell>
          <cell r="AF89">
            <v>0.13585938832548999</v>
          </cell>
          <cell r="AG89">
            <v>0</v>
          </cell>
          <cell r="AH89">
            <v>0</v>
          </cell>
          <cell r="AI89">
            <v>0</v>
          </cell>
          <cell r="AJ89">
            <v>0.2428616823511564</v>
          </cell>
          <cell r="AK89">
            <v>2.2332045186968259E-3</v>
          </cell>
          <cell r="AL89">
            <v>99.376926516507382</v>
          </cell>
          <cell r="AM89">
            <v>1.6949905017200286</v>
          </cell>
          <cell r="AN89">
            <v>0</v>
          </cell>
          <cell r="AO89">
            <v>0.99855203402682424</v>
          </cell>
          <cell r="AP89">
            <v>7.1411821333618528</v>
          </cell>
          <cell r="AQ89">
            <v>1</v>
          </cell>
          <cell r="AR89">
            <v>2.1362046652508841E-2</v>
          </cell>
          <cell r="AS89">
            <v>2.7096863910606235</v>
          </cell>
          <cell r="AT89">
            <v>2.7121407349120261</v>
          </cell>
          <cell r="AU89">
            <v>0.15390322111428795</v>
          </cell>
          <cell r="AV89">
            <v>0.2</v>
          </cell>
          <cell r="AW89">
            <v>0</v>
          </cell>
          <cell r="AX89">
            <v>0.11243308122158355</v>
          </cell>
          <cell r="AY89">
            <v>0</v>
          </cell>
          <cell r="AZ89">
            <v>0</v>
          </cell>
          <cell r="BA89">
            <v>0</v>
          </cell>
          <cell r="BB89">
            <v>0.20098491237121399</v>
          </cell>
          <cell r="BC89">
            <v>1.8481318673631883E-3</v>
          </cell>
          <cell r="BD89">
            <v>99.376926516456734</v>
          </cell>
          <cell r="BE89">
            <v>1.6949905016762703</v>
          </cell>
          <cell r="BF89">
            <v>0</v>
          </cell>
          <cell r="BG89">
            <v>0.99855203402682025</v>
          </cell>
          <cell r="BH89">
            <v>7.1411821333582184</v>
          </cell>
          <cell r="BI89">
            <v>1</v>
          </cell>
          <cell r="BJ89">
            <v>1.767857750534893E-2</v>
          </cell>
          <cell r="BK89">
            <v>2.7096863911649209</v>
          </cell>
          <cell r="BL89">
            <v>2.7121407350165092</v>
          </cell>
          <cell r="BM89">
            <v>0.15390322111428653</v>
          </cell>
          <cell r="BN89">
            <v>0.2</v>
          </cell>
          <cell r="BO89">
            <v>0</v>
          </cell>
          <cell r="BP89">
            <v>5.3969639600650741</v>
          </cell>
          <cell r="BQ89">
            <v>11.210135795282202</v>
          </cell>
          <cell r="BR89">
            <v>3.6137058821746587E-2</v>
          </cell>
          <cell r="BS89">
            <v>1.181010536790122</v>
          </cell>
          <cell r="BT89">
            <v>2.9523753902633132</v>
          </cell>
          <cell r="BU89">
            <v>238.78721516863513</v>
          </cell>
          <cell r="BV89">
            <v>3.8868967843857338</v>
          </cell>
          <cell r="BW89">
            <v>0</v>
          </cell>
          <cell r="BX89">
            <v>0</v>
          </cell>
          <cell r="BY89">
            <v>0</v>
          </cell>
          <cell r="BZ89">
            <v>8.0735467380598447</v>
          </cell>
          <cell r="CA89">
            <v>2.6025932129755191E-2</v>
          </cell>
          <cell r="CB89">
            <v>238.78721516866628</v>
          </cell>
          <cell r="CC89">
            <v>6.109408224288658</v>
          </cell>
          <cell r="CD89">
            <v>0</v>
          </cell>
          <cell r="CE89">
            <v>1.0111814602721987</v>
          </cell>
          <cell r="CF89">
            <v>1.2742729682378293</v>
          </cell>
          <cell r="CG89">
            <v>1</v>
          </cell>
          <cell r="CH89">
            <v>0.85056451955996681</v>
          </cell>
          <cell r="CI89">
            <v>2.9523753902633514</v>
          </cell>
          <cell r="CJ89">
            <v>2.9934991936689412</v>
          </cell>
          <cell r="CK89">
            <v>0.16290668049855689</v>
          </cell>
          <cell r="CL89">
            <v>0.2</v>
          </cell>
          <cell r="CM89">
            <v>0</v>
          </cell>
          <cell r="CN89">
            <v>1.5100671756792818</v>
          </cell>
          <cell r="CO89">
            <v>0</v>
          </cell>
          <cell r="CP89">
            <v>0</v>
          </cell>
          <cell r="CQ89">
            <v>0</v>
          </cell>
          <cell r="CR89">
            <v>3.1365890572222384</v>
          </cell>
          <cell r="CS89">
            <v>1.0111126691991393E-2</v>
          </cell>
          <cell r="CT89">
            <v>238.78721516855492</v>
          </cell>
          <cell r="CU89">
            <v>6.1094082242895471</v>
          </cell>
          <cell r="CV89">
            <v>0</v>
          </cell>
          <cell r="CW89">
            <v>1.0111814602722033</v>
          </cell>
          <cell r="CX89">
            <v>1.2742729682369391</v>
          </cell>
          <cell r="CY89">
            <v>1</v>
          </cell>
          <cell r="CZ89">
            <v>0.33044601723014266</v>
          </cell>
          <cell r="DA89">
            <v>2.9523753902633278</v>
          </cell>
          <cell r="DB89">
            <v>2.9934991936689395</v>
          </cell>
          <cell r="DC89">
            <v>0.16290668049855822</v>
          </cell>
          <cell r="DD89">
            <v>0.2</v>
          </cell>
          <cell r="DE89">
            <v>0</v>
          </cell>
          <cell r="DF89">
            <v>6.1664899773663944</v>
          </cell>
          <cell r="DG89">
            <v>10.809052315134636</v>
          </cell>
          <cell r="DH89">
            <v>0.10314589410500669</v>
          </cell>
          <cell r="DI89">
            <v>1.1641038755995776</v>
          </cell>
          <cell r="DJ89">
            <v>4.6309743944664614</v>
          </cell>
          <cell r="DK89">
            <v>164.95672351827966</v>
          </cell>
          <cell r="DL89">
            <v>4.4411098983296133</v>
          </cell>
          <cell r="DM89">
            <v>0</v>
          </cell>
          <cell r="DN89">
            <v>0</v>
          </cell>
          <cell r="DO89">
            <v>0</v>
          </cell>
          <cell r="DP89">
            <v>7.7846861674148409</v>
          </cell>
          <cell r="DQ89">
            <v>7.4285736774590674E-2</v>
          </cell>
          <cell r="DR89">
            <v>164.95672351827992</v>
          </cell>
          <cell r="DS89">
            <v>12.945428453458179</v>
          </cell>
          <cell r="DT89">
            <v>0</v>
          </cell>
          <cell r="DU89">
            <v>1.0136760338626785</v>
          </cell>
          <cell r="DV89">
            <v>0.30449926924604176</v>
          </cell>
          <cell r="DW89">
            <v>1</v>
          </cell>
          <cell r="DX89">
            <v>0.83838833170650673</v>
          </cell>
          <cell r="DY89">
            <v>4.6309743944663504</v>
          </cell>
          <cell r="DZ89">
            <v>4.7046812386511814</v>
          </cell>
          <cell r="EA89">
            <v>0.1641867061399456</v>
          </cell>
          <cell r="EB89">
            <v>0.2</v>
          </cell>
          <cell r="EC89">
            <v>0</v>
          </cell>
          <cell r="ED89">
            <v>1.7253800790367684</v>
          </cell>
          <cell r="EE89">
            <v>0</v>
          </cell>
          <cell r="EF89">
            <v>0</v>
          </cell>
          <cell r="EG89">
            <v>0</v>
          </cell>
          <cell r="EH89">
            <v>3.0243661477197672</v>
          </cell>
          <cell r="EI89">
            <v>2.8860157330416015E-2</v>
          </cell>
          <cell r="EJ89">
            <v>164.95672351827901</v>
          </cell>
          <cell r="EK89">
            <v>12.945428453457547</v>
          </cell>
          <cell r="EL89">
            <v>0</v>
          </cell>
          <cell r="EM89">
            <v>1.0136760338626771</v>
          </cell>
          <cell r="EN89">
            <v>0.30449926924603926</v>
          </cell>
          <cell r="EO89">
            <v>1</v>
          </cell>
          <cell r="EP89">
            <v>0.32571554389306817</v>
          </cell>
          <cell r="EQ89">
            <v>4.6309743944667838</v>
          </cell>
          <cell r="ER89">
            <v>4.7046812386514443</v>
          </cell>
          <cell r="ES89">
            <v>0.16418670613993799</v>
          </cell>
          <cell r="ET89">
            <v>0.2</v>
          </cell>
          <cell r="EU89">
            <v>0</v>
          </cell>
        </row>
        <row r="90">
          <cell r="A90" t="str">
            <v>2106.00</v>
          </cell>
          <cell r="B90">
            <v>4.0920462664929644</v>
          </cell>
          <cell r="C90">
            <v>20.615120307271876</v>
          </cell>
          <cell r="D90">
            <v>7.1750477997862765</v>
          </cell>
          <cell r="E90">
            <v>1.1119399999999999</v>
          </cell>
          <cell r="F90">
            <v>-8.4311841953440041</v>
          </cell>
          <cell r="G90">
            <v>1.0198897180397437</v>
          </cell>
          <cell r="H90">
            <v>0</v>
          </cell>
          <cell r="I90">
            <v>0.4399311694864671</v>
          </cell>
          <cell r="J90">
            <v>5.2631578947368363E-2</v>
          </cell>
          <cell r="K90">
            <v>1.404862858297</v>
          </cell>
          <cell r="L90">
            <v>2.2371379180687292</v>
          </cell>
          <cell r="M90">
            <v>11.256979745638473</v>
          </cell>
          <cell r="N90">
            <v>0.14344446898649665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0.2483085594259587</v>
          </cell>
          <cell r="AA90">
            <v>0.44446961413705577</v>
          </cell>
          <cell r="AB90">
            <v>3.9597603414740857E-3</v>
          </cell>
          <cell r="AC90">
            <v>3.909003739526256E-2</v>
          </cell>
          <cell r="AD90">
            <v>2.7275195753824821</v>
          </cell>
          <cell r="AE90">
            <v>103.10876154957832</v>
          </cell>
          <cell r="AF90">
            <v>0.13586819230213987</v>
          </cell>
          <cell r="AG90">
            <v>0</v>
          </cell>
          <cell r="AH90">
            <v>0</v>
          </cell>
          <cell r="AI90">
            <v>0</v>
          </cell>
          <cell r="AJ90">
            <v>0.24320258288974064</v>
          </cell>
          <cell r="AK90">
            <v>2.1666811678988096E-3</v>
          </cell>
          <cell r="AL90">
            <v>103.10876154960208</v>
          </cell>
          <cell r="AM90">
            <v>1.6923346134846859</v>
          </cell>
          <cell r="AN90">
            <v>0</v>
          </cell>
          <cell r="AO90">
            <v>0.998433095505463</v>
          </cell>
          <cell r="AP90">
            <v>7.373252618190735</v>
          </cell>
          <cell r="AQ90">
            <v>1</v>
          </cell>
          <cell r="AR90">
            <v>2.1389084331989563E-2</v>
          </cell>
          <cell r="AS90">
            <v>2.72751957533489</v>
          </cell>
          <cell r="AT90">
            <v>2.7299581773782</v>
          </cell>
          <cell r="AU90">
            <v>0.15369574849793757</v>
          </cell>
          <cell r="AV90">
            <v>0.2</v>
          </cell>
          <cell r="AW90">
            <v>0</v>
          </cell>
          <cell r="AX90">
            <v>0.11244036712382303</v>
          </cell>
          <cell r="AY90">
            <v>0</v>
          </cell>
          <cell r="AZ90">
            <v>0</v>
          </cell>
          <cell r="BA90">
            <v>0</v>
          </cell>
          <cell r="BB90">
            <v>0.20126703124732245</v>
          </cell>
          <cell r="BC90">
            <v>1.7930791735752763E-3</v>
          </cell>
          <cell r="BD90">
            <v>103.10876154954956</v>
          </cell>
          <cell r="BE90">
            <v>1.6923346134410011</v>
          </cell>
          <cell r="BF90">
            <v>0</v>
          </cell>
          <cell r="BG90">
            <v>0.99843309550546588</v>
          </cell>
          <cell r="BH90">
            <v>7.3732526181869842</v>
          </cell>
          <cell r="BI90">
            <v>1</v>
          </cell>
          <cell r="BJ90">
            <v>1.7700953063273663E-2</v>
          </cell>
          <cell r="BK90">
            <v>2.72751957543989</v>
          </cell>
          <cell r="BL90">
            <v>2.7299581774833896</v>
          </cell>
          <cell r="BM90">
            <v>0.15369574849793494</v>
          </cell>
          <cell r="BN90">
            <v>0.2</v>
          </cell>
          <cell r="BO90">
            <v>0</v>
          </cell>
          <cell r="BP90">
            <v>5.4978104207812111</v>
          </cell>
          <cell r="BQ90">
            <v>11.438957319187516</v>
          </cell>
          <cell r="BR90">
            <v>3.6136696428590562E-2</v>
          </cell>
          <cell r="BS90">
            <v>1.2023249805025784</v>
          </cell>
          <cell r="BT90">
            <v>2.9535866925941106</v>
          </cell>
          <cell r="BU90">
            <v>243.37236841260867</v>
          </cell>
          <cell r="BV90">
            <v>3.959526467810488</v>
          </cell>
          <cell r="BW90">
            <v>0</v>
          </cell>
          <cell r="BX90">
            <v>0</v>
          </cell>
          <cell r="BY90">
            <v>0</v>
          </cell>
          <cell r="BZ90">
            <v>8.2383441412011535</v>
          </cell>
          <cell r="CA90">
            <v>2.6025671133979928E-2</v>
          </cell>
          <cell r="CB90">
            <v>243.37236841264041</v>
          </cell>
          <cell r="CC90">
            <v>6.1767658091964996</v>
          </cell>
          <cell r="CD90">
            <v>0</v>
          </cell>
          <cell r="CE90">
            <v>1.011025222482278</v>
          </cell>
          <cell r="CF90">
            <v>1.2730254777852921</v>
          </cell>
          <cell r="CG90">
            <v>1</v>
          </cell>
          <cell r="CH90">
            <v>0.86591519511384496</v>
          </cell>
          <cell r="CI90">
            <v>2.9535866925941363</v>
          </cell>
          <cell r="CJ90">
            <v>2.9940514284567441</v>
          </cell>
          <cell r="CK90">
            <v>0.16256643285774516</v>
          </cell>
          <cell r="CL90">
            <v>0.2</v>
          </cell>
          <cell r="CM90">
            <v>0</v>
          </cell>
          <cell r="CN90">
            <v>1.538283952970686</v>
          </cell>
          <cell r="CO90">
            <v>0</v>
          </cell>
          <cell r="CP90">
            <v>0</v>
          </cell>
          <cell r="CQ90">
            <v>0</v>
          </cell>
          <cell r="CR90">
            <v>3.2006131779862792</v>
          </cell>
          <cell r="CS90">
            <v>1.0111025294610634E-2</v>
          </cell>
          <cell r="CT90">
            <v>243.37236841252704</v>
          </cell>
          <cell r="CU90">
            <v>6.1767658091973745</v>
          </cell>
          <cell r="CV90">
            <v>0</v>
          </cell>
          <cell r="CW90">
            <v>1.011025222482274</v>
          </cell>
          <cell r="CX90">
            <v>1.2730254777844023</v>
          </cell>
          <cell r="CY90">
            <v>1</v>
          </cell>
          <cell r="CZ90">
            <v>0.33640978538872479</v>
          </cell>
          <cell r="DA90">
            <v>2.9535866925941163</v>
          </cell>
          <cell r="DB90">
            <v>2.9940514284567423</v>
          </cell>
          <cell r="DC90">
            <v>0.16256643285774611</v>
          </cell>
          <cell r="DD90">
            <v>0.2</v>
          </cell>
          <cell r="DE90">
            <v>0</v>
          </cell>
          <cell r="DF90">
            <v>6.2966657207660388</v>
          </cell>
          <cell r="DG90">
            <v>11.057283555829626</v>
          </cell>
          <cell r="DH90">
            <v>0.10334801221643201</v>
          </cell>
          <cell r="DI90">
            <v>1.1873922376191954</v>
          </cell>
          <cell r="DJ90">
            <v>4.6292048965220589</v>
          </cell>
          <cell r="DK90">
            <v>168.0587669428846</v>
          </cell>
          <cell r="DL90">
            <v>4.5348625492957249</v>
          </cell>
          <cell r="DM90">
            <v>0</v>
          </cell>
          <cell r="DN90">
            <v>0</v>
          </cell>
          <cell r="DO90">
            <v>0</v>
          </cell>
          <cell r="DP90">
            <v>7.9634624606012432</v>
          </cell>
          <cell r="DQ90">
            <v>7.4431302363536317E-2</v>
          </cell>
          <cell r="DR90">
            <v>168.05876694288489</v>
          </cell>
          <cell r="DS90">
            <v>13.119734745996146</v>
          </cell>
          <cell r="DT90">
            <v>0</v>
          </cell>
          <cell r="DU90">
            <v>1.0134646986126907</v>
          </cell>
          <cell r="DV90">
            <v>0.3037837675273341</v>
          </cell>
          <cell r="DW90">
            <v>1</v>
          </cell>
          <cell r="DX90">
            <v>0.85516062444691088</v>
          </cell>
          <cell r="DY90">
            <v>4.629204896522034</v>
          </cell>
          <cell r="DZ90">
            <v>4.7015282809232026</v>
          </cell>
          <cell r="EA90">
            <v>0.16380744058841426</v>
          </cell>
          <cell r="EB90">
            <v>0.2</v>
          </cell>
          <cell r="EC90">
            <v>0</v>
          </cell>
          <cell r="ED90">
            <v>1.7618031714702365</v>
          </cell>
          <cell r="EE90">
            <v>0</v>
          </cell>
          <cell r="EF90">
            <v>0</v>
          </cell>
          <cell r="EG90">
            <v>0</v>
          </cell>
          <cell r="EH90">
            <v>3.0938210952282406</v>
          </cell>
          <cell r="EI90">
            <v>2.8916709852895701E-2</v>
          </cell>
          <cell r="EJ90">
            <v>168.05876694288389</v>
          </cell>
          <cell r="EK90">
            <v>13.119734745995615</v>
          </cell>
          <cell r="EL90">
            <v>0</v>
          </cell>
          <cell r="EM90">
            <v>1.0134646986126994</v>
          </cell>
          <cell r="EN90">
            <v>0.30378376752733155</v>
          </cell>
          <cell r="EO90">
            <v>1</v>
          </cell>
          <cell r="EP90">
            <v>0.33223161317227007</v>
          </cell>
          <cell r="EQ90">
            <v>4.629204896522328</v>
          </cell>
          <cell r="ER90">
            <v>4.7015282809234709</v>
          </cell>
          <cell r="ES90">
            <v>0.16380744058841179</v>
          </cell>
          <cell r="ET90">
            <v>0.2</v>
          </cell>
          <cell r="EU90">
            <v>0</v>
          </cell>
        </row>
        <row r="91">
          <cell r="A91" t="str">
            <v>2107.00</v>
          </cell>
          <cell r="B91">
            <v>4.0920462664929644</v>
          </cell>
          <cell r="C91">
            <v>21.062084193730986</v>
          </cell>
          <cell r="D91">
            <v>7.3179461653676157</v>
          </cell>
          <cell r="E91">
            <v>1.1119399999999999</v>
          </cell>
          <cell r="F91">
            <v>-8.6028238332431872</v>
          </cell>
          <cell r="G91">
            <v>1.0195977108281582</v>
          </cell>
          <cell r="H91">
            <v>0</v>
          </cell>
          <cell r="I91">
            <v>0.44886015966983894</v>
          </cell>
          <cell r="J91">
            <v>5.2631578947368363E-2</v>
          </cell>
          <cell r="K91">
            <v>1.4323229775134412</v>
          </cell>
          <cell r="L91">
            <v>2.2791004023212382</v>
          </cell>
          <cell r="M91">
            <v>11.478229704872135</v>
          </cell>
          <cell r="N91">
            <v>0.1435222286138983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0.24832490661564194</v>
          </cell>
          <cell r="AA91">
            <v>0.44508767152670181</v>
          </cell>
          <cell r="AB91">
            <v>3.8418607404760298E-3</v>
          </cell>
          <cell r="AC91">
            <v>3.9139065126560194E-2</v>
          </cell>
          <cell r="AD91">
            <v>2.7452128412173664</v>
          </cell>
          <cell r="AE91">
            <v>106.96922196674328</v>
          </cell>
          <cell r="AF91">
            <v>0.13587713707277796</v>
          </cell>
          <cell r="AG91">
            <v>0</v>
          </cell>
          <cell r="AH91">
            <v>0</v>
          </cell>
          <cell r="AI91">
            <v>0</v>
          </cell>
          <cell r="AJ91">
            <v>0.24354076833314151</v>
          </cell>
          <cell r="AK91">
            <v>2.1021694744739056E-3</v>
          </cell>
          <cell r="AL91">
            <v>106.96922196676796</v>
          </cell>
          <cell r="AM91">
            <v>1.6894841839315693</v>
          </cell>
          <cell r="AN91">
            <v>0</v>
          </cell>
          <cell r="AO91">
            <v>0.99831568205814369</v>
          </cell>
          <cell r="AP91">
            <v>7.6141531896369719</v>
          </cell>
          <cell r="AQ91">
            <v>1</v>
          </cell>
          <cell r="AR91">
            <v>2.1415911072233448E-2</v>
          </cell>
          <cell r="AS91">
            <v>2.7452128411694616</v>
          </cell>
          <cell r="AT91">
            <v>2.7476346420881992</v>
          </cell>
          <cell r="AU91">
            <v>0.15349095611475247</v>
          </cell>
          <cell r="AV91">
            <v>0.2</v>
          </cell>
          <cell r="AW91">
            <v>0</v>
          </cell>
          <cell r="AX91">
            <v>0.11244776954286627</v>
          </cell>
          <cell r="AY91">
            <v>0</v>
          </cell>
          <cell r="AZ91">
            <v>0</v>
          </cell>
          <cell r="BA91">
            <v>0</v>
          </cell>
          <cell r="BB91">
            <v>0.2015469031935643</v>
          </cell>
          <cell r="BC91">
            <v>1.7396912660021242E-3</v>
          </cell>
          <cell r="BD91">
            <v>106.96922196671343</v>
          </cell>
          <cell r="BE91">
            <v>1.6894841838879444</v>
          </cell>
          <cell r="BF91">
            <v>0</v>
          </cell>
          <cell r="BG91">
            <v>0.9983156820581357</v>
          </cell>
          <cell r="BH91">
            <v>7.6141531896330976</v>
          </cell>
          <cell r="BI91">
            <v>1</v>
          </cell>
          <cell r="BJ91">
            <v>1.7723154054327096E-2</v>
          </cell>
          <cell r="BK91">
            <v>2.7452128412751984</v>
          </cell>
          <cell r="BL91">
            <v>2.7476346421940954</v>
          </cell>
          <cell r="BM91">
            <v>0.15349095611474636</v>
          </cell>
          <cell r="BN91">
            <v>0.2</v>
          </cell>
          <cell r="BO91">
            <v>0</v>
          </cell>
          <cell r="BP91">
            <v>5.5991740293916594</v>
          </cell>
          <cell r="BQ91">
            <v>11.669375252853811</v>
          </cell>
          <cell r="BR91">
            <v>3.6136358501186398E-2</v>
          </cell>
          <cell r="BS91">
            <v>1.2237346288169597</v>
          </cell>
          <cell r="BT91">
            <v>2.9547630741201805</v>
          </cell>
          <cell r="BU91">
            <v>247.98157481626006</v>
          </cell>
          <cell r="BV91">
            <v>4.0325286014688082</v>
          </cell>
          <cell r="BW91">
            <v>0</v>
          </cell>
          <cell r="BX91">
            <v>0</v>
          </cell>
          <cell r="BY91">
            <v>0</v>
          </cell>
          <cell r="BZ91">
            <v>8.4042912796404075</v>
          </cell>
          <cell r="CA91">
            <v>2.60254277584543E-2</v>
          </cell>
          <cell r="CB91">
            <v>247.98157481629232</v>
          </cell>
          <cell r="CC91">
            <v>6.2439126796286368</v>
          </cell>
          <cell r="CD91">
            <v>0</v>
          </cell>
          <cell r="CE91">
            <v>1.0108708784672009</v>
          </cell>
          <cell r="CF91">
            <v>1.2718118281485502</v>
          </cell>
          <cell r="CG91">
            <v>1</v>
          </cell>
          <cell r="CH91">
            <v>0.88133443708095682</v>
          </cell>
          <cell r="CI91">
            <v>2.9547630741201902</v>
          </cell>
          <cell r="CJ91">
            <v>2.9945771981365144</v>
          </cell>
          <cell r="CK91">
            <v>0.16223090333650225</v>
          </cell>
          <cell r="CL91">
            <v>0.2</v>
          </cell>
          <cell r="CM91">
            <v>0</v>
          </cell>
          <cell r="CN91">
            <v>1.566645427922843</v>
          </cell>
          <cell r="CO91">
            <v>0</v>
          </cell>
          <cell r="CP91">
            <v>0</v>
          </cell>
          <cell r="CQ91">
            <v>0</v>
          </cell>
          <cell r="CR91">
            <v>3.2650839732133843</v>
          </cell>
          <cell r="CS91">
            <v>1.01109307427321E-2</v>
          </cell>
          <cell r="CT91">
            <v>247.9815748161769</v>
          </cell>
          <cell r="CU91">
            <v>6.2439126796295517</v>
          </cell>
          <cell r="CV91">
            <v>0</v>
          </cell>
          <cell r="CW91">
            <v>1.0108708784672058</v>
          </cell>
          <cell r="CX91">
            <v>1.2718118281476614</v>
          </cell>
          <cell r="CY91">
            <v>1</v>
          </cell>
          <cell r="CZ91">
            <v>0.34240019173600106</v>
          </cell>
          <cell r="DA91">
            <v>2.9547630741201738</v>
          </cell>
          <cell r="DB91">
            <v>2.9945771981365104</v>
          </cell>
          <cell r="DC91">
            <v>0.16223090333650306</v>
          </cell>
          <cell r="DD91">
            <v>0.2</v>
          </cell>
          <cell r="DE91">
            <v>0</v>
          </cell>
          <cell r="DF91">
            <v>6.4275709641177432</v>
          </cell>
          <cell r="DG91">
            <v>11.307420550811562</v>
          </cell>
          <cell r="DH91">
            <v>0.10354400937223589</v>
          </cell>
          <cell r="DI91">
            <v>1.2107849736420524</v>
          </cell>
          <cell r="DJ91">
            <v>4.6274883289131594</v>
          </cell>
          <cell r="DK91">
            <v>171.17788993103179</v>
          </cell>
          <cell r="DL91">
            <v>4.6291405865789343</v>
          </cell>
          <cell r="DM91">
            <v>0</v>
          </cell>
          <cell r="DN91">
            <v>0</v>
          </cell>
          <cell r="DO91">
            <v>0</v>
          </cell>
          <cell r="DP91">
            <v>8.1436112792047624</v>
          </cell>
          <cell r="DQ91">
            <v>7.4572459636454924E-2</v>
          </cell>
          <cell r="DR91">
            <v>171.17788993103213</v>
          </cell>
          <cell r="DS91">
            <v>13.293656949408154</v>
          </cell>
          <cell r="DT91">
            <v>0</v>
          </cell>
          <cell r="DU91">
            <v>1.0132565335183386</v>
          </cell>
          <cell r="DV91">
            <v>0.30309252335086417</v>
          </cell>
          <cell r="DW91">
            <v>1</v>
          </cell>
          <cell r="DX91">
            <v>0.87200808740906088</v>
          </cell>
          <cell r="DY91">
            <v>4.6274883289131008</v>
          </cell>
          <cell r="DZ91">
            <v>4.6984521428644905</v>
          </cell>
          <cell r="EA91">
            <v>0.16343381850832753</v>
          </cell>
          <cell r="EB91">
            <v>0.2</v>
          </cell>
          <cell r="EC91">
            <v>0</v>
          </cell>
          <cell r="ED91">
            <v>1.7984303775387627</v>
          </cell>
          <cell r="EE91">
            <v>0</v>
          </cell>
          <cell r="EF91">
            <v>0</v>
          </cell>
          <cell r="EG91">
            <v>0</v>
          </cell>
          <cell r="EH91">
            <v>3.1638092716067212</v>
          </cell>
          <cell r="EI91">
            <v>2.8971549735780963E-2</v>
          </cell>
          <cell r="EJ91">
            <v>171.1778899310311</v>
          </cell>
          <cell r="EK91">
            <v>13.293656949407593</v>
          </cell>
          <cell r="EL91">
            <v>0</v>
          </cell>
          <cell r="EM91">
            <v>1.0132565335183368</v>
          </cell>
          <cell r="EN91">
            <v>0.30309252335086162</v>
          </cell>
          <cell r="EO91">
            <v>1</v>
          </cell>
          <cell r="EP91">
            <v>0.33877688623298319</v>
          </cell>
          <cell r="EQ91">
            <v>4.6274883289134259</v>
          </cell>
          <cell r="ER91">
            <v>4.6984521428647632</v>
          </cell>
          <cell r="ES91">
            <v>0.16343381850832439</v>
          </cell>
          <cell r="ET91">
            <v>0.2</v>
          </cell>
          <cell r="EU91">
            <v>0</v>
          </cell>
        </row>
        <row r="92">
          <cell r="A92" t="str">
            <v>2108.00</v>
          </cell>
          <cell r="B92">
            <v>4.0920462664929644</v>
          </cell>
          <cell r="C92">
            <v>21.512310013674075</v>
          </cell>
          <cell r="D92">
            <v>7.4615979214922898</v>
          </cell>
          <cell r="E92">
            <v>1.1119399999999999</v>
          </cell>
          <cell r="F92">
            <v>-8.7755258913694316</v>
          </cell>
          <cell r="G92">
            <v>1.0193091848045164</v>
          </cell>
          <cell r="H92">
            <v>0</v>
          </cell>
          <cell r="I92">
            <v>0.45784023601931129</v>
          </cell>
          <cell r="J92">
            <v>5.2631578947368363E-2</v>
          </cell>
          <cell r="K92">
            <v>1.4599189881920926</v>
          </cell>
          <cell r="L92">
            <v>2.3212375279669271</v>
          </cell>
          <cell r="M92">
            <v>11.700594673670622</v>
          </cell>
          <cell r="N92">
            <v>0.14359763361374595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0.2483415064440842</v>
          </cell>
          <cell r="AA92">
            <v>0.44570082047832438</v>
          </cell>
          <cell r="AB92">
            <v>3.7275245825747609E-3</v>
          </cell>
          <cell r="AC92">
            <v>3.918771657193576E-2</v>
          </cell>
          <cell r="AD92">
            <v>2.7627654695939712</v>
          </cell>
          <cell r="AE92">
            <v>110.96242352863095</v>
          </cell>
          <cell r="AF92">
            <v>0.13588622008098422</v>
          </cell>
          <cell r="AG92">
            <v>0</v>
          </cell>
          <cell r="AH92">
            <v>0</v>
          </cell>
          <cell r="AI92">
            <v>0</v>
          </cell>
          <cell r="AJ92">
            <v>0.24387626800283449</v>
          </cell>
          <cell r="AK92">
            <v>2.0396076073982915E-3</v>
          </cell>
          <cell r="AL92">
            <v>110.96242352865659</v>
          </cell>
          <cell r="AM92">
            <v>1.6864426899263385</v>
          </cell>
          <cell r="AN92">
            <v>0</v>
          </cell>
          <cell r="AO92">
            <v>0.99819974993897076</v>
          </cell>
          <cell r="AP92">
            <v>7.8642375843504215</v>
          </cell>
          <cell r="AQ92">
            <v>1</v>
          </cell>
          <cell r="AR92">
            <v>2.1442531918294518E-2</v>
          </cell>
          <cell r="AS92">
            <v>2.7627654695457609</v>
          </cell>
          <cell r="AT92">
            <v>2.7651689489795128</v>
          </cell>
          <cell r="AU92">
            <v>0.15328880365973627</v>
          </cell>
          <cell r="AV92">
            <v>0.2</v>
          </cell>
          <cell r="AW92">
            <v>0</v>
          </cell>
          <cell r="AX92">
            <v>0.11245528636310405</v>
          </cell>
          <cell r="AY92">
            <v>0</v>
          </cell>
          <cell r="AZ92">
            <v>0</v>
          </cell>
          <cell r="BA92">
            <v>0</v>
          </cell>
          <cell r="BB92">
            <v>0.20182455247549716</v>
          </cell>
          <cell r="BC92">
            <v>1.6879169751764689E-3</v>
          </cell>
          <cell r="BD92">
            <v>110.96242352860001</v>
          </cell>
          <cell r="BE92">
            <v>1.6864426898827991</v>
          </cell>
          <cell r="BF92">
            <v>0</v>
          </cell>
          <cell r="BG92">
            <v>0.99819974993897487</v>
          </cell>
          <cell r="BH92">
            <v>7.8642375843464158</v>
          </cell>
          <cell r="BI92">
            <v>1</v>
          </cell>
          <cell r="BJ92">
            <v>1.7745184653641891E-2</v>
          </cell>
          <cell r="BK92">
            <v>2.7627654696521264</v>
          </cell>
          <cell r="BL92">
            <v>2.7651689490861155</v>
          </cell>
          <cell r="BM92">
            <v>0.15328880365973277</v>
          </cell>
          <cell r="BN92">
            <v>0.2</v>
          </cell>
          <cell r="BO92">
            <v>0</v>
          </cell>
          <cell r="BP92">
            <v>5.7010325661246819</v>
          </cell>
          <cell r="BQ92">
            <v>11.90134287399076</v>
          </cell>
          <cell r="BR92">
            <v>3.6136044424043758E-2</v>
          </cell>
          <cell r="BS92">
            <v>1.2452358037661901</v>
          </cell>
          <cell r="BT92">
            <v>2.9559050909888605</v>
          </cell>
          <cell r="BU92">
            <v>252.61375483525546</v>
          </cell>
          <cell r="BV92">
            <v>4.105887182667284</v>
          </cell>
          <cell r="BW92">
            <v>0</v>
          </cell>
          <cell r="BX92">
            <v>0</v>
          </cell>
          <cell r="BY92">
            <v>0</v>
          </cell>
          <cell r="BZ92">
            <v>8.5713545039550425</v>
          </cell>
          <cell r="CA92">
            <v>2.6025201559901772E-2</v>
          </cell>
          <cell r="CB92">
            <v>252.6137548352884</v>
          </cell>
          <cell r="CC92">
            <v>6.3108372322976951</v>
          </cell>
          <cell r="CD92">
            <v>0</v>
          </cell>
          <cell r="CE92">
            <v>1.0107183678092433</v>
          </cell>
          <cell r="CF92">
            <v>1.2706317265235132</v>
          </cell>
          <cell r="CG92">
            <v>1</v>
          </cell>
          <cell r="CH92">
            <v>0.89681959658712096</v>
          </cell>
          <cell r="CI92">
            <v>2.9559050909888884</v>
          </cell>
          <cell r="CJ92">
            <v>2.9950764544256465</v>
          </cell>
          <cell r="CK92">
            <v>0.16189998429829827</v>
          </cell>
          <cell r="CL92">
            <v>0.2</v>
          </cell>
          <cell r="CM92">
            <v>0</v>
          </cell>
          <cell r="CN92">
            <v>1.5951453834573299</v>
          </cell>
          <cell r="CO92">
            <v>0</v>
          </cell>
          <cell r="CP92">
            <v>0</v>
          </cell>
          <cell r="CQ92">
            <v>0</v>
          </cell>
          <cell r="CR92">
            <v>3.3299883700355761</v>
          </cell>
          <cell r="CS92">
            <v>1.0110842864141987E-2</v>
          </cell>
          <cell r="CT92">
            <v>252.61375483517068</v>
          </cell>
          <cell r="CU92">
            <v>6.3108372322985788</v>
          </cell>
          <cell r="CV92">
            <v>0</v>
          </cell>
          <cell r="CW92">
            <v>1.0107183678092369</v>
          </cell>
          <cell r="CX92">
            <v>1.270631726522625</v>
          </cell>
          <cell r="CY92">
            <v>1</v>
          </cell>
          <cell r="CZ92">
            <v>0.34841620717905381</v>
          </cell>
          <cell r="DA92">
            <v>2.9559050909889142</v>
          </cell>
          <cell r="DB92">
            <v>2.9950764544256403</v>
          </cell>
          <cell r="DC92">
            <v>0.16189998429829666</v>
          </cell>
          <cell r="DD92">
            <v>0.2</v>
          </cell>
          <cell r="DE92">
            <v>0</v>
          </cell>
          <cell r="DF92">
            <v>6.559168463410602</v>
          </cell>
          <cell r="DG92">
            <v>11.559397306238743</v>
          </cell>
          <cell r="DH92">
            <v>0.10373406460712747</v>
          </cell>
          <cell r="DI92">
            <v>1.2342767293441481</v>
          </cell>
          <cell r="DJ92">
            <v>4.6258232876050389</v>
          </cell>
          <cell r="DK92">
            <v>174.31329746391785</v>
          </cell>
          <cell r="DL92">
            <v>4.7239171870194578</v>
          </cell>
          <cell r="DM92">
            <v>0</v>
          </cell>
          <cell r="DN92">
            <v>0</v>
          </cell>
          <cell r="DO92">
            <v>0</v>
          </cell>
          <cell r="DP92">
            <v>8.3250850944197445</v>
          </cell>
          <cell r="DQ92">
            <v>7.4709337534254877E-2</v>
          </cell>
          <cell r="DR92">
            <v>174.31329746391816</v>
          </cell>
          <cell r="DS92">
            <v>13.467158355170215</v>
          </cell>
          <cell r="DT92">
            <v>0</v>
          </cell>
          <cell r="DU92">
            <v>1.0130514429868589</v>
          </cell>
          <cell r="DV92">
            <v>0.30242468143776285</v>
          </cell>
          <cell r="DW92">
            <v>1</v>
          </cell>
          <cell r="DX92">
            <v>0.88892686440549717</v>
          </cell>
          <cell r="DY92">
            <v>4.6258232876049146</v>
          </cell>
          <cell r="DZ92">
            <v>4.6954501641967727</v>
          </cell>
          <cell r="EA92">
            <v>0.1630657028983632</v>
          </cell>
          <cell r="EB92">
            <v>0.2</v>
          </cell>
          <cell r="EC92">
            <v>0</v>
          </cell>
          <cell r="ED92">
            <v>1.8352512763912261</v>
          </cell>
          <cell r="EE92">
            <v>0</v>
          </cell>
          <cell r="EF92">
            <v>0</v>
          </cell>
          <cell r="EG92">
            <v>0</v>
          </cell>
          <cell r="EH92">
            <v>3.2343122118191414</v>
          </cell>
          <cell r="EI92">
            <v>2.9024727072872594E-2</v>
          </cell>
          <cell r="EJ92">
            <v>174.31329746391722</v>
          </cell>
          <cell r="EK92">
            <v>13.467158355169575</v>
          </cell>
          <cell r="EL92">
            <v>0</v>
          </cell>
          <cell r="EM92">
            <v>1.0130514429868536</v>
          </cell>
          <cell r="EN92">
            <v>0.3024246814377603</v>
          </cell>
          <cell r="EO92">
            <v>1</v>
          </cell>
          <cell r="EP92">
            <v>0.34534986493866621</v>
          </cell>
          <cell r="EQ92">
            <v>4.6258232876051508</v>
          </cell>
          <cell r="ER92">
            <v>4.695450164197049</v>
          </cell>
          <cell r="ES92">
            <v>0.16306570289836353</v>
          </cell>
          <cell r="ET92">
            <v>0.2</v>
          </cell>
          <cell r="EU92">
            <v>0</v>
          </cell>
        </row>
        <row r="93">
          <cell r="A93" t="str">
            <v>2109.00</v>
          </cell>
          <cell r="B93">
            <v>4.0920462664929644</v>
          </cell>
          <cell r="C93">
            <v>21.965689688100188</v>
          </cell>
          <cell r="D93">
            <v>7.6059632067490455</v>
          </cell>
          <cell r="E93">
            <v>1.1119399999999999</v>
          </cell>
          <cell r="F93">
            <v>-8.949249635552146</v>
          </cell>
          <cell r="G93">
            <v>1.0190240517229567</v>
          </cell>
          <cell r="H93">
            <v>0</v>
          </cell>
          <cell r="I93">
            <v>0.46686905248584243</v>
          </cell>
          <cell r="J93">
            <v>5.2631578947368363E-2</v>
          </cell>
          <cell r="K93">
            <v>1.4876435750938346</v>
          </cell>
          <cell r="L93">
            <v>2.363541127628261</v>
          </cell>
          <cell r="M93">
            <v>11.924016961956982</v>
          </cell>
          <cell r="N93">
            <v>0.14367074840013488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0.24835835414184498</v>
          </cell>
          <cell r="AA93">
            <v>0.44630912164615361</v>
          </cell>
          <cell r="AB93">
            <v>3.6166424035757976E-3</v>
          </cell>
          <cell r="AC93">
            <v>3.9236003470351472E-2</v>
          </cell>
          <cell r="AD93">
            <v>2.7801768032423952</v>
          </cell>
          <cell r="AE93">
            <v>115.09260676332094</v>
          </cell>
          <cell r="AF93">
            <v>0.13589543871703985</v>
          </cell>
          <cell r="AG93">
            <v>0</v>
          </cell>
          <cell r="AH93">
            <v>0</v>
          </cell>
          <cell r="AI93">
            <v>0</v>
          </cell>
          <cell r="AJ93">
            <v>0.24420911508727949</v>
          </cell>
          <cell r="AK93">
            <v>1.9789356706206226E-3</v>
          </cell>
          <cell r="AL93">
            <v>115.09260676334749</v>
          </cell>
          <cell r="AM93">
            <v>1.6832135750363293</v>
          </cell>
          <cell r="AN93">
            <v>0</v>
          </cell>
          <cell r="AO93">
            <v>0.99808525074151777</v>
          </cell>
          <cell r="AP93">
            <v>8.1238746585019825</v>
          </cell>
          <cell r="AQ93">
            <v>1</v>
          </cell>
          <cell r="AR93">
            <v>2.1468953293436666E-2</v>
          </cell>
          <cell r="AS93">
            <v>2.7801768031939114</v>
          </cell>
          <cell r="AT93">
            <v>2.7825597949357612</v>
          </cell>
          <cell r="AU93">
            <v>0.15308924960295994</v>
          </cell>
          <cell r="AV93">
            <v>0.2</v>
          </cell>
          <cell r="AW93">
            <v>0</v>
          </cell>
          <cell r="AX93">
            <v>0.11246291542480691</v>
          </cell>
          <cell r="AY93">
            <v>0</v>
          </cell>
          <cell r="AZ93">
            <v>0</v>
          </cell>
          <cell r="BA93">
            <v>0</v>
          </cell>
          <cell r="BB93">
            <v>0.20210000655887705</v>
          </cell>
          <cell r="BC93">
            <v>1.6377067329551749E-3</v>
          </cell>
          <cell r="BD93">
            <v>115.09260676328877</v>
          </cell>
          <cell r="BE93">
            <v>1.6832135749928816</v>
          </cell>
          <cell r="BF93">
            <v>0</v>
          </cell>
          <cell r="BG93">
            <v>0.99808525074152277</v>
          </cell>
          <cell r="BH93">
            <v>8.1238746584978436</v>
          </cell>
          <cell r="BI93">
            <v>1</v>
          </cell>
          <cell r="BJ93">
            <v>1.7767050176915062E-2</v>
          </cell>
          <cell r="BK93">
            <v>2.7801768033009382</v>
          </cell>
          <cell r="BL93">
            <v>2.7825597950430678</v>
          </cell>
          <cell r="BM93">
            <v>0.15308924960295706</v>
          </cell>
          <cell r="BN93">
            <v>0.2</v>
          </cell>
          <cell r="BO93">
            <v>0</v>
          </cell>
          <cell r="BP93">
            <v>5.8033637845129027</v>
          </cell>
          <cell r="BQ93">
            <v>12.134814016793632</v>
          </cell>
          <cell r="BR93">
            <v>3.6135753584802845E-2</v>
          </cell>
          <cell r="BS93">
            <v>1.2668250616751013</v>
          </cell>
          <cell r="BT93">
            <v>2.9570132991075986</v>
          </cell>
          <cell r="BU93">
            <v>257.26782792593855</v>
          </cell>
          <cell r="BV93">
            <v>4.1795861894863906</v>
          </cell>
          <cell r="BW93">
            <v>0</v>
          </cell>
          <cell r="BX93">
            <v>0</v>
          </cell>
          <cell r="BY93">
            <v>0</v>
          </cell>
          <cell r="BZ93">
            <v>8.7395005655041196</v>
          </cell>
          <cell r="CA93">
            <v>2.6024992097300453E-2</v>
          </cell>
          <cell r="CB93">
            <v>257.26782792597209</v>
          </cell>
          <cell r="CC93">
            <v>6.3775277879780639</v>
          </cell>
          <cell r="CD93">
            <v>0</v>
          </cell>
          <cell r="CE93">
            <v>1.010567624108424</v>
          </cell>
          <cell r="CF93">
            <v>1.2694849335451515</v>
          </cell>
          <cell r="CG93">
            <v>1</v>
          </cell>
          <cell r="CH93">
            <v>0.91236819349537279</v>
          </cell>
          <cell r="CI93">
            <v>2.9570132991076452</v>
          </cell>
          <cell r="CJ93">
            <v>2.9955490897340042</v>
          </cell>
          <cell r="CK93">
            <v>0.16157356206322226</v>
          </cell>
          <cell r="CL93">
            <v>0.2</v>
          </cell>
          <cell r="CM93">
            <v>0</v>
          </cell>
          <cell r="CN93">
            <v>1.6237775950264335</v>
          </cell>
          <cell r="CO93">
            <v>0</v>
          </cell>
          <cell r="CP93">
            <v>0</v>
          </cell>
          <cell r="CQ93">
            <v>0</v>
          </cell>
          <cell r="CR93">
            <v>3.3953134512893457</v>
          </cell>
          <cell r="CS93">
            <v>1.011076148750239E-2</v>
          </cell>
          <cell r="CT93">
            <v>257.2678279258522</v>
          </cell>
          <cell r="CU93">
            <v>6.3775277879789716</v>
          </cell>
          <cell r="CV93">
            <v>0</v>
          </cell>
          <cell r="CW93">
            <v>1.0105676241084263</v>
          </cell>
          <cell r="CX93">
            <v>1.2694849335442637</v>
          </cell>
          <cell r="CY93">
            <v>1</v>
          </cell>
          <cell r="CZ93">
            <v>0.35445686817971156</v>
          </cell>
          <cell r="DA93">
            <v>2.9570132991076221</v>
          </cell>
          <cell r="DB93">
            <v>2.9955490897339958</v>
          </cell>
          <cell r="DC93">
            <v>0.16157356206322337</v>
          </cell>
          <cell r="DD93">
            <v>0.2</v>
          </cell>
          <cell r="DE93">
            <v>0</v>
          </cell>
          <cell r="DF93">
            <v>6.6914209568447554</v>
          </cell>
          <cell r="DG93">
            <v>11.813148411559617</v>
          </cell>
          <cell r="DH93">
            <v>0.10391835241175626</v>
          </cell>
          <cell r="DI93">
            <v>1.2578624381142856</v>
          </cell>
          <cell r="DJ93">
            <v>4.6242084102753198</v>
          </cell>
          <cell r="DK93">
            <v>177.4641915951857</v>
          </cell>
          <cell r="DL93">
            <v>4.8191655146457624</v>
          </cell>
          <cell r="DM93">
            <v>0</v>
          </cell>
          <cell r="DN93">
            <v>0</v>
          </cell>
          <cell r="DO93">
            <v>0</v>
          </cell>
          <cell r="DP93">
            <v>8.5078367975259823</v>
          </cell>
          <cell r="DQ93">
            <v>7.4842061725209894E-2</v>
          </cell>
          <cell r="DR93">
            <v>177.46419159518607</v>
          </cell>
          <cell r="DS93">
            <v>13.640202265012601</v>
          </cell>
          <cell r="DT93">
            <v>0</v>
          </cell>
          <cell r="DU93">
            <v>1.0128493261368647</v>
          </cell>
          <cell r="DV93">
            <v>0.30177943585870959</v>
          </cell>
          <cell r="DW93">
            <v>1</v>
          </cell>
          <cell r="DX93">
            <v>0.90591330645964718</v>
          </cell>
          <cell r="DY93">
            <v>4.6242084102753029</v>
          </cell>
          <cell r="DZ93">
            <v>4.692519698420428</v>
          </cell>
          <cell r="EA93">
            <v>0.16270294995241644</v>
          </cell>
          <cell r="EB93">
            <v>0.2</v>
          </cell>
          <cell r="EC93">
            <v>0</v>
          </cell>
          <cell r="ED93">
            <v>1.8722554421989024</v>
          </cell>
          <cell r="EE93">
            <v>0</v>
          </cell>
          <cell r="EF93">
            <v>0</v>
          </cell>
          <cell r="EG93">
            <v>0</v>
          </cell>
          <cell r="EH93">
            <v>3.30531161403347</v>
          </cell>
          <cell r="EI93">
            <v>2.9076290686546366E-2</v>
          </cell>
          <cell r="EJ93">
            <v>177.46419159518496</v>
          </cell>
          <cell r="EK93">
            <v>13.640202265012002</v>
          </cell>
          <cell r="EL93">
            <v>0</v>
          </cell>
          <cell r="EM93">
            <v>1.0128493261368685</v>
          </cell>
          <cell r="EN93">
            <v>0.30177943585870698</v>
          </cell>
          <cell r="EO93">
            <v>1</v>
          </cell>
          <cell r="EP93">
            <v>0.35194913165462099</v>
          </cell>
          <cell r="EQ93">
            <v>4.6242084102755907</v>
          </cell>
          <cell r="ER93">
            <v>4.6925196984207096</v>
          </cell>
          <cell r="ES93">
            <v>0.1627029499524151</v>
          </cell>
          <cell r="ET93">
            <v>0.2</v>
          </cell>
          <cell r="EU93">
            <v>0</v>
          </cell>
        </row>
        <row r="94">
          <cell r="A94" t="str">
            <v>2110.00</v>
          </cell>
          <cell r="B94">
            <v>4.0920462664929644</v>
          </cell>
          <cell r="C94">
            <v>22.422116230304425</v>
          </cell>
          <cell r="D94">
            <v>7.7510016335751004</v>
          </cell>
          <cell r="E94">
            <v>1.1119399999999999</v>
          </cell>
          <cell r="F94">
            <v>-9.12395389567682</v>
          </cell>
          <cell r="G94">
            <v>1.0187422190199544</v>
          </cell>
          <cell r="H94">
            <v>0</v>
          </cell>
          <cell r="I94">
            <v>0.47594425887220621</v>
          </cell>
          <cell r="J94">
            <v>5.2631578947368363E-2</v>
          </cell>
          <cell r="K94">
            <v>1.5154893864533019</v>
          </cell>
          <cell r="L94">
            <v>2.4060036209957629</v>
          </cell>
          <cell r="M94">
            <v>12.148438899896369</v>
          </cell>
          <cell r="N94">
            <v>0.14374163632721018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0.2483754448224961</v>
          </cell>
          <cell r="AA94">
            <v>0.44691264575346068</v>
          </cell>
          <cell r="AB94">
            <v>3.5091081625060264E-3</v>
          </cell>
          <cell r="AC94">
            <v>3.9283941187717178E-2</v>
          </cell>
          <cell r="AD94">
            <v>2.7974462453127926</v>
          </cell>
          <cell r="AE94">
            <v>119.36414061752471</v>
          </cell>
          <cell r="AF94">
            <v>0.13590479030721703</v>
          </cell>
          <cell r="AG94">
            <v>0</v>
          </cell>
          <cell r="AH94">
            <v>0</v>
          </cell>
          <cell r="AI94">
            <v>0</v>
          </cell>
          <cell r="AJ94">
            <v>0.2445393482844764</v>
          </cell>
          <cell r="AK94">
            <v>1.9200956411900959E-3</v>
          </cell>
          <cell r="AL94">
            <v>119.36414061755228</v>
          </cell>
          <cell r="AM94">
            <v>1.6798002375341019</v>
          </cell>
          <cell r="AN94">
            <v>0</v>
          </cell>
          <cell r="AO94">
            <v>0.99797213048133016</v>
          </cell>
          <cell r="AP94">
            <v>8.3934491263800233</v>
          </cell>
          <cell r="AQ94">
            <v>1</v>
          </cell>
          <cell r="AR94">
            <v>2.1495183605499523E-2</v>
          </cell>
          <cell r="AS94">
            <v>2.7974462452640099</v>
          </cell>
          <cell r="AT94">
            <v>2.7998057048792635</v>
          </cell>
          <cell r="AU94">
            <v>0.15289225047934049</v>
          </cell>
          <cell r="AV94">
            <v>0.2</v>
          </cell>
          <cell r="AW94">
            <v>0</v>
          </cell>
          <cell r="AX94">
            <v>0.11247065451528052</v>
          </cell>
          <cell r="AY94">
            <v>0</v>
          </cell>
          <cell r="AZ94">
            <v>0</v>
          </cell>
          <cell r="BA94">
            <v>0</v>
          </cell>
          <cell r="BB94">
            <v>0.20237329746898686</v>
          </cell>
          <cell r="BC94">
            <v>1.58901252131593E-3</v>
          </cell>
          <cell r="BD94">
            <v>119.36414061749139</v>
          </cell>
          <cell r="BE94">
            <v>1.6798002374907399</v>
          </cell>
          <cell r="BF94">
            <v>0</v>
          </cell>
          <cell r="BG94">
            <v>0.99797213048132882</v>
          </cell>
          <cell r="BH94">
            <v>8.3934491263757458</v>
          </cell>
          <cell r="BI94">
            <v>1</v>
          </cell>
          <cell r="BJ94">
            <v>1.7788757582217894E-2</v>
          </cell>
          <cell r="BK94">
            <v>2.7974462453717033</v>
          </cell>
          <cell r="BL94">
            <v>2.7998057049872753</v>
          </cell>
          <cell r="BM94">
            <v>0.15289225047933769</v>
          </cell>
          <cell r="BN94">
            <v>0.2</v>
          </cell>
          <cell r="BO94">
            <v>0</v>
          </cell>
          <cell r="BP94">
            <v>5.9061454273861855</v>
          </cell>
          <cell r="BQ94">
            <v>12.3697432993009</v>
          </cell>
          <cell r="BR94">
            <v>3.6135485372822962E-2</v>
          </cell>
          <cell r="BS94">
            <v>1.2884992396522936</v>
          </cell>
          <cell r="BT94">
            <v>2.9580882536604025</v>
          </cell>
          <cell r="BU94">
            <v>261.94271339506923</v>
          </cell>
          <cell r="BV94">
            <v>4.2536095922984822</v>
          </cell>
          <cell r="BW94">
            <v>0</v>
          </cell>
          <cell r="BX94">
            <v>0</v>
          </cell>
          <cell r="BY94">
            <v>0</v>
          </cell>
          <cell r="BZ94">
            <v>8.9086967801708834</v>
          </cell>
          <cell r="CA94">
            <v>2.6024798930866542E-2</v>
          </cell>
          <cell r="CB94">
            <v>261.9427133951034</v>
          </cell>
          <cell r="CC94">
            <v>6.4439725339093847</v>
          </cell>
          <cell r="CD94">
            <v>0</v>
          </cell>
          <cell r="CE94">
            <v>1.0104185741152822</v>
          </cell>
          <cell r="CF94">
            <v>1.268371271119237</v>
          </cell>
          <cell r="CG94">
            <v>1</v>
          </cell>
          <cell r="CH94">
            <v>0.92797794988936921</v>
          </cell>
          <cell r="CI94">
            <v>2.9580882536604238</v>
          </cell>
          <cell r="CJ94">
            <v>2.9959949315330205</v>
          </cell>
          <cell r="CK94">
            <v>0.16125151563515799</v>
          </cell>
          <cell r="CL94">
            <v>0.2</v>
          </cell>
          <cell r="CM94">
            <v>0</v>
          </cell>
          <cell r="CN94">
            <v>1.652535835087674</v>
          </cell>
          <cell r="CO94">
            <v>0</v>
          </cell>
          <cell r="CP94">
            <v>0</v>
          </cell>
          <cell r="CQ94">
            <v>0</v>
          </cell>
          <cell r="CR94">
            <v>3.4610465191299542</v>
          </cell>
          <cell r="CS94">
            <v>1.0110686441956422E-2</v>
          </cell>
          <cell r="CT94">
            <v>261.94271339498147</v>
          </cell>
          <cell r="CU94">
            <v>6.4439725339103049</v>
          </cell>
          <cell r="CV94">
            <v>0</v>
          </cell>
          <cell r="CW94">
            <v>1.0104185741152827</v>
          </cell>
          <cell r="CX94">
            <v>1.2683712711183506</v>
          </cell>
          <cell r="CY94">
            <v>1</v>
          </cell>
          <cell r="CZ94">
            <v>0.36052128976291831</v>
          </cell>
          <cell r="DA94">
            <v>2.958088253660399</v>
          </cell>
          <cell r="DB94">
            <v>2.9959949315330094</v>
          </cell>
          <cell r="DC94">
            <v>0.16125151563515916</v>
          </cell>
          <cell r="DD94">
            <v>0.2</v>
          </cell>
          <cell r="DE94">
            <v>0</v>
          </cell>
          <cell r="DF94">
            <v>6.8242911991879485</v>
          </cell>
          <cell r="DG94">
            <v>12.068609321474531</v>
          </cell>
          <cell r="DH94">
            <v>0.1040970427918812</v>
          </cell>
          <cell r="DI94">
            <v>1.281537370772696</v>
          </cell>
          <cell r="DJ94">
            <v>4.6226423747985406</v>
          </cell>
          <cell r="DK94">
            <v>180.6297722036482</v>
          </cell>
          <cell r="DL94">
            <v>4.9148587454188464</v>
          </cell>
          <cell r="DM94">
            <v>0</v>
          </cell>
          <cell r="DN94">
            <v>0</v>
          </cell>
          <cell r="DO94">
            <v>0</v>
          </cell>
          <cell r="DP94">
            <v>8.6918199029594252</v>
          </cell>
          <cell r="DQ94">
            <v>7.4970754647572843E-2</v>
          </cell>
          <cell r="DR94">
            <v>180.62977220364854</v>
          </cell>
          <cell r="DS94">
            <v>13.812751860015341</v>
          </cell>
          <cell r="DT94">
            <v>0</v>
          </cell>
          <cell r="DU94">
            <v>1.0126500759776367</v>
          </cell>
          <cell r="DV94">
            <v>0.3011560300497847</v>
          </cell>
          <cell r="DW94">
            <v>1</v>
          </cell>
          <cell r="DX94">
            <v>0.92296400761338959</v>
          </cell>
          <cell r="DY94">
            <v>4.6226423747984864</v>
          </cell>
          <cell r="DZ94">
            <v>4.6896581188638056</v>
          </cell>
          <cell r="EA94">
            <v>0.16234540765507452</v>
          </cell>
          <cell r="EB94">
            <v>0.2</v>
          </cell>
          <cell r="EC94">
            <v>0</v>
          </cell>
          <cell r="ED94">
            <v>1.9094324537690912</v>
          </cell>
          <cell r="EE94">
            <v>0</v>
          </cell>
          <cell r="EF94">
            <v>0</v>
          </cell>
          <cell r="EG94">
            <v>0</v>
          </cell>
          <cell r="EH94">
            <v>3.3767894185150875</v>
          </cell>
          <cell r="EI94">
            <v>2.9126288144308347E-2</v>
          </cell>
          <cell r="EJ94">
            <v>180.62977220364746</v>
          </cell>
          <cell r="EK94">
            <v>13.812751860014716</v>
          </cell>
          <cell r="EL94">
            <v>0</v>
          </cell>
          <cell r="EM94">
            <v>1.0126500759776351</v>
          </cell>
          <cell r="EN94">
            <v>0.30115603004978203</v>
          </cell>
          <cell r="EO94">
            <v>1</v>
          </cell>
          <cell r="EP94">
            <v>0.35857336315930477</v>
          </cell>
          <cell r="EQ94">
            <v>4.6226423747987067</v>
          </cell>
          <cell r="ER94">
            <v>4.6896581188640942</v>
          </cell>
          <cell r="ES94">
            <v>0.1623454076550758</v>
          </cell>
          <cell r="ET94">
            <v>0.2</v>
          </cell>
          <cell r="EU94">
            <v>0</v>
          </cell>
        </row>
        <row r="95">
          <cell r="A95" t="str">
            <v>2111.00</v>
          </cell>
          <cell r="B95">
            <v>4.0920462664929644</v>
          </cell>
          <cell r="C95">
            <v>22.881484229040893</v>
          </cell>
          <cell r="D95">
            <v>7.896672233433371</v>
          </cell>
          <cell r="E95">
            <v>1.1119399999999999</v>
          </cell>
          <cell r="F95">
            <v>-9.299596975846411</v>
          </cell>
          <cell r="G95">
            <v>1.0184635894877565</v>
          </cell>
          <cell r="H95">
            <v>0</v>
          </cell>
          <cell r="I95">
            <v>0.48506350291538397</v>
          </cell>
          <cell r="J95">
            <v>5.2631578947368363E-2</v>
          </cell>
          <cell r="K95">
            <v>1.5434490328508945</v>
          </cell>
          <cell r="L95">
            <v>2.4486181167116476</v>
          </cell>
          <cell r="M95">
            <v>12.373802885911296</v>
          </cell>
          <cell r="N95">
            <v>0.14381035964117067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0.24839277346649605</v>
          </cell>
          <cell r="AA95">
            <v>0.4475114778378585</v>
          </cell>
          <cell r="AB95">
            <v>3.4048191322279594E-3</v>
          </cell>
          <cell r="AC95">
            <v>3.9331550224824284E-2</v>
          </cell>
          <cell r="AD95">
            <v>2.8145732580374698</v>
          </cell>
          <cell r="AE95">
            <v>123.78152621394946</v>
          </cell>
          <cell r="AF95">
            <v>0.1359142721049495</v>
          </cell>
          <cell r="AG95">
            <v>0</v>
          </cell>
          <cell r="AH95">
            <v>0</v>
          </cell>
          <cell r="AI95">
            <v>0</v>
          </cell>
          <cell r="AJ95">
            <v>0.24486701412486706</v>
          </cell>
          <cell r="AK95">
            <v>1.8630313094033402E-3</v>
          </cell>
          <cell r="AL95">
            <v>123.78152621397805</v>
          </cell>
          <cell r="AM95">
            <v>1.6762060168053077</v>
          </cell>
          <cell r="AN95">
            <v>0</v>
          </cell>
          <cell r="AO95">
            <v>0.99786032847925388</v>
          </cell>
          <cell r="AP95">
            <v>8.6733623492886736</v>
          </cell>
          <cell r="AQ95">
            <v>1</v>
          </cell>
          <cell r="AR95">
            <v>2.152123407200008E-2</v>
          </cell>
          <cell r="AS95">
            <v>2.8145732579883562</v>
          </cell>
          <cell r="AT95">
            <v>2.8169049754097086</v>
          </cell>
          <cell r="AU95">
            <v>0.15269775987386311</v>
          </cell>
          <cell r="AV95">
            <v>0.2</v>
          </cell>
          <cell r="AW95">
            <v>0</v>
          </cell>
          <cell r="AX95">
            <v>0.11247850136155092</v>
          </cell>
          <cell r="AY95">
            <v>0</v>
          </cell>
          <cell r="AZ95">
            <v>0</v>
          </cell>
          <cell r="BA95">
            <v>0</v>
          </cell>
          <cell r="BB95">
            <v>0.20264446371299916</v>
          </cell>
          <cell r="BC95">
            <v>1.5417878228246192E-3</v>
          </cell>
          <cell r="BD95">
            <v>123.78152621391489</v>
          </cell>
          <cell r="BE95">
            <v>1.6762060167620385</v>
          </cell>
          <cell r="BF95">
            <v>0</v>
          </cell>
          <cell r="BG95">
            <v>0.99786032847925399</v>
          </cell>
          <cell r="BH95">
            <v>8.6733623492842522</v>
          </cell>
          <cell r="BI95">
            <v>1</v>
          </cell>
          <cell r="BJ95">
            <v>1.7810316152824888E-2</v>
          </cell>
          <cell r="BK95">
            <v>2.8145732580967082</v>
          </cell>
          <cell r="BL95">
            <v>2.8169049755184243</v>
          </cell>
          <cell r="BM95">
            <v>0.15269775987386089</v>
          </cell>
          <cell r="BN95">
            <v>0.2</v>
          </cell>
          <cell r="BO95">
            <v>0</v>
          </cell>
          <cell r="BP95">
            <v>6.0093552424605416</v>
          </cell>
          <cell r="BQ95">
            <v>12.606086384068647</v>
          </cell>
          <cell r="BR95">
            <v>3.613523917820493E-2</v>
          </cell>
          <cell r="BS95">
            <v>1.3102555094399169</v>
          </cell>
          <cell r="BT95">
            <v>2.9591305086577204</v>
          </cell>
          <cell r="BU95">
            <v>266.6373312267026</v>
          </cell>
          <cell r="BV95">
            <v>4.3279413649947092</v>
          </cell>
          <cell r="BW95">
            <v>0</v>
          </cell>
          <cell r="BX95">
            <v>0</v>
          </cell>
          <cell r="BY95">
            <v>0</v>
          </cell>
          <cell r="BZ95">
            <v>9.0789112161005168</v>
          </cell>
          <cell r="CA95">
            <v>2.602462162135025E-2</v>
          </cell>
          <cell r="CB95">
            <v>266.63733122673733</v>
          </cell>
          <cell r="CC95">
            <v>6.5101594571945967</v>
          </cell>
          <cell r="CD95">
            <v>0</v>
          </cell>
          <cell r="CE95">
            <v>1.0102711367773409</v>
          </cell>
          <cell r="CF95">
            <v>1.2672906310641177</v>
          </cell>
          <cell r="CG95">
            <v>1</v>
          </cell>
          <cell r="CH95">
            <v>0.9436468288560288</v>
          </cell>
          <cell r="CI95">
            <v>2.9591305086577782</v>
          </cell>
          <cell r="CJ95">
            <v>2.9964137383580032</v>
          </cell>
          <cell r="CK95">
            <v>0.16093371522252298</v>
          </cell>
          <cell r="CL95">
            <v>0.2</v>
          </cell>
          <cell r="CM95">
            <v>0</v>
          </cell>
          <cell r="CN95">
            <v>1.6814138774657397</v>
          </cell>
          <cell r="CO95">
            <v>0</v>
          </cell>
          <cell r="CP95">
            <v>0</v>
          </cell>
          <cell r="CQ95">
            <v>0</v>
          </cell>
          <cell r="CR95">
            <v>3.5271751679679322</v>
          </cell>
          <cell r="CS95">
            <v>1.0110617556854676E-2</v>
          </cell>
          <cell r="CT95">
            <v>266.63733122661324</v>
          </cell>
          <cell r="CU95">
            <v>6.5101594571955692</v>
          </cell>
          <cell r="CV95">
            <v>0</v>
          </cell>
          <cell r="CW95">
            <v>1.0102711367773476</v>
          </cell>
          <cell r="CX95">
            <v>1.2672906310632321</v>
          </cell>
          <cell r="CY95">
            <v>1</v>
          </cell>
          <cell r="CZ95">
            <v>0.36660868058386731</v>
          </cell>
          <cell r="DA95">
            <v>2.9591305086577386</v>
          </cell>
          <cell r="DB95">
            <v>2.996413738357989</v>
          </cell>
          <cell r="DC95">
            <v>0.16093371522252486</v>
          </cell>
          <cell r="DD95">
            <v>0.2</v>
          </cell>
          <cell r="DE95">
            <v>0</v>
          </cell>
          <cell r="DF95">
            <v>6.9577419951749118</v>
          </cell>
          <cell r="DG95">
            <v>12.325716667969793</v>
          </cell>
          <cell r="DH95">
            <v>0.10427030133073777</v>
          </cell>
          <cell r="DI95">
            <v>1.3052971905501465</v>
          </cell>
          <cell r="DJ95">
            <v>4.6211238977953801</v>
          </cell>
          <cell r="DK95">
            <v>183.80923773322178</v>
          </cell>
          <cell r="DL95">
            <v>5.0109700912854791</v>
          </cell>
          <cell r="DM95">
            <v>0</v>
          </cell>
          <cell r="DN95">
            <v>0</v>
          </cell>
          <cell r="DO95">
            <v>0</v>
          </cell>
          <cell r="DP95">
            <v>8.8769887730369028</v>
          </cell>
          <cell r="DQ95">
            <v>7.5095535554492401E-2</v>
          </cell>
          <cell r="DR95">
            <v>183.80923773322209</v>
          </cell>
          <cell r="DS95">
            <v>13.984770050258952</v>
          </cell>
          <cell r="DT95">
            <v>0</v>
          </cell>
          <cell r="DU95">
            <v>1.0124535785473394</v>
          </cell>
          <cell r="DV95">
            <v>0.3005537571150973</v>
          </cell>
          <cell r="DW95">
            <v>1</v>
          </cell>
          <cell r="DX95">
            <v>0.9400758445227867</v>
          </cell>
          <cell r="DY95">
            <v>4.6211238977953082</v>
          </cell>
          <cell r="DZ95">
            <v>4.6868628304038626</v>
          </cell>
          <cell r="EA95">
            <v>0.16199291420979767</v>
          </cell>
          <cell r="EB95">
            <v>0.2</v>
          </cell>
          <cell r="EC95">
            <v>0</v>
          </cell>
          <cell r="ED95">
            <v>1.9467719038893756</v>
          </cell>
          <cell r="EE95">
            <v>0</v>
          </cell>
          <cell r="EF95">
            <v>0</v>
          </cell>
          <cell r="EG95">
            <v>0</v>
          </cell>
          <cell r="EH95">
            <v>3.4487278949327931</v>
          </cell>
          <cell r="EI95">
            <v>2.9174765776245365E-2</v>
          </cell>
          <cell r="EJ95">
            <v>183.80923773322112</v>
          </cell>
          <cell r="EK95">
            <v>13.984770050258298</v>
          </cell>
          <cell r="EL95">
            <v>0</v>
          </cell>
          <cell r="EM95">
            <v>1.0124535785473381</v>
          </cell>
          <cell r="EN95">
            <v>0.30055375711509463</v>
          </cell>
          <cell r="EO95">
            <v>1</v>
          </cell>
          <cell r="EP95">
            <v>0.36522134602734957</v>
          </cell>
          <cell r="EQ95">
            <v>4.6211238977957008</v>
          </cell>
          <cell r="ER95">
            <v>4.6868628304041549</v>
          </cell>
          <cell r="ES95">
            <v>0.16199291420979292</v>
          </cell>
          <cell r="ET95">
            <v>0.2</v>
          </cell>
          <cell r="EU95">
            <v>0</v>
          </cell>
        </row>
        <row r="96">
          <cell r="A96" t="str">
            <v>2112.00</v>
          </cell>
          <cell r="B96">
            <v>4.0920462664929644</v>
          </cell>
          <cell r="C96">
            <v>23.343690390557075</v>
          </cell>
          <cell r="D96">
            <v>8.0429333894760724</v>
          </cell>
          <cell r="E96">
            <v>1.1119399999999999</v>
          </cell>
          <cell r="F96">
            <v>-9.4761365414229495</v>
          </cell>
          <cell r="G96">
            <v>1.0181880609955489</v>
          </cell>
          <cell r="H96">
            <v>0</v>
          </cell>
          <cell r="I96">
            <v>0.49422443231671814</v>
          </cell>
          <cell r="J96">
            <v>5.2631578947368363E-2</v>
          </cell>
          <cell r="K96">
            <v>1.5715150849408597</v>
          </cell>
          <cell r="L96">
            <v>2.4913785265814687</v>
          </cell>
          <cell r="M96">
            <v>12.600051433315118</v>
          </cell>
          <cell r="N96">
            <v>0.14387697943960434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0.24841033491005279</v>
          </cell>
          <cell r="AA96">
            <v>0.44810572313031666</v>
          </cell>
          <cell r="AB96">
            <v>3.3036757936191915E-3</v>
          </cell>
          <cell r="AC96">
            <v>3.9378858224491678E-2</v>
          </cell>
          <cell r="AD96">
            <v>2.8315573613790015</v>
          </cell>
          <cell r="AE96">
            <v>128.34940071927457</v>
          </cell>
          <cell r="AF96">
            <v>0.13592388128473681</v>
          </cell>
          <cell r="AG96">
            <v>0</v>
          </cell>
          <cell r="AH96">
            <v>0</v>
          </cell>
          <cell r="AI96">
            <v>0</v>
          </cell>
          <cell r="AJ96">
            <v>0.24519217018818013</v>
          </cell>
          <cell r="AK96">
            <v>1.8076882209020673E-3</v>
          </cell>
          <cell r="AL96">
            <v>128.3494007193043</v>
          </cell>
          <cell r="AM96">
            <v>1.6724341778310954</v>
          </cell>
          <cell r="AN96">
            <v>0</v>
          </cell>
          <cell r="AO96">
            <v>0.99774977602013326</v>
          </cell>
          <cell r="AP96">
            <v>8.9640331794378145</v>
          </cell>
          <cell r="AQ96">
            <v>1</v>
          </cell>
          <cell r="AR96">
            <v>2.154711981839218E-2</v>
          </cell>
          <cell r="AS96">
            <v>2.8315573613295943</v>
          </cell>
          <cell r="AT96">
            <v>2.8338556110918205</v>
          </cell>
          <cell r="AU96">
            <v>0.15250572699913678</v>
          </cell>
          <cell r="AV96">
            <v>0.2</v>
          </cell>
          <cell r="AW96">
            <v>0</v>
          </cell>
          <cell r="AX96">
            <v>0.11248645362531745</v>
          </cell>
          <cell r="AY96">
            <v>0</v>
          </cell>
          <cell r="AZ96">
            <v>0</v>
          </cell>
          <cell r="BA96">
            <v>0</v>
          </cell>
          <cell r="BB96">
            <v>0.20291355294213906</v>
          </cell>
          <cell r="BC96">
            <v>1.495987572717124E-3</v>
          </cell>
          <cell r="BD96">
            <v>128.34940071923867</v>
          </cell>
          <cell r="BE96">
            <v>1.6724341777879224</v>
          </cell>
          <cell r="BF96">
            <v>0</v>
          </cell>
          <cell r="BG96">
            <v>0.99774977602013248</v>
          </cell>
          <cell r="BH96">
            <v>8.9640331794332404</v>
          </cell>
          <cell r="BI96">
            <v>1</v>
          </cell>
          <cell r="BJ96">
            <v>1.7831738406099737E-2</v>
          </cell>
          <cell r="BK96">
            <v>2.831557361438668</v>
          </cell>
          <cell r="BL96">
            <v>2.833855611201241</v>
          </cell>
          <cell r="BM96">
            <v>0.15250572699913159</v>
          </cell>
          <cell r="BN96">
            <v>0.2</v>
          </cell>
          <cell r="BO96">
            <v>0</v>
          </cell>
          <cell r="BP96">
            <v>6.1129709975036794</v>
          </cell>
          <cell r="BQ96">
            <v>12.843800277465007</v>
          </cell>
          <cell r="BR96">
            <v>3.6135014391405901E-2</v>
          </cell>
          <cell r="BS96">
            <v>1.3320914395352341</v>
          </cell>
          <cell r="BT96">
            <v>2.9601406165197233</v>
          </cell>
          <cell r="BU96">
            <v>271.35060288413376</v>
          </cell>
          <cell r="BV96">
            <v>4.4025654959077798</v>
          </cell>
          <cell r="BW96">
            <v>0</v>
          </cell>
          <cell r="BX96">
            <v>0</v>
          </cell>
          <cell r="BY96">
            <v>0</v>
          </cell>
          <cell r="BZ96">
            <v>9.2501129092530547</v>
          </cell>
          <cell r="CA96">
            <v>2.6024459729758469E-2</v>
          </cell>
          <cell r="CB96">
            <v>271.35060288416906</v>
          </cell>
          <cell r="CC96">
            <v>6.5760762683259291</v>
          </cell>
          <cell r="CD96">
            <v>0</v>
          </cell>
          <cell r="CE96">
            <v>1.0101252222107227</v>
          </cell>
          <cell r="CF96">
            <v>1.2662429845518064</v>
          </cell>
          <cell r="CG96">
            <v>1</v>
          </cell>
          <cell r="CH96">
            <v>0.95937307922560944</v>
          </cell>
          <cell r="CI96">
            <v>2.9601406165197606</v>
          </cell>
          <cell r="CJ96">
            <v>2.9968051985057023</v>
          </cell>
          <cell r="CK96">
            <v>0.1606200205237136</v>
          </cell>
          <cell r="CL96">
            <v>0.2</v>
          </cell>
          <cell r="CM96">
            <v>0</v>
          </cell>
          <cell r="CN96">
            <v>1.7104055015958337</v>
          </cell>
          <cell r="CO96">
            <v>0</v>
          </cell>
          <cell r="CP96">
            <v>0</v>
          </cell>
          <cell r="CQ96">
            <v>0</v>
          </cell>
          <cell r="CR96">
            <v>3.5936873682118153</v>
          </cell>
          <cell r="CS96">
            <v>1.0110554661647432E-2</v>
          </cell>
          <cell r="CT96">
            <v>271.35060288404281</v>
          </cell>
          <cell r="CU96">
            <v>6.5760762683268821</v>
          </cell>
          <cell r="CV96">
            <v>0</v>
          </cell>
          <cell r="CW96">
            <v>1.010125222210718</v>
          </cell>
          <cell r="CX96">
            <v>1.2662429845509218</v>
          </cell>
          <cell r="CY96">
            <v>1</v>
          </cell>
          <cell r="CZ96">
            <v>0.37271836030961053</v>
          </cell>
          <cell r="DA96">
            <v>2.9601406165197388</v>
          </cell>
          <cell r="DB96">
            <v>2.9968051985056854</v>
          </cell>
          <cell r="DC96">
            <v>0.16062002052371446</v>
          </cell>
          <cell r="DD96">
            <v>0.2</v>
          </cell>
          <cell r="DE96">
            <v>0</v>
          </cell>
          <cell r="DF96">
            <v>7.0917362319325177</v>
          </cell>
          <cell r="DG96">
            <v>12.584408605147884</v>
          </cell>
          <cell r="DH96">
            <v>0.10443828925457925</v>
          </cell>
          <cell r="DI96">
            <v>1.3291380133616173</v>
          </cell>
          <cell r="DJ96">
            <v>4.6196517332419029</v>
          </cell>
          <cell r="DK96">
            <v>187.00178591877315</v>
          </cell>
          <cell r="DL96">
            <v>5.1074728235314399</v>
          </cell>
          <cell r="DM96">
            <v>0</v>
          </cell>
          <cell r="DN96">
            <v>0</v>
          </cell>
          <cell r="DO96">
            <v>0</v>
          </cell>
          <cell r="DP96">
            <v>9.0632988663050256</v>
          </cell>
          <cell r="DQ96">
            <v>7.5216520561215888E-2</v>
          </cell>
          <cell r="DR96">
            <v>187.00178591877344</v>
          </cell>
          <cell r="DS96">
            <v>14.15621930394804</v>
          </cell>
          <cell r="DT96">
            <v>0</v>
          </cell>
          <cell r="DU96">
            <v>1.0122597120348014</v>
          </cell>
          <cell r="DV96">
            <v>0.29997196040779478</v>
          </cell>
          <cell r="DW96">
            <v>1</v>
          </cell>
          <cell r="DX96">
            <v>0.95724601986743274</v>
          </cell>
          <cell r="DY96">
            <v>4.6196517332418479</v>
          </cell>
          <cell r="DZ96">
            <v>4.6841312887134334</v>
          </cell>
          <cell r="EA96">
            <v>0.16164529629157395</v>
          </cell>
          <cell r="EB96">
            <v>0.2</v>
          </cell>
          <cell r="EC96">
            <v>0</v>
          </cell>
          <cell r="ED96">
            <v>1.984263408401074</v>
          </cell>
          <cell r="EE96">
            <v>0</v>
          </cell>
          <cell r="EF96">
            <v>0</v>
          </cell>
          <cell r="EG96">
            <v>0</v>
          </cell>
          <cell r="EH96">
            <v>3.5211097388428505</v>
          </cell>
          <cell r="EI96">
            <v>2.9221768693363355E-2</v>
          </cell>
          <cell r="EJ96">
            <v>187.00178591877233</v>
          </cell>
          <cell r="EK96">
            <v>14.156219303947475</v>
          </cell>
          <cell r="EL96">
            <v>0</v>
          </cell>
          <cell r="EM96">
            <v>1.0122597120348082</v>
          </cell>
          <cell r="EN96">
            <v>0.29997196040779195</v>
          </cell>
          <cell r="EO96">
            <v>1</v>
          </cell>
          <cell r="EP96">
            <v>0.37189199349418373</v>
          </cell>
          <cell r="EQ96">
            <v>4.6196517332420521</v>
          </cell>
          <cell r="ER96">
            <v>4.6841312887137292</v>
          </cell>
          <cell r="ES96">
            <v>0.1616452962915762</v>
          </cell>
          <cell r="ET96">
            <v>0.2</v>
          </cell>
          <cell r="EU96">
            <v>0</v>
          </cell>
        </row>
        <row r="97">
          <cell r="A97" t="str">
            <v>2113.00</v>
          </cell>
          <cell r="B97">
            <v>4.0920462664929644</v>
          </cell>
          <cell r="C97">
            <v>23.808634146713544</v>
          </cell>
          <cell r="D97">
            <v>8.1897427563106433</v>
          </cell>
          <cell r="E97">
            <v>1.1119399999999999</v>
          </cell>
          <cell r="F97">
            <v>-9.6535294811497536</v>
          </cell>
          <cell r="G97">
            <v>1.017915526301709</v>
          </cell>
          <cell r="H97">
            <v>0</v>
          </cell>
          <cell r="I97">
            <v>0.50342469671874612</v>
          </cell>
          <cell r="J97">
            <v>5.2631578947368363E-2</v>
          </cell>
          <cell r="K97">
            <v>1.5996800699887928</v>
          </cell>
          <cell r="L97">
            <v>2.5342796925626407</v>
          </cell>
          <cell r="M97">
            <v>12.827127215580823</v>
          </cell>
          <cell r="N97">
            <v>0.14394155563841771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0.2484281238411255</v>
          </cell>
          <cell r="AA97">
            <v>0.44869551503869098</v>
          </cell>
          <cell r="AB97">
            <v>3.2055817331960389E-3</v>
          </cell>
          <cell r="AC97">
            <v>3.9425902592465666E-2</v>
          </cell>
          <cell r="AD97">
            <v>2.8483981316601983</v>
          </cell>
          <cell r="AE97">
            <v>133.07254132816402</v>
          </cell>
          <cell r="AF97">
            <v>0.13593361493996484</v>
          </cell>
          <cell r="AG97">
            <v>0</v>
          </cell>
          <cell r="AH97">
            <v>0</v>
          </cell>
          <cell r="AI97">
            <v>0</v>
          </cell>
          <cell r="AJ97">
            <v>0.24551488947184524</v>
          </cell>
          <cell r="AK97">
            <v>1.7540136206553132E-3</v>
          </cell>
          <cell r="AL97">
            <v>133.0725413281948</v>
          </cell>
          <cell r="AM97">
            <v>1.6684878933876774</v>
          </cell>
          <cell r="AN97">
            <v>0</v>
          </cell>
          <cell r="AO97">
            <v>0.99764039476367572</v>
          </cell>
          <cell r="AP97">
            <v>9.2658988636567212</v>
          </cell>
          <cell r="AQ97">
            <v>1</v>
          </cell>
          <cell r="AR97">
            <v>2.1572861312159287E-2</v>
          </cell>
          <cell r="AS97">
            <v>2.848398131610514</v>
          </cell>
          <cell r="AT97">
            <v>2.8506552541087151</v>
          </cell>
          <cell r="AU97">
            <v>0.15231609473995253</v>
          </cell>
          <cell r="AV97">
            <v>0.2</v>
          </cell>
          <cell r="AW97">
            <v>0</v>
          </cell>
          <cell r="AX97">
            <v>0.11249450890116315</v>
          </cell>
          <cell r="AY97">
            <v>0</v>
          </cell>
          <cell r="AZ97">
            <v>0</v>
          </cell>
          <cell r="BA97">
            <v>0</v>
          </cell>
          <cell r="BB97">
            <v>0.20318062556685013</v>
          </cell>
          <cell r="BC97">
            <v>1.451568112540726E-3</v>
          </cell>
          <cell r="BD97">
            <v>133.07254132812685</v>
          </cell>
          <cell r="BE97">
            <v>1.6684878933446121</v>
          </cell>
          <cell r="BF97">
            <v>0</v>
          </cell>
          <cell r="BG97">
            <v>0.99764039476367916</v>
          </cell>
          <cell r="BH97">
            <v>9.2658988636519943</v>
          </cell>
          <cell r="BI97">
            <v>1</v>
          </cell>
          <cell r="BJ97">
            <v>1.785304128030676E-2</v>
          </cell>
          <cell r="BK97">
            <v>2.8483981317201712</v>
          </cell>
          <cell r="BL97">
            <v>2.8506552542188413</v>
          </cell>
          <cell r="BM97">
            <v>0.15231609473995225</v>
          </cell>
          <cell r="BN97">
            <v>0.2</v>
          </cell>
          <cell r="BO97">
            <v>0</v>
          </cell>
          <cell r="BP97">
            <v>6.2169704950712754</v>
          </cell>
          <cell r="BQ97">
            <v>13.082843673310096</v>
          </cell>
          <cell r="BR97">
            <v>3.6134810403672987E-2</v>
          </cell>
          <cell r="BS97">
            <v>1.3540050664472436</v>
          </cell>
          <cell r="BT97">
            <v>2.9611191276942246</v>
          </cell>
          <cell r="BU97">
            <v>276.08145208497763</v>
          </cell>
          <cell r="BV97">
            <v>4.4774659984243925</v>
          </cell>
          <cell r="BW97">
            <v>0</v>
          </cell>
          <cell r="BX97">
            <v>0</v>
          </cell>
          <cell r="BY97">
            <v>0</v>
          </cell>
          <cell r="BZ97">
            <v>9.4222721108918872</v>
          </cell>
          <cell r="CA97">
            <v>2.6024312817666973E-2</v>
          </cell>
          <cell r="CB97">
            <v>276.08145208501355</v>
          </cell>
          <cell r="CC97">
            <v>6.641710314089412</v>
          </cell>
          <cell r="CD97">
            <v>0</v>
          </cell>
          <cell r="CE97">
            <v>1.009980730618897</v>
          </cell>
          <cell r="CF97">
            <v>1.2652283922854468</v>
          </cell>
          <cell r="CG97">
            <v>1</v>
          </cell>
          <cell r="CH97">
            <v>0.97515528689064512</v>
          </cell>
          <cell r="CI97">
            <v>2.9611191276942992</v>
          </cell>
          <cell r="CJ97">
            <v>2.9971689329135209</v>
          </cell>
          <cell r="CK97">
            <v>0.16031027874774434</v>
          </cell>
          <cell r="CL97">
            <v>0.2</v>
          </cell>
          <cell r="CM97">
            <v>0</v>
          </cell>
          <cell r="CN97">
            <v>1.7395044966467481</v>
          </cell>
          <cell r="CO97">
            <v>0</v>
          </cell>
          <cell r="CP97">
            <v>0</v>
          </cell>
          <cell r="CQ97">
            <v>0</v>
          </cell>
          <cell r="CR97">
            <v>3.6605715624179247</v>
          </cell>
          <cell r="CS97">
            <v>1.0110497586006018E-2</v>
          </cell>
          <cell r="CT97">
            <v>276.08145208488509</v>
          </cell>
          <cell r="CU97">
            <v>6.6417103140904032</v>
          </cell>
          <cell r="CV97">
            <v>0</v>
          </cell>
          <cell r="CW97">
            <v>1.0099807306189015</v>
          </cell>
          <cell r="CX97">
            <v>1.2652283922845629</v>
          </cell>
          <cell r="CY97">
            <v>1</v>
          </cell>
          <cell r="CZ97">
            <v>0.37884977955656907</v>
          </cell>
          <cell r="DA97">
            <v>2.9611191276942614</v>
          </cell>
          <cell r="DB97">
            <v>2.9971689329135027</v>
          </cell>
          <cell r="DC97">
            <v>0.16031027874774589</v>
          </cell>
          <cell r="DD97">
            <v>0.2</v>
          </cell>
          <cell r="DE97">
            <v>0</v>
          </cell>
          <cell r="DF97">
            <v>7.2262369104466639</v>
          </cell>
          <cell r="DG97">
            <v>12.844625189164228</v>
          </cell>
          <cell r="DH97">
            <v>0.10460116350154865</v>
          </cell>
          <cell r="DI97">
            <v>1.3530564731340624</v>
          </cell>
          <cell r="DJ97">
            <v>4.6182246711335431</v>
          </cell>
          <cell r="DK97">
            <v>190.20661449702959</v>
          </cell>
          <cell r="DL97">
            <v>5.2043402954439326</v>
          </cell>
          <cell r="DM97">
            <v>0</v>
          </cell>
          <cell r="DN97">
            <v>0</v>
          </cell>
          <cell r="DO97">
            <v>0</v>
          </cell>
          <cell r="DP97">
            <v>9.2507070111695828</v>
          </cell>
          <cell r="DQ97">
            <v>7.533382269469116E-2</v>
          </cell>
          <cell r="DR97">
            <v>190.20661449702993</v>
          </cell>
          <cell r="DS97">
            <v>14.327061455452657</v>
          </cell>
          <cell r="DT97">
            <v>0</v>
          </cell>
          <cell r="DU97">
            <v>1.0120683459217794</v>
          </cell>
          <cell r="DV97">
            <v>0.29941003436968844</v>
          </cell>
          <cell r="DW97">
            <v>1</v>
          </cell>
          <cell r="DX97">
            <v>0.97447210939941165</v>
          </cell>
          <cell r="DY97">
            <v>4.6182246711334924</v>
          </cell>
          <cell r="DZ97">
            <v>4.6814610294464387</v>
          </cell>
          <cell r="EA97">
            <v>0.16130236712086302</v>
          </cell>
          <cell r="EB97">
            <v>0.2</v>
          </cell>
          <cell r="EC97">
            <v>0</v>
          </cell>
          <cell r="ED97">
            <v>2.0218966150026789</v>
          </cell>
          <cell r="EE97">
            <v>0</v>
          </cell>
          <cell r="EF97">
            <v>0</v>
          </cell>
          <cell r="EG97">
            <v>0</v>
          </cell>
          <cell r="EH97">
            <v>3.5939181779945502</v>
          </cell>
          <cell r="EI97">
            <v>2.9267340806857497E-2</v>
          </cell>
          <cell r="EJ97">
            <v>190.20661449702868</v>
          </cell>
          <cell r="EK97">
            <v>14.327061455452073</v>
          </cell>
          <cell r="EL97">
            <v>0</v>
          </cell>
          <cell r="EM97">
            <v>1.0120683459217785</v>
          </cell>
          <cell r="EN97">
            <v>0.29941003436968572</v>
          </cell>
          <cell r="EO97">
            <v>1</v>
          </cell>
          <cell r="EP97">
            <v>0.37858436373464094</v>
          </cell>
          <cell r="EQ97">
            <v>4.6182246711337953</v>
          </cell>
          <cell r="ER97">
            <v>4.6814610294467398</v>
          </cell>
          <cell r="ES97">
            <v>0.16130236712086168</v>
          </cell>
          <cell r="ET97">
            <v>0.2</v>
          </cell>
          <cell r="EU97">
            <v>0</v>
          </cell>
        </row>
        <row r="98">
          <cell r="A98" t="str">
            <v>2114.00</v>
          </cell>
          <cell r="B98">
            <v>4.0920462664929644</v>
          </cell>
          <cell r="C98">
            <v>24.276218336313811</v>
          </cell>
          <cell r="D98">
            <v>8.3370571669993918</v>
          </cell>
          <cell r="E98">
            <v>1.1119399999999999</v>
          </cell>
          <cell r="F98">
            <v>-9.8317317430852018</v>
          </cell>
          <cell r="G98">
            <v>1.0176458730111873</v>
          </cell>
          <cell r="H98">
            <v>0</v>
          </cell>
          <cell r="I98">
            <v>0.51266194962828615</v>
          </cell>
          <cell r="J98">
            <v>5.2631578947368363E-2</v>
          </cell>
          <cell r="K98">
            <v>1.6279364672080674</v>
          </cell>
          <cell r="L98">
            <v>2.5773175264362624</v>
          </cell>
          <cell r="M98">
            <v>13.054973110272009</v>
          </cell>
          <cell r="N98">
            <v>0.14400414694705363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0.24844613480557878</v>
          </cell>
          <cell r="AA98">
            <v>0.44928102579487222</v>
          </cell>
          <cell r="AB98">
            <v>3.1104435440727925E-3</v>
          </cell>
          <cell r="AC98">
            <v>3.9472733861339954E-2</v>
          </cell>
          <cell r="AD98">
            <v>2.8650952001680778</v>
          </cell>
          <cell r="AE98">
            <v>137.95586936945719</v>
          </cell>
          <cell r="AF98">
            <v>0.13594347008627039</v>
          </cell>
          <cell r="AG98">
            <v>0</v>
          </cell>
          <cell r="AH98">
            <v>0</v>
          </cell>
          <cell r="AI98">
            <v>0</v>
          </cell>
          <cell r="AJ98">
            <v>0.24583526621681429</v>
          </cell>
          <cell r="AK98">
            <v>1.7019563987668296E-3</v>
          </cell>
          <cell r="AL98">
            <v>137.95586936948914</v>
          </cell>
          <cell r="AM98">
            <v>1.664370223590961</v>
          </cell>
          <cell r="AN98">
            <v>0</v>
          </cell>
          <cell r="AO98">
            <v>0.99753209489080796</v>
          </cell>
          <cell r="AP98">
            <v>9.5794160116827509</v>
          </cell>
          <cell r="AQ98">
            <v>1</v>
          </cell>
          <cell r="AR98">
            <v>2.1598486203464311E-2</v>
          </cell>
          <cell r="AS98">
            <v>2.8650952001180872</v>
          </cell>
          <cell r="AT98">
            <v>2.8673011088600644</v>
          </cell>
          <cell r="AU98">
            <v>0.15212879701486781</v>
          </cell>
          <cell r="AV98">
            <v>0.2</v>
          </cell>
          <cell r="AW98">
            <v>0</v>
          </cell>
          <cell r="AX98">
            <v>0.11250266471931299</v>
          </cell>
          <cell r="AY98">
            <v>0</v>
          </cell>
          <cell r="AZ98">
            <v>0</v>
          </cell>
          <cell r="BA98">
            <v>0</v>
          </cell>
          <cell r="BB98">
            <v>0.20344575957806615</v>
          </cell>
          <cell r="BC98">
            <v>1.4084871453059629E-3</v>
          </cell>
          <cell r="BD98">
            <v>137.95586936941856</v>
          </cell>
          <cell r="BE98">
            <v>1.6643702235480144</v>
          </cell>
          <cell r="BF98">
            <v>0</v>
          </cell>
          <cell r="BG98">
            <v>0.99753209489081551</v>
          </cell>
          <cell r="BH98">
            <v>9.5794160116778553</v>
          </cell>
          <cell r="BI98">
            <v>1</v>
          </cell>
          <cell r="BJ98">
            <v>1.7874247657876374E-2</v>
          </cell>
          <cell r="BK98">
            <v>2.8650952002283678</v>
          </cell>
          <cell r="BL98">
            <v>2.8673011089708913</v>
          </cell>
          <cell r="BM98">
            <v>0.15212879701487078</v>
          </cell>
          <cell r="BN98">
            <v>0.2</v>
          </cell>
          <cell r="BO98">
            <v>0</v>
          </cell>
          <cell r="BP98">
            <v>6.3213315868028683</v>
          </cell>
          <cell r="BQ98">
            <v>13.323177346827704</v>
          </cell>
          <cell r="BR98">
            <v>3.6134626608602144E-2</v>
          </cell>
          <cell r="BS98">
            <v>1.3759949758091659</v>
          </cell>
          <cell r="BT98">
            <v>2.9620665903115504</v>
          </cell>
          <cell r="BU98">
            <v>280.82880554658908</v>
          </cell>
          <cell r="BV98">
            <v>4.5526269212819148</v>
          </cell>
          <cell r="BW98">
            <v>0</v>
          </cell>
          <cell r="BX98">
            <v>0</v>
          </cell>
          <cell r="BY98">
            <v>0</v>
          </cell>
          <cell r="BZ98">
            <v>9.5953605713094134</v>
          </cell>
          <cell r="CA98">
            <v>2.60241804483432E-2</v>
          </cell>
          <cell r="CB98">
            <v>280.82880554662574</v>
          </cell>
          <cell r="CC98">
            <v>6.7070484793200436</v>
          </cell>
          <cell r="CD98">
            <v>0</v>
          </cell>
          <cell r="CE98">
            <v>1.009837551194009</v>
          </cell>
          <cell r="CF98">
            <v>1.2642470152775787</v>
          </cell>
          <cell r="CG98">
            <v>1</v>
          </cell>
          <cell r="CH98">
            <v>0.99099243322335839</v>
          </cell>
          <cell r="CI98">
            <v>2.9620665903115331</v>
          </cell>
          <cell r="CJ98">
            <v>2.9975045042454727</v>
          </cell>
          <cell r="CK98">
            <v>0.16000432234101122</v>
          </cell>
          <cell r="CL98">
            <v>0.2</v>
          </cell>
          <cell r="CM98">
            <v>0</v>
          </cell>
          <cell r="CN98">
            <v>1.7687046655209835</v>
          </cell>
          <cell r="CO98">
            <v>0</v>
          </cell>
          <cell r="CP98">
            <v>0</v>
          </cell>
          <cell r="CQ98">
            <v>0</v>
          </cell>
          <cell r="CR98">
            <v>3.7278167755183493</v>
          </cell>
          <cell r="CS98">
            <v>1.0110446160258944E-2</v>
          </cell>
          <cell r="CT98">
            <v>280.82880554649506</v>
          </cell>
          <cell r="CU98">
            <v>6.7070484793210019</v>
          </cell>
          <cell r="CV98">
            <v>0</v>
          </cell>
          <cell r="CW98">
            <v>1.0098375511940025</v>
          </cell>
          <cell r="CX98">
            <v>1.2642470152766954</v>
          </cell>
          <cell r="CY98">
            <v>1</v>
          </cell>
          <cell r="CZ98">
            <v>0.38500254258581385</v>
          </cell>
          <cell r="DA98">
            <v>2.9620665903115468</v>
          </cell>
          <cell r="DB98">
            <v>2.9975045042454558</v>
          </cell>
          <cell r="DC98">
            <v>0.16000432234100981</v>
          </cell>
          <cell r="DD98">
            <v>0.2</v>
          </cell>
          <cell r="DE98">
            <v>0</v>
          </cell>
          <cell r="DF98">
            <v>7.3612071760993825</v>
          </cell>
          <cell r="DG98">
            <v>13.106308794778574</v>
          </cell>
          <cell r="DH98">
            <v>0.10475907679437872</v>
          </cell>
          <cell r="DI98">
            <v>1.3770497915446525</v>
          </cell>
          <cell r="DJ98">
            <v>4.6168415361977928</v>
          </cell>
          <cell r="DK98">
            <v>193.42292190126835</v>
          </cell>
          <cell r="DL98">
            <v>5.3015459643043359</v>
          </cell>
          <cell r="DM98">
            <v>0</v>
          </cell>
          <cell r="DN98">
            <v>0</v>
          </cell>
          <cell r="DO98">
            <v>0</v>
          </cell>
          <cell r="DP98">
            <v>9.439171705897186</v>
          </cell>
          <cell r="DQ98">
            <v>7.5447551945924757E-2</v>
          </cell>
          <cell r="DR98">
            <v>193.42292190126875</v>
          </cell>
          <cell r="DS98">
            <v>14.497257492541911</v>
          </cell>
          <cell r="DT98">
            <v>0</v>
          </cell>
          <cell r="DU98">
            <v>1.0118793401995549</v>
          </cell>
          <cell r="DV98">
            <v>0.29886742559307616</v>
          </cell>
          <cell r="DW98">
            <v>1</v>
          </cell>
          <cell r="DX98">
            <v>0.99175211216893377</v>
          </cell>
          <cell r="DY98">
            <v>4.6168415361976818</v>
          </cell>
          <cell r="DZ98">
            <v>4.6788497104538447</v>
          </cell>
          <cell r="EA98">
            <v>0.16096392436266363</v>
          </cell>
          <cell r="EB98">
            <v>0.2</v>
          </cell>
          <cell r="EC98">
            <v>0</v>
          </cell>
          <cell r="ED98">
            <v>2.0596612117950834</v>
          </cell>
          <cell r="EE98">
            <v>0</v>
          </cell>
          <cell r="EF98">
            <v>0</v>
          </cell>
          <cell r="EG98">
            <v>0</v>
          </cell>
          <cell r="EH98">
            <v>3.6671370888814563</v>
          </cell>
          <cell r="EI98">
            <v>2.9311524848453965E-2</v>
          </cell>
          <cell r="EJ98">
            <v>193.42292190126744</v>
          </cell>
          <cell r="EK98">
            <v>14.497257492541275</v>
          </cell>
          <cell r="EL98">
            <v>0</v>
          </cell>
          <cell r="EM98">
            <v>1.0118793401995518</v>
          </cell>
          <cell r="EN98">
            <v>0.29886742559307333</v>
          </cell>
          <cell r="EO98">
            <v>1</v>
          </cell>
          <cell r="EP98">
            <v>0.38529767937572618</v>
          </cell>
          <cell r="EQ98">
            <v>4.6168415361979962</v>
          </cell>
          <cell r="ER98">
            <v>4.6788497104541502</v>
          </cell>
          <cell r="ES98">
            <v>0.16096392436266216</v>
          </cell>
          <cell r="ET98">
            <v>0.2</v>
          </cell>
          <cell r="EU98">
            <v>0</v>
          </cell>
        </row>
        <row r="99">
          <cell r="A99" t="str">
            <v>2115.00</v>
          </cell>
          <cell r="B99">
            <v>4.0920462664929644</v>
          </cell>
          <cell r="C99">
            <v>24.746349966118299</v>
          </cell>
          <cell r="D99">
            <v>8.4848325282408847</v>
          </cell>
          <cell r="E99">
            <v>1.1119399999999999</v>
          </cell>
          <cell r="F99">
            <v>-10.010698144012698</v>
          </cell>
          <cell r="G99">
            <v>1.0173789837557592</v>
          </cell>
          <cell r="H99">
            <v>0</v>
          </cell>
          <cell r="I99">
            <v>0.5219338502865607</v>
          </cell>
          <cell r="J99">
            <v>5.2631578947368363E-2</v>
          </cell>
          <cell r="K99">
            <v>1.6562767019471052</v>
          </cell>
          <cell r="L99">
            <v>2.6204891612497336</v>
          </cell>
          <cell r="M99">
            <v>13.283532241724286</v>
          </cell>
          <cell r="N99">
            <v>0.14406481085315564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0.24846436222753182</v>
          </cell>
          <cell r="AA99">
            <v>0.44986248041775362</v>
          </cell>
          <cell r="AB99">
            <v>3.0181707301546509E-3</v>
          </cell>
          <cell r="AC99">
            <v>3.9519419939840289E-2</v>
          </cell>
          <cell r="AD99">
            <v>2.8816482517232664</v>
          </cell>
          <cell r="AE99">
            <v>143.00445454195065</v>
          </cell>
          <cell r="AF99">
            <v>0.13595344367266901</v>
          </cell>
          <cell r="AG99">
            <v>0</v>
          </cell>
          <cell r="AH99">
            <v>0</v>
          </cell>
          <cell r="AI99">
            <v>0</v>
          </cell>
          <cell r="AJ99">
            <v>0.2461534235477558</v>
          </cell>
          <cell r="AK99">
            <v>1.6514670380518713E-3</v>
          </cell>
          <cell r="AL99">
            <v>143.00445454198382</v>
          </cell>
          <cell r="AM99">
            <v>1.6600840924182712</v>
          </cell>
          <cell r="AN99">
            <v>0</v>
          </cell>
          <cell r="AO99">
            <v>0.99742477297902965</v>
          </cell>
          <cell r="AP99">
            <v>9.9050616333474526</v>
          </cell>
          <cell r="AQ99">
            <v>1</v>
          </cell>
          <cell r="AR99">
            <v>2.1624031650251885E-2</v>
          </cell>
          <cell r="AS99">
            <v>2.8816482516729978</v>
          </cell>
          <cell r="AT99">
            <v>2.8837898642946413</v>
          </cell>
          <cell r="AU99">
            <v>0.15194375527823401</v>
          </cell>
          <cell r="AV99">
            <v>0.2</v>
          </cell>
          <cell r="AW99">
            <v>0</v>
          </cell>
          <cell r="AX99">
            <v>0.11251091855486546</v>
          </cell>
          <cell r="AY99">
            <v>0</v>
          </cell>
          <cell r="AZ99">
            <v>0</v>
          </cell>
          <cell r="BA99">
            <v>0</v>
          </cell>
          <cell r="BB99">
            <v>0.20370905687000287</v>
          </cell>
          <cell r="BC99">
            <v>1.3667036921027802E-3</v>
          </cell>
          <cell r="BD99">
            <v>143.00445454191058</v>
          </cell>
          <cell r="BE99">
            <v>1.6600840923754485</v>
          </cell>
          <cell r="BF99">
            <v>0</v>
          </cell>
          <cell r="BG99">
            <v>0.99742477297903764</v>
          </cell>
          <cell r="BH99">
            <v>9.9050616333423793</v>
          </cell>
          <cell r="BI99">
            <v>1</v>
          </cell>
          <cell r="BJ99">
            <v>1.7895388289588837E-2</v>
          </cell>
          <cell r="BK99">
            <v>2.8816482517839397</v>
          </cell>
          <cell r="BL99">
            <v>2.883789864406165</v>
          </cell>
          <cell r="BM99">
            <v>0.15194375527823847</v>
          </cell>
          <cell r="BN99">
            <v>0.2</v>
          </cell>
          <cell r="BO99">
            <v>0</v>
          </cell>
          <cell r="BP99">
            <v>6.4260321872945365</v>
          </cell>
          <cell r="BQ99">
            <v>13.564764604862154</v>
          </cell>
          <cell r="BR99">
            <v>3.6134462405274952E-2</v>
          </cell>
          <cell r="BS99">
            <v>1.3980603937956055</v>
          </cell>
          <cell r="BT99">
            <v>2.9629835498783077</v>
          </cell>
          <cell r="BU99">
            <v>285.59159369894519</v>
          </cell>
          <cell r="BV99">
            <v>4.6280323585584053</v>
          </cell>
          <cell r="BW99">
            <v>0</v>
          </cell>
          <cell r="BX99">
            <v>0</v>
          </cell>
          <cell r="BY99">
            <v>0</v>
          </cell>
          <cell r="BZ99">
            <v>9.7693518640715524</v>
          </cell>
          <cell r="CA99">
            <v>2.6024062189005319E-2</v>
          </cell>
          <cell r="CB99">
            <v>285.59159369898248</v>
          </cell>
          <cell r="CC99">
            <v>6.772077077358384</v>
          </cell>
          <cell r="CD99">
            <v>0</v>
          </cell>
          <cell r="CE99">
            <v>1.0096955610562297</v>
          </cell>
          <cell r="CF99">
            <v>1.2632991259908335</v>
          </cell>
          <cell r="CG99">
            <v>1</v>
          </cell>
          <cell r="CH99">
            <v>1.0068839609141524</v>
          </cell>
          <cell r="CI99">
            <v>2.962983549878309</v>
          </cell>
          <cell r="CJ99">
            <v>2.9978114349213163</v>
          </cell>
          <cell r="CK99">
            <v>0.1597019663940879</v>
          </cell>
          <cell r="CL99">
            <v>0.2</v>
          </cell>
          <cell r="CM99">
            <v>0</v>
          </cell>
          <cell r="CN99">
            <v>1.7979998287361272</v>
          </cell>
          <cell r="CO99">
            <v>0</v>
          </cell>
          <cell r="CP99">
            <v>0</v>
          </cell>
          <cell r="CQ99">
            <v>0</v>
          </cell>
          <cell r="CR99">
            <v>3.7954127407905869</v>
          </cell>
          <cell r="CS99">
            <v>1.0110400216269633E-2</v>
          </cell>
          <cell r="CT99">
            <v>285.59159369884941</v>
          </cell>
          <cell r="CU99">
            <v>6.7720770773594028</v>
          </cell>
          <cell r="CV99">
            <v>0</v>
          </cell>
          <cell r="CW99">
            <v>1.0096955610562375</v>
          </cell>
          <cell r="CX99">
            <v>1.2632991259899511</v>
          </cell>
          <cell r="CY99">
            <v>1</v>
          </cell>
          <cell r="CZ99">
            <v>0.3911764328814521</v>
          </cell>
          <cell r="DA99">
            <v>2.9629835498783121</v>
          </cell>
          <cell r="DB99">
            <v>2.9978114349212999</v>
          </cell>
          <cell r="DC99">
            <v>0.15970196639408707</v>
          </cell>
          <cell r="DD99">
            <v>0.2</v>
          </cell>
          <cell r="DE99">
            <v>0</v>
          </cell>
          <cell r="DF99">
            <v>7.4966103483394289</v>
          </cell>
          <cell r="DG99">
            <v>13.369404568781938</v>
          </cell>
          <cell r="DH99">
            <v>0.10491217771772607</v>
          </cell>
          <cell r="DI99">
            <v>1.4011158509611294</v>
          </cell>
          <cell r="DJ99">
            <v>4.6155011866503557</v>
          </cell>
          <cell r="DK99">
            <v>196.6499079386777</v>
          </cell>
          <cell r="DL99">
            <v>5.3990634127566324</v>
          </cell>
          <cell r="DM99">
            <v>0</v>
          </cell>
          <cell r="DN99">
            <v>0</v>
          </cell>
          <cell r="DO99">
            <v>0</v>
          </cell>
          <cell r="DP99">
            <v>9.6286534451722439</v>
          </cell>
          <cell r="DQ99">
            <v>7.555781532567836E-2</v>
          </cell>
          <cell r="DR99">
            <v>196.64990793867804</v>
          </cell>
          <cell r="DS99">
            <v>14.666767324321532</v>
          </cell>
          <cell r="DT99">
            <v>0</v>
          </cell>
          <cell r="DU99">
            <v>1.0116925447359146</v>
          </cell>
          <cell r="DV99">
            <v>0.29834363404507275</v>
          </cell>
          <cell r="DW99">
            <v>1</v>
          </cell>
          <cell r="DX99">
            <v>1.0090845030558804</v>
          </cell>
          <cell r="DY99">
            <v>4.6155011866503912</v>
          </cell>
          <cell r="DZ99">
            <v>4.6762951710090377</v>
          </cell>
          <cell r="EA99">
            <v>0.16062974786482553</v>
          </cell>
          <cell r="EB99">
            <v>0.2</v>
          </cell>
          <cell r="EC99">
            <v>0</v>
          </cell>
          <cell r="ED99">
            <v>2.0975469355826499</v>
          </cell>
          <cell r="EE99">
            <v>0</v>
          </cell>
          <cell r="EF99">
            <v>0</v>
          </cell>
          <cell r="EG99">
            <v>0</v>
          </cell>
          <cell r="EH99">
            <v>3.7407511236094391</v>
          </cell>
          <cell r="EI99">
            <v>2.9354362392047691E-2</v>
          </cell>
          <cell r="EJ99">
            <v>196.64990793867685</v>
          </cell>
          <cell r="EK99">
            <v>14.666767324320965</v>
          </cell>
          <cell r="EL99">
            <v>0</v>
          </cell>
          <cell r="EM99">
            <v>1.01169254473592</v>
          </cell>
          <cell r="EN99">
            <v>0.29834363404506992</v>
          </cell>
          <cell r="EO99">
            <v>1</v>
          </cell>
          <cell r="EP99">
            <v>0.39203134790522243</v>
          </cell>
          <cell r="EQ99">
            <v>4.6155011866505813</v>
          </cell>
          <cell r="ER99">
            <v>4.6762951710093486</v>
          </cell>
          <cell r="ES99">
            <v>0.16062974786482856</v>
          </cell>
          <cell r="ET99">
            <v>0.2</v>
          </cell>
          <cell r="EU99">
            <v>0</v>
          </cell>
        </row>
        <row r="100">
          <cell r="A100" t="str">
            <v>2116.00</v>
          </cell>
          <cell r="B100">
            <v>4.0920462664929644</v>
          </cell>
          <cell r="C100">
            <v>25.218941056689896</v>
          </cell>
          <cell r="D100">
            <v>8.6330237058484443</v>
          </cell>
          <cell r="E100">
            <v>1.1119399999999999</v>
          </cell>
          <cell r="F100">
            <v>-10.190382153414564</v>
          </cell>
          <cell r="G100">
            <v>1.0171147366984203</v>
          </cell>
          <cell r="H100">
            <v>0</v>
          </cell>
          <cell r="I100">
            <v>0.5312380654885579</v>
          </cell>
          <cell r="J100">
            <v>5.2631578947368363E-2</v>
          </cell>
          <cell r="K100">
            <v>1.684693138866727</v>
          </cell>
          <cell r="L100">
            <v>2.6637931124079914</v>
          </cell>
          <cell r="M100">
            <v>13.512748022611722</v>
          </cell>
          <cell r="N100">
            <v>0.14412360361850166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0.24848280044909704</v>
          </cell>
          <cell r="AA100">
            <v>0.45044017473933073</v>
          </cell>
          <cell r="AB100">
            <v>2.9286756134742826E-3</v>
          </cell>
          <cell r="AC100">
            <v>3.9566051399590477E-2</v>
          </cell>
          <cell r="AD100">
            <v>2.8980570232034379</v>
          </cell>
          <cell r="AE100">
            <v>148.22351928838555</v>
          </cell>
          <cell r="AF100">
            <v>0.13596353260330751</v>
          </cell>
          <cell r="AG100">
            <v>0</v>
          </cell>
          <cell r="AH100">
            <v>0</v>
          </cell>
          <cell r="AI100">
            <v>0</v>
          </cell>
          <cell r="AJ100">
            <v>0.24646952333649369</v>
          </cell>
          <cell r="AK100">
            <v>1.6024975633340964E-3</v>
          </cell>
          <cell r="AL100">
            <v>148.22351928841991</v>
          </cell>
          <cell r="AM100">
            <v>1.6556322608750527</v>
          </cell>
          <cell r="AN100">
            <v>0</v>
          </cell>
          <cell r="AO100">
            <v>0.99731830961844026</v>
          </cell>
          <cell r="AP100">
            <v>10.243334248018096</v>
          </cell>
          <cell r="AQ100">
            <v>1</v>
          </cell>
          <cell r="AR100">
            <v>2.1649547211034691E-2</v>
          </cell>
          <cell r="AS100">
            <v>2.898057023152913</v>
          </cell>
          <cell r="AT100">
            <v>2.9001176183987063</v>
          </cell>
          <cell r="AU100">
            <v>0.15176087395826185</v>
          </cell>
          <cell r="AV100">
            <v>0.2</v>
          </cell>
          <cell r="AW100">
            <v>0</v>
          </cell>
          <cell r="AX100">
            <v>0.11251926784579036</v>
          </cell>
          <cell r="AY100">
            <v>0</v>
          </cell>
          <cell r="AZ100">
            <v>0</v>
          </cell>
          <cell r="BA100">
            <v>0</v>
          </cell>
          <cell r="BB100">
            <v>0.20397065140283854</v>
          </cell>
          <cell r="BC100">
            <v>1.3261780501401862E-3</v>
          </cell>
          <cell r="BD100">
            <v>148.22351928834402</v>
          </cell>
          <cell r="BE100">
            <v>1.655632260832357</v>
          </cell>
          <cell r="BF100">
            <v>0</v>
          </cell>
          <cell r="BG100">
            <v>0.99731830961844758</v>
          </cell>
          <cell r="BH100">
            <v>10.243334248012841</v>
          </cell>
          <cell r="BI100">
            <v>1</v>
          </cell>
          <cell r="BJ100">
            <v>1.791650418855591E-2</v>
          </cell>
          <cell r="BK100">
            <v>2.8980570232644678</v>
          </cell>
          <cell r="BL100">
            <v>2.9001176185109188</v>
          </cell>
          <cell r="BM100">
            <v>0.15176087395827126</v>
          </cell>
          <cell r="BN100">
            <v>0.2</v>
          </cell>
          <cell r="BO100">
            <v>0</v>
          </cell>
          <cell r="BP100">
            <v>6.5310502875741161</v>
          </cell>
          <cell r="BQ100">
            <v>13.807571797830089</v>
          </cell>
          <cell r="BR100">
            <v>3.6134317203567974E-2</v>
          </cell>
          <cell r="BS100">
            <v>1.4202012888285602</v>
          </cell>
          <cell r="BT100">
            <v>2.9638705490135369</v>
          </cell>
          <cell r="BU100">
            <v>290.36875136121034</v>
          </cell>
          <cell r="BV100">
            <v>4.7036664593787227</v>
          </cell>
          <cell r="BW100">
            <v>0</v>
          </cell>
          <cell r="BX100">
            <v>0</v>
          </cell>
          <cell r="BY100">
            <v>0</v>
          </cell>
          <cell r="BZ100">
            <v>9.9442217547279963</v>
          </cell>
          <cell r="CA100">
            <v>2.6023957614646081E-2</v>
          </cell>
          <cell r="CB100">
            <v>290.36875136124826</v>
          </cell>
          <cell r="CC100">
            <v>6.8367817296508502</v>
          </cell>
          <cell r="CD100">
            <v>0</v>
          </cell>
          <cell r="CE100">
            <v>1.009554624312945</v>
          </cell>
          <cell r="CF100">
            <v>1.2623851194622231</v>
          </cell>
          <cell r="CG100">
            <v>1</v>
          </cell>
          <cell r="CH100">
            <v>1.022829847220577</v>
          </cell>
          <cell r="CI100">
            <v>2.9638705490135173</v>
          </cell>
          <cell r="CJ100">
            <v>2.9980892377333239</v>
          </cell>
          <cell r="CK100">
            <v>0.15940300570832197</v>
          </cell>
          <cell r="CL100">
            <v>0.2</v>
          </cell>
          <cell r="CM100">
            <v>0</v>
          </cell>
          <cell r="CN100">
            <v>1.8273838281954553</v>
          </cell>
          <cell r="CO100">
            <v>0</v>
          </cell>
          <cell r="CP100">
            <v>0</v>
          </cell>
          <cell r="CQ100">
            <v>0</v>
          </cell>
          <cell r="CR100">
            <v>3.8633500431022196</v>
          </cell>
          <cell r="CS100">
            <v>1.011035958892189E-2</v>
          </cell>
          <cell r="CT100">
            <v>290.36875136111325</v>
          </cell>
          <cell r="CU100">
            <v>6.8367817296518814</v>
          </cell>
          <cell r="CV100">
            <v>0</v>
          </cell>
          <cell r="CW100">
            <v>1.0095546243129454</v>
          </cell>
          <cell r="CX100">
            <v>1.2623851194613411</v>
          </cell>
          <cell r="CY100">
            <v>1</v>
          </cell>
          <cell r="CZ100">
            <v>0.39737144160799637</v>
          </cell>
          <cell r="DA100">
            <v>2.963870549013488</v>
          </cell>
          <cell r="DB100">
            <v>2.9980892377333079</v>
          </cell>
          <cell r="DC100">
            <v>0.1594030057083228</v>
          </cell>
          <cell r="DD100">
            <v>0.2</v>
          </cell>
          <cell r="DE100">
            <v>0</v>
          </cell>
          <cell r="DF100">
            <v>7.6324099495854458</v>
          </cell>
          <cell r="DG100">
            <v>13.633860918634134</v>
          </cell>
          <cell r="DH100">
            <v>0.10506061080145937</v>
          </cell>
          <cell r="DI100">
            <v>1.4252532685893329</v>
          </cell>
          <cell r="DJ100">
            <v>4.6142025129883342</v>
          </cell>
          <cell r="DK100">
            <v>199.88677444894589</v>
          </cell>
          <cell r="DL100">
            <v>5.4968663696247084</v>
          </cell>
          <cell r="DM100">
            <v>0</v>
          </cell>
          <cell r="DN100">
            <v>0</v>
          </cell>
          <cell r="DO100">
            <v>0</v>
          </cell>
          <cell r="DP100">
            <v>9.8191150720161691</v>
          </cell>
          <cell r="DQ100">
            <v>7.5664716924452896E-2</v>
          </cell>
          <cell r="DR100">
            <v>199.8867744489462</v>
          </cell>
          <cell r="DS100">
            <v>14.835549533169907</v>
          </cell>
          <cell r="DT100">
            <v>0</v>
          </cell>
          <cell r="DU100">
            <v>1.0115077988977494</v>
          </cell>
          <cell r="DV100">
            <v>0.29783821436247737</v>
          </cell>
          <cell r="DW100">
            <v>1</v>
          </cell>
          <cell r="DX100">
            <v>1.026468286171125</v>
          </cell>
          <cell r="DY100">
            <v>4.6142025129882489</v>
          </cell>
          <cell r="DZ100">
            <v>4.6737955131315738</v>
          </cell>
          <cell r="EA100">
            <v>0.16029959726386511</v>
          </cell>
          <cell r="EB100">
            <v>0.2</v>
          </cell>
          <cell r="EC100">
            <v>0</v>
          </cell>
          <cell r="ED100">
            <v>2.1355435799607538</v>
          </cell>
          <cell r="EE100">
            <v>0</v>
          </cell>
          <cell r="EF100">
            <v>0</v>
          </cell>
          <cell r="EG100">
            <v>0</v>
          </cell>
          <cell r="EH100">
            <v>3.8147458466179929</v>
          </cell>
          <cell r="EI100">
            <v>2.9395893877006474E-2</v>
          </cell>
          <cell r="EJ100">
            <v>199.88677444894492</v>
          </cell>
          <cell r="EK100">
            <v>14.835549533169287</v>
          </cell>
          <cell r="EL100">
            <v>0</v>
          </cell>
          <cell r="EM100">
            <v>1.0115077988977463</v>
          </cell>
          <cell r="EN100">
            <v>0.29783821436247454</v>
          </cell>
          <cell r="EO100">
            <v>1</v>
          </cell>
          <cell r="EP100">
            <v>0.39878498241821131</v>
          </cell>
          <cell r="EQ100">
            <v>4.6142025129885198</v>
          </cell>
          <cell r="ER100">
            <v>4.6737955131318936</v>
          </cell>
          <cell r="ES100">
            <v>0.16029959726386522</v>
          </cell>
          <cell r="ET100">
            <v>0.2</v>
          </cell>
          <cell r="EU100">
            <v>0</v>
          </cell>
        </row>
        <row r="101">
          <cell r="A101" t="str">
            <v>2117.00</v>
          </cell>
          <cell r="B101">
            <v>4.0920462664929644</v>
          </cell>
          <cell r="C101">
            <v>25.69390957579099</v>
          </cell>
          <cell r="D101">
            <v>8.7815844043294984</v>
          </cell>
          <cell r="E101">
            <v>1.1119399999999999</v>
          </cell>
          <cell r="F101">
            <v>-10.370735655248923</v>
          </cell>
          <cell r="G101">
            <v>1.016853006499596</v>
          </cell>
          <cell r="H101">
            <v>0</v>
          </cell>
          <cell r="I101">
            <v>0.54057227135603514</v>
          </cell>
          <cell r="J101">
            <v>5.2631578947368363E-2</v>
          </cell>
          <cell r="K101">
            <v>1.7131780743769265</v>
          </cell>
          <cell r="L101">
            <v>2.7072294445689864</v>
          </cell>
          <cell r="M101">
            <v>13.742564194631449</v>
          </cell>
          <cell r="N101">
            <v>0.14418058028886988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0.24850144379641362</v>
          </cell>
          <cell r="AA101">
            <v>0.45101449833149698</v>
          </cell>
          <cell r="AB101">
            <v>2.8418732445926118E-3</v>
          </cell>
          <cell r="AC101">
            <v>3.9612747955477597E-2</v>
          </cell>
          <cell r="AD101">
            <v>2.9143213020076426</v>
          </cell>
          <cell r="AE101">
            <v>153.61844331798608</v>
          </cell>
          <cell r="AF101">
            <v>0.13597373377359506</v>
          </cell>
          <cell r="AG101">
            <v>0</v>
          </cell>
          <cell r="AH101">
            <v>0</v>
          </cell>
          <cell r="AI101">
            <v>0</v>
          </cell>
          <cell r="AJ101">
            <v>0.24678377874696389</v>
          </cell>
          <cell r="AK101">
            <v>1.5550014924191309E-3</v>
          </cell>
          <cell r="AL101">
            <v>153.61844331802172</v>
          </cell>
          <cell r="AM101">
            <v>1.6510172965552972</v>
          </cell>
          <cell r="AN101">
            <v>0</v>
          </cell>
          <cell r="AO101">
            <v>0.99721256680676396</v>
          </cell>
          <cell r="AP101">
            <v>10.594755067899083</v>
          </cell>
          <cell r="AQ101">
            <v>1</v>
          </cell>
          <cell r="AR101">
            <v>2.1675098390785352E-2</v>
          </cell>
          <cell r="AS101">
            <v>2.9143213019568179</v>
          </cell>
          <cell r="AT101">
            <v>2.9162798114399462</v>
          </cell>
          <cell r="AU101">
            <v>0.15158003459928565</v>
          </cell>
          <cell r="AV101">
            <v>0.2</v>
          </cell>
          <cell r="AW101">
            <v>0</v>
          </cell>
          <cell r="AX101">
            <v>0.1125277100228209</v>
          </cell>
          <cell r="AY101">
            <v>0</v>
          </cell>
          <cell r="AZ101">
            <v>0</v>
          </cell>
          <cell r="BA101">
            <v>0</v>
          </cell>
          <cell r="BB101">
            <v>0.20423071958453709</v>
          </cell>
          <cell r="BC101">
            <v>1.286871752173481E-3</v>
          </cell>
          <cell r="BD101">
            <v>153.6184433179429</v>
          </cell>
          <cell r="BE101">
            <v>1.651017296512741</v>
          </cell>
          <cell r="BF101">
            <v>0</v>
          </cell>
          <cell r="BG101">
            <v>0.99721256680677628</v>
          </cell>
          <cell r="BH101">
            <v>10.594755067893646</v>
          </cell>
          <cell r="BI101">
            <v>1</v>
          </cell>
          <cell r="BJ101">
            <v>1.7937649564692602E-2</v>
          </cell>
          <cell r="BK101">
            <v>2.9143213020689993</v>
          </cell>
          <cell r="BL101">
            <v>2.9162798115528359</v>
          </cell>
          <cell r="BM101">
            <v>0.15158003459930033</v>
          </cell>
          <cell r="BN101">
            <v>0.2</v>
          </cell>
          <cell r="BO101">
            <v>0</v>
          </cell>
          <cell r="BP101">
            <v>6.6363639682411799</v>
          </cell>
          <cell r="BQ101">
            <v>14.051568897778267</v>
          </cell>
          <cell r="BR101">
            <v>3.6134190432429686E-2</v>
          </cell>
          <cell r="BS101">
            <v>1.4424184828309541</v>
          </cell>
          <cell r="BT101">
            <v>2.9647281272316297</v>
          </cell>
          <cell r="BU101">
            <v>295.15921837787607</v>
          </cell>
          <cell r="BV101">
            <v>4.7795134373769406</v>
          </cell>
          <cell r="BW101">
            <v>0</v>
          </cell>
          <cell r="BX101">
            <v>0</v>
          </cell>
          <cell r="BY101">
            <v>0</v>
          </cell>
          <cell r="BZ101">
            <v>10.119948617127847</v>
          </cell>
          <cell r="CA101">
            <v>2.6023866313993827E-2</v>
          </cell>
          <cell r="CB101">
            <v>295.15921837791461</v>
          </cell>
          <cell r="CC101">
            <v>6.9011472358208019</v>
          </cell>
          <cell r="CD101">
            <v>0</v>
          </cell>
          <cell r="CE101">
            <v>1.0094145913552866</v>
          </cell>
          <cell r="CF101">
            <v>1.2615055238411028</v>
          </cell>
          <cell r="CG101">
            <v>1</v>
          </cell>
          <cell r="CH101">
            <v>1.0388306840919914</v>
          </cell>
          <cell r="CI101">
            <v>2.9647281272316568</v>
          </cell>
          <cell r="CJ101">
            <v>2.9983374638671325</v>
          </cell>
          <cell r="CK101">
            <v>0.15910721151218274</v>
          </cell>
          <cell r="CL101">
            <v>0.2</v>
          </cell>
          <cell r="CM101">
            <v>0</v>
          </cell>
          <cell r="CN101">
            <v>1.8568505308642109</v>
          </cell>
          <cell r="CO101">
            <v>0</v>
          </cell>
          <cell r="CP101">
            <v>0</v>
          </cell>
          <cell r="CQ101">
            <v>0</v>
          </cell>
          <cell r="CR101">
            <v>3.9316202806503631</v>
          </cell>
          <cell r="CS101">
            <v>1.011032411843586E-2</v>
          </cell>
          <cell r="CT101">
            <v>295.15921837777728</v>
          </cell>
          <cell r="CU101">
            <v>6.9011472358217638</v>
          </cell>
          <cell r="CV101">
            <v>0</v>
          </cell>
          <cell r="CW101">
            <v>1.009414591355275</v>
          </cell>
          <cell r="CX101">
            <v>1.2615055238402217</v>
          </cell>
          <cell r="CY101">
            <v>1</v>
          </cell>
          <cell r="CZ101">
            <v>0.40358779873895656</v>
          </cell>
          <cell r="DA101">
            <v>2.9647281272316035</v>
          </cell>
          <cell r="DB101">
            <v>2.9983374638671161</v>
          </cell>
          <cell r="DC101">
            <v>0.15910721151218493</v>
          </cell>
          <cell r="DD101">
            <v>0.2</v>
          </cell>
          <cell r="DE101">
            <v>0</v>
          </cell>
          <cell r="DF101">
            <v>7.7685697335233455</v>
          </cell>
          <cell r="DG101">
            <v>13.899630031884637</v>
          </cell>
          <cell r="DH101">
            <v>0.10520451661184756</v>
          </cell>
          <cell r="DI101">
            <v>1.4494614687623557</v>
          </cell>
          <cell r="DJ101">
            <v>4.6129444368135673</v>
          </cell>
          <cell r="DK101">
            <v>203.13272594266783</v>
          </cell>
          <cell r="DL101">
            <v>5.5949287302902091</v>
          </cell>
          <cell r="DM101">
            <v>0</v>
          </cell>
          <cell r="DN101">
            <v>0</v>
          </cell>
          <cell r="DO101">
            <v>0</v>
          </cell>
          <cell r="DP101">
            <v>10.010522151871715</v>
          </cell>
          <cell r="DQ101">
            <v>7.5768357978162212E-2</v>
          </cell>
          <cell r="DR101">
            <v>203.13272594266806</v>
          </cell>
          <cell r="DS101">
            <v>15.00356111648329</v>
          </cell>
          <cell r="DT101">
            <v>0</v>
          </cell>
          <cell r="DU101">
            <v>1.0113249315731605</v>
          </cell>
          <cell r="DV101">
            <v>0.29735077708121727</v>
          </cell>
          <cell r="DW101">
            <v>1</v>
          </cell>
          <cell r="DX101">
            <v>1.0439030469189212</v>
          </cell>
          <cell r="DY101">
            <v>4.6129444368135255</v>
          </cell>
          <cell r="DZ101">
            <v>4.6713492115210347</v>
          </cell>
          <cell r="EA101">
            <v>0.15997320950587121</v>
          </cell>
          <cell r="EB101">
            <v>0.2</v>
          </cell>
          <cell r="EC101">
            <v>0</v>
          </cell>
          <cell r="ED101">
            <v>2.1736410032330409</v>
          </cell>
          <cell r="EE101">
            <v>0</v>
          </cell>
          <cell r="EF101">
            <v>0</v>
          </cell>
          <cell r="EG101">
            <v>0</v>
          </cell>
          <cell r="EH101">
            <v>3.889107880012745</v>
          </cell>
          <cell r="EI101">
            <v>2.9436158633685348E-2</v>
          </cell>
          <cell r="EJ101">
            <v>203.13272594266687</v>
          </cell>
          <cell r="EK101">
            <v>15.003561116482597</v>
          </cell>
          <cell r="EL101">
            <v>0</v>
          </cell>
          <cell r="EM101">
            <v>1.0113249315731561</v>
          </cell>
          <cell r="EN101">
            <v>0.29735077708121449</v>
          </cell>
          <cell r="EO101">
            <v>1</v>
          </cell>
          <cell r="EP101">
            <v>0.40555842184341639</v>
          </cell>
          <cell r="EQ101">
            <v>4.6129444368138808</v>
          </cell>
          <cell r="ER101">
            <v>4.6713492115213597</v>
          </cell>
          <cell r="ES101">
            <v>0.1599732095058686</v>
          </cell>
          <cell r="ET101">
            <v>0.2</v>
          </cell>
          <cell r="EU101">
            <v>0</v>
          </cell>
        </row>
      </sheetData>
      <sheetData sheetId="2">
        <row r="2">
          <cell r="M2">
            <v>0.40674026919701356</v>
          </cell>
          <cell r="AF2">
            <v>0.11572443861999183</v>
          </cell>
        </row>
        <row r="3">
          <cell r="M3">
            <v>0.43336751495396303</v>
          </cell>
          <cell r="AF3">
            <v>0.11815902592113263</v>
          </cell>
        </row>
        <row r="4">
          <cell r="M4">
            <v>0.4607900648720808</v>
          </cell>
          <cell r="AF4">
            <v>0.11976576062344989</v>
          </cell>
        </row>
        <row r="5">
          <cell r="M5">
            <v>0.4893281974036382</v>
          </cell>
          <cell r="AF5">
            <v>0.12070748015028762</v>
          </cell>
        </row>
        <row r="6">
          <cell r="M6">
            <v>0.5190759426152598</v>
          </cell>
          <cell r="AF6">
            <v>0.12108342998180122</v>
          </cell>
        </row>
        <row r="7">
          <cell r="M7">
            <v>0.55011668734644092</v>
          </cell>
          <cell r="AF7">
            <v>0.12098318417553983</v>
          </cell>
        </row>
        <row r="8">
          <cell r="M8">
            <v>0.58252459962314496</v>
          </cell>
          <cell r="AF8">
            <v>0.12048469543250263</v>
          </cell>
        </row>
        <row r="9">
          <cell r="M9">
            <v>0.61636899167193193</v>
          </cell>
          <cell r="AF9">
            <v>0.11965565224030907</v>
          </cell>
        </row>
        <row r="10">
          <cell r="M10">
            <v>0.65171503498614936</v>
          </cell>
          <cell r="AF10">
            <v>0.11855428957797112</v>
          </cell>
        </row>
        <row r="11">
          <cell r="M11">
            <v>0.68861958930455092</v>
          </cell>
          <cell r="AF11">
            <v>0.1172295397062981</v>
          </cell>
        </row>
        <row r="12">
          <cell r="M12">
            <v>0.72714392769706415</v>
          </cell>
          <cell r="AF12">
            <v>0.11572437359344641</v>
          </cell>
        </row>
        <row r="13">
          <cell r="M13">
            <v>0.76734231573406919</v>
          </cell>
          <cell r="AF13">
            <v>0.11407429729136959</v>
          </cell>
        </row>
        <row r="14">
          <cell r="M14">
            <v>0.80926626936042567</v>
          </cell>
          <cell r="AF14">
            <v>0.1123092532325338</v>
          </cell>
        </row>
        <row r="15">
          <cell r="M15">
            <v>0.85296499412772153</v>
          </cell>
          <cell r="AF15">
            <v>0.11045445288367185</v>
          </cell>
        </row>
        <row r="16">
          <cell r="M16">
            <v>0.89847907592115916</v>
          </cell>
          <cell r="AF16">
            <v>0.1085302747538158</v>
          </cell>
        </row>
        <row r="17">
          <cell r="M17">
            <v>0.94586011713136875</v>
          </cell>
          <cell r="AF17">
            <v>0.10655540144801305</v>
          </cell>
        </row>
        <row r="18">
          <cell r="M18">
            <v>0.99515038936862299</v>
          </cell>
          <cell r="AF18">
            <v>0.10454446268695435</v>
          </cell>
        </row>
        <row r="19">
          <cell r="M19">
            <v>1.0463904299076672</v>
          </cell>
          <cell r="AF19">
            <v>0.1025097507105532</v>
          </cell>
        </row>
        <row r="20">
          <cell r="M20">
            <v>1.09961935135349</v>
          </cell>
          <cell r="AF20">
            <v>0.10046158274032807</v>
          </cell>
        </row>
        <row r="21">
          <cell r="M21">
            <v>1.1548650987258964</v>
          </cell>
          <cell r="AF21">
            <v>9.8407757148079297E-2</v>
          </cell>
        </row>
        <row r="22">
          <cell r="M22">
            <v>1.2121741880561629</v>
          </cell>
          <cell r="AF22">
            <v>9.6356413253674916E-2</v>
          </cell>
        </row>
        <row r="23">
          <cell r="M23">
            <v>1.2715799351770454</v>
          </cell>
          <cell r="AF23">
            <v>9.4313241370099957E-2</v>
          </cell>
        </row>
        <row r="24">
          <cell r="M24">
            <v>1.3331142681351382</v>
          </cell>
          <cell r="AF24">
            <v>9.2283000511939495E-2</v>
          </cell>
        </row>
        <row r="25">
          <cell r="M25">
            <v>1.3968075670855467</v>
          </cell>
          <cell r="AF25">
            <v>9.0269618787398059E-2</v>
          </cell>
        </row>
        <row r="26">
          <cell r="M26">
            <v>1.4626715839225191</v>
          </cell>
          <cell r="AF26">
            <v>8.8275323413157192E-2</v>
          </cell>
        </row>
        <row r="27">
          <cell r="M27">
            <v>1.5307515446092013</v>
          </cell>
          <cell r="AF27">
            <v>8.6303839313525074E-2</v>
          </cell>
        </row>
        <row r="28">
          <cell r="M28">
            <v>1.6010708471411106</v>
          </cell>
          <cell r="AF28">
            <v>8.4356961369924391E-2</v>
          </cell>
        </row>
        <row r="29">
          <cell r="M29">
            <v>1.6736513654513943</v>
          </cell>
          <cell r="AF29">
            <v>8.2436178367238502E-2</v>
          </cell>
        </row>
        <row r="30">
          <cell r="M30">
            <v>1.748513741885011</v>
          </cell>
          <cell r="AF30">
            <v>8.0542695093092212E-2</v>
          </cell>
        </row>
        <row r="31">
          <cell r="M31">
            <v>1.8256518658212417</v>
          </cell>
          <cell r="AF31">
            <v>7.8676452908726408E-2</v>
          </cell>
        </row>
        <row r="32">
          <cell r="M32">
            <v>1.905103410535236</v>
          </cell>
          <cell r="AF32">
            <v>7.6839026088810325E-2</v>
          </cell>
        </row>
        <row r="33">
          <cell r="M33">
            <v>1.9868803128714014</v>
          </cell>
          <cell r="AF33">
            <v>7.5030621199523098E-2</v>
          </cell>
        </row>
        <row r="34">
          <cell r="M34">
            <v>2.0709923500124092</v>
          </cell>
          <cell r="AF34">
            <v>7.3251350501537055E-2</v>
          </cell>
        </row>
        <row r="35">
          <cell r="M35">
            <v>2.1574472600475016</v>
          </cell>
          <cell r="AF35">
            <v>7.1501234091646756E-2</v>
          </cell>
        </row>
        <row r="36">
          <cell r="M36">
            <v>2.2462348756194008</v>
          </cell>
          <cell r="AF36">
            <v>6.9779780753391918E-2</v>
          </cell>
        </row>
        <row r="37">
          <cell r="M37">
            <v>2.3373715334205101</v>
          </cell>
          <cell r="AF37">
            <v>6.8087226245182778E-2</v>
          </cell>
        </row>
        <row r="38">
          <cell r="M38">
            <v>2.4308562567520311</v>
          </cell>
          <cell r="AF38">
            <v>6.642324397702605E-2</v>
          </cell>
        </row>
        <row r="39">
          <cell r="M39">
            <v>2.5266854113641077</v>
          </cell>
          <cell r="AF39">
            <v>6.4787493446165162E-2</v>
          </cell>
        </row>
        <row r="40">
          <cell r="M40">
            <v>2.6248526945982973</v>
          </cell>
          <cell r="AF40">
            <v>6.3179622326958229E-2</v>
          </cell>
        </row>
        <row r="41">
          <cell r="M41">
            <v>2.725349126935801</v>
          </cell>
          <cell r="AF41">
            <v>6.1599268685531408E-2</v>
          </cell>
        </row>
        <row r="42">
          <cell r="M42">
            <v>2.8281630456889761</v>
          </cell>
          <cell r="AF42">
            <v>6.0046063263258086E-2</v>
          </cell>
        </row>
        <row r="43">
          <cell r="M43">
            <v>2.9332801007743949</v>
          </cell>
          <cell r="AF43">
            <v>5.8519631766332993E-2</v>
          </cell>
        </row>
        <row r="44">
          <cell r="M44">
            <v>3.0406832526386705</v>
          </cell>
          <cell r="AF44">
            <v>5.7019597099113674E-2</v>
          </cell>
        </row>
        <row r="45">
          <cell r="M45">
            <v>3.1503527724748723</v>
          </cell>
          <cell r="AF45">
            <v>5.5545581485104592E-2</v>
          </cell>
        </row>
        <row r="46">
          <cell r="M46">
            <v>3.262266244895613</v>
          </cell>
          <cell r="AF46">
            <v>5.4097208429463507E-2</v>
          </cell>
        </row>
        <row r="47">
          <cell r="M47">
            <v>3.3763985732047486</v>
          </cell>
          <cell r="AF47">
            <v>5.2674104489207244E-2</v>
          </cell>
        </row>
        <row r="48">
          <cell r="M48">
            <v>3.4927219873607651</v>
          </cell>
          <cell r="AF48">
            <v>5.1275900830563555E-2</v>
          </cell>
        </row>
        <row r="49">
          <cell r="M49">
            <v>3.6112060546456002</v>
          </cell>
          <cell r="AF49">
            <v>4.9902234566139618E-2</v>
          </cell>
        </row>
        <row r="50">
          <cell r="M50">
            <v>3.7318176929597628</v>
          </cell>
          <cell r="AF50">
            <v>4.8552749876966318E-2</v>
          </cell>
        </row>
        <row r="51">
          <cell r="M51">
            <v>3.8545211865560591</v>
          </cell>
          <cell r="AF51">
            <v>4.7227098935728636E-2</v>
          </cell>
        </row>
        <row r="52">
          <cell r="M52">
            <v>3.9792782039174632</v>
          </cell>
          <cell r="AF52">
            <v>4.5924942657121277E-2</v>
          </cell>
        </row>
        <row r="53">
          <cell r="M53">
            <v>4.1060478173768757</v>
          </cell>
          <cell r="AF53">
            <v>4.4645951309393292E-2</v>
          </cell>
        </row>
        <row r="54">
          <cell r="M54">
            <v>4.2347865239809419</v>
          </cell>
          <cell r="AF54">
            <v>4.3389805027514758E-2</v>
          </cell>
        </row>
        <row r="55">
          <cell r="M55">
            <v>4.3654482670259442</v>
          </cell>
          <cell r="AF55">
            <v>4.2156194273270366E-2</v>
          </cell>
        </row>
        <row r="56">
          <cell r="M56">
            <v>4.497984457644705</v>
          </cell>
          <cell r="AF56">
            <v>4.094482029087658E-2</v>
          </cell>
        </row>
        <row r="57">
          <cell r="M57">
            <v>4.6323439958163535</v>
          </cell>
          <cell r="AF57">
            <v>3.9755395608564122E-2</v>
          </cell>
        </row>
        <row r="58">
          <cell r="M58">
            <v>4.7684732902203741</v>
          </cell>
          <cell r="AF58">
            <v>3.8587644636993636E-2</v>
          </cell>
        </row>
        <row r="59">
          <cell r="M59">
            <v>4.9063162764722694</v>
          </cell>
          <cell r="AF59">
            <v>3.7441304414368742E-2</v>
          </cell>
        </row>
        <row r="60">
          <cell r="M60">
            <v>5.0458144335020734</v>
          </cell>
          <cell r="AF60">
            <v>3.6316125545655956E-2</v>
          </cell>
        </row>
        <row r="61">
          <cell r="M61">
            <v>5.1869067981708978</v>
          </cell>
          <cell r="AF61">
            <v>3.5211873379266373E-2</v>
          </cell>
        </row>
        <row r="62">
          <cell r="M62">
            <v>5.329529978729334</v>
          </cell>
          <cell r="AF62">
            <v>3.4128329458846925E-2</v>
          </cell>
        </row>
        <row r="63">
          <cell r="M63">
            <v>5.4736181684295655</v>
          </cell>
          <cell r="AF63">
            <v>3.3065293280162986E-2</v>
          </cell>
        </row>
        <row r="64">
          <cell r="M64">
            <v>5.6191031615813642</v>
          </cell>
          <cell r="AF64">
            <v>3.2022584373261297E-2</v>
          </cell>
        </row>
        <row r="65">
          <cell r="M65">
            <v>5.765914375643348</v>
          </cell>
          <cell r="AF65">
            <v>3.1000044717952251E-2</v>
          </cell>
        </row>
        <row r="66">
          <cell r="M66">
            <v>5.9139788846760961</v>
          </cell>
          <cell r="AF66">
            <v>2.9997541485734112E-2</v>
          </cell>
        </row>
        <row r="67">
          <cell r="M67">
            <v>6.0632214717188289</v>
          </cell>
          <cell r="AF67">
            <v>2.9014970083562602E-2</v>
          </cell>
        </row>
        <row r="68">
          <cell r="M68">
            <v>6.2135647105395497</v>
          </cell>
          <cell r="AF68">
            <v>2.805225745384991E-2</v>
          </cell>
        </row>
        <row r="69">
          <cell r="M69">
            <v>6.3649290908760285</v>
          </cell>
          <cell r="AF69">
            <v>2.7109365560938171E-2</v>
          </cell>
        </row>
        <row r="70">
          <cell r="M70">
            <v>6.5172332058954465</v>
          </cell>
          <cell r="AF70">
            <v>2.618629496674707E-2</v>
          </cell>
        </row>
        <row r="71">
          <cell r="M71">
            <v>6.6703940263626533</v>
          </cell>
          <cell r="AF71">
            <v>2.5283088367830796E-2</v>
          </cell>
        </row>
        <row r="72">
          <cell r="M72">
            <v>6.8243272931315326</v>
          </cell>
          <cell r="AF72">
            <v>2.4399833933028112E-2</v>
          </cell>
        </row>
        <row r="73">
          <cell r="M73">
            <v>6.978948068311837</v>
          </cell>
          <cell r="AF73">
            <v>2.3536668246400529E-2</v>
          </cell>
        </row>
        <row r="74">
          <cell r="M74">
            <v>7.1341714961134146</v>
          </cell>
          <cell r="AF74">
            <v>2.2693778625598692E-2</v>
          </cell>
        </row>
        <row r="75">
          <cell r="M75">
            <v>7.2899138372379699</v>
          </cell>
          <cell r="AF75">
            <v>2.1871404553569968E-2</v>
          </cell>
        </row>
        <row r="76">
          <cell r="M76">
            <v>7.4460938561290186</v>
          </cell>
          <cell r="AF76">
            <v>2.1069837934484529E-2</v>
          </cell>
        </row>
        <row r="77">
          <cell r="M77">
            <v>7.6026346588042832</v>
          </cell>
          <cell r="AF77">
            <v>2.0289421866844643E-2</v>
          </cell>
        </row>
        <row r="78">
          <cell r="M78">
            <v>7.7594661007976899</v>
          </cell>
          <cell r="AF78">
            <v>1.9530547622213321E-2</v>
          </cell>
        </row>
        <row r="79">
          <cell r="M79">
            <v>7.9165279104155664</v>
          </cell>
          <cell r="AF79">
            <v>1.8793649531118492E-2</v>
          </cell>
        </row>
        <row r="80">
          <cell r="M80">
            <v>8.0737737025949308</v>
          </cell>
          <cell r="AF80">
            <v>1.8079197511662197E-2</v>
          </cell>
        </row>
        <row r="81">
          <cell r="M81">
            <v>8.2311760937746588</v>
          </cell>
          <cell r="AF81">
            <v>1.7387687031513607E-2</v>
          </cell>
        </row>
        <row r="82">
          <cell r="M82">
            <v>8.3887331690852687</v>
          </cell>
          <cell r="AF82">
            <v>1.6719626366048165E-2</v>
          </cell>
        </row>
        <row r="83">
          <cell r="M83">
            <v>8.5464766008754189</v>
          </cell>
          <cell r="AF83">
            <v>1.6075521093402361E-2</v>
          </cell>
        </row>
        <row r="84">
          <cell r="M84">
            <v>8.7044817734347024</v>
          </cell>
          <cell r="AF84">
            <v>1.545585583280573E-2</v>
          </cell>
        </row>
        <row r="85">
          <cell r="M85">
            <v>8.8628803348639877</v>
          </cell>
          <cell r="AF85">
            <v>1.4861073260626623E-2</v>
          </cell>
        </row>
        <row r="86">
          <cell r="M86">
            <v>9.0402733028051738</v>
          </cell>
          <cell r="AF86">
            <v>1.4648088396649883E-2</v>
          </cell>
        </row>
        <row r="87">
          <cell r="M87">
            <v>9.2192937058070594</v>
          </cell>
          <cell r="AF87">
            <v>1.4448437802227482E-2</v>
          </cell>
        </row>
        <row r="88">
          <cell r="M88">
            <v>9.3999457721177997</v>
          </cell>
          <cell r="AF88">
            <v>1.4262567666401276E-2</v>
          </cell>
        </row>
        <row r="89">
          <cell r="M89">
            <v>9.5822183576027786</v>
          </cell>
          <cell r="AF89">
            <v>1.4090713027361533E-2</v>
          </cell>
        </row>
        <row r="90">
          <cell r="M90">
            <v>9.7660864722966085</v>
          </cell>
          <cell r="AF90">
            <v>1.3932919446828368E-2</v>
          </cell>
        </row>
        <row r="91">
          <cell r="M91">
            <v>9.9515129853726627</v>
          </cell>
          <cell r="AF91">
            <v>1.378906297071974E-2</v>
          </cell>
        </row>
        <row r="92">
          <cell r="M92">
            <v>10.138450378651577</v>
          </cell>
          <cell r="AF92">
            <v>1.3658869299795271E-2</v>
          </cell>
        </row>
        <row r="93">
          <cell r="M93">
            <v>10.326842462547846</v>
          </cell>
          <cell r="AF93">
            <v>1.3541932717257107E-2</v>
          </cell>
        </row>
        <row r="94">
          <cell r="M94">
            <v>10.516625999195131</v>
          </cell>
          <cell r="AF94">
            <v>1.3437735017270148E-2</v>
          </cell>
        </row>
        <row r="95">
          <cell r="M95">
            <v>10.707732199275206</v>
          </cell>
          <cell r="AF95">
            <v>1.334566444333431E-2</v>
          </cell>
        </row>
        <row r="96">
          <cell r="M96">
            <v>10.900088074429645</v>
          </cell>
          <cell r="AF96">
            <v>1.3265034475163986E-2</v>
          </cell>
        </row>
        <row r="97">
          <cell r="M97">
            <v>11.093617637918094</v>
          </cell>
          <cell r="AF97">
            <v>1.3195102193520025E-2</v>
          </cell>
        </row>
        <row r="98">
          <cell r="M98">
            <v>11.288242953687922</v>
          </cell>
          <cell r="AF98">
            <v>1.3135085898670278E-2</v>
          </cell>
        </row>
        <row r="99">
          <cell r="M99">
            <v>11.483885039170282</v>
          </cell>
          <cell r="AF99">
            <v>1.3084181651855287E-2</v>
          </cell>
        </row>
        <row r="100">
          <cell r="M100">
            <v>11.680464630530849</v>
          </cell>
          <cell r="AF100">
            <v>1.3041578440396124E-2</v>
          </cell>
        </row>
        <row r="101">
          <cell r="M101">
            <v>11.877902821290245</v>
          </cell>
          <cell r="AF101">
            <v>1.3006471724872196E-2</v>
          </cell>
        </row>
      </sheetData>
      <sheetData sheetId="3" refreshError="1"/>
      <sheetData sheetId="4">
        <row r="2">
          <cell r="M2">
            <v>0.40674026919701356</v>
          </cell>
          <cell r="AF2">
            <v>0.11572443861999183</v>
          </cell>
        </row>
        <row r="3">
          <cell r="M3">
            <v>0.43332323355351154</v>
          </cell>
          <cell r="AF3">
            <v>0.11794276289758247</v>
          </cell>
        </row>
        <row r="4">
          <cell r="M4">
            <v>0.46069295341195737</v>
          </cell>
          <cell r="AF4">
            <v>0.11930196261919393</v>
          </cell>
        </row>
        <row r="5">
          <cell r="M5">
            <v>0.48917443552397077</v>
          </cell>
          <cell r="AF5">
            <v>0.11997707204454507</v>
          </cell>
        </row>
        <row r="6">
          <cell r="M6">
            <v>0.51886233827174721</v>
          </cell>
          <cell r="AF6">
            <v>0.12007083929082517</v>
          </cell>
        </row>
        <row r="7">
          <cell r="M7">
            <v>0.5498405137374579</v>
          </cell>
          <cell r="AF7">
            <v>0.11967598498327776</v>
          </cell>
        </row>
        <row r="8">
          <cell r="M8">
            <v>0.58218344087316221</v>
          </cell>
          <cell r="AF8">
            <v>0.1188732631705353</v>
          </cell>
        </row>
        <row r="9">
          <cell r="M9">
            <v>0.61596061063186192</v>
          </cell>
          <cell r="AF9">
            <v>0.11773288051804442</v>
          </cell>
        </row>
        <row r="10">
          <cell r="M10">
            <v>0.65123726729368192</v>
          </cell>
          <cell r="AF10">
            <v>0.11631533459137747</v>
          </cell>
        </row>
        <row r="11">
          <cell r="M11">
            <v>0.68807027380783592</v>
          </cell>
          <cell r="AF11">
            <v>0.11467160566506096</v>
          </cell>
        </row>
        <row r="12">
          <cell r="M12">
            <v>0.7265208518612869</v>
          </cell>
          <cell r="AF12">
            <v>0.1128464713875581</v>
          </cell>
        </row>
        <row r="13">
          <cell r="M13">
            <v>0.76664319442691808</v>
          </cell>
          <cell r="AF13">
            <v>0.11087703034219992</v>
          </cell>
        </row>
        <row r="14">
          <cell r="M14">
            <v>0.80848874510834579</v>
          </cell>
          <cell r="AF14">
            <v>0.10879463159430752</v>
          </cell>
        </row>
        <row r="15">
          <cell r="M15">
            <v>0.85210665110049866</v>
          </cell>
          <cell r="AF15">
            <v>0.1066257192887332</v>
          </cell>
        </row>
        <row r="16">
          <cell r="M16">
            <v>0.89753747087221158</v>
          </cell>
          <cell r="AF16">
            <v>0.10439177882093846</v>
          </cell>
        </row>
        <row r="17">
          <cell r="M17">
            <v>0.94483278658473868</v>
          </cell>
          <cell r="AF17">
            <v>0.10211238497165467</v>
          </cell>
        </row>
        <row r="18">
          <cell r="M18">
            <v>0.99403487956150505</v>
          </cell>
          <cell r="AF18">
            <v>9.9802946214552879E-2</v>
          </cell>
        </row>
        <row r="19">
          <cell r="M19">
            <v>1.0451843217344343</v>
          </cell>
          <cell r="AF19">
            <v>9.7476420252573082E-2</v>
          </cell>
        </row>
        <row r="20">
          <cell r="M20">
            <v>1.0983202814596977</v>
          </cell>
          <cell r="AF20">
            <v>9.514368252089743E-2</v>
          </cell>
        </row>
        <row r="21">
          <cell r="M21">
            <v>1.1534707908814243</v>
          </cell>
          <cell r="AF21">
            <v>9.2813047106631311E-2</v>
          </cell>
        </row>
        <row r="22">
          <cell r="M22">
            <v>1.2106824337592743</v>
          </cell>
          <cell r="AF22">
            <v>9.0492963176679805E-2</v>
          </cell>
        </row>
        <row r="23">
          <cell r="M23">
            <v>1.2699886146761372</v>
          </cell>
          <cell r="AF23">
            <v>8.818940758538571E-2</v>
          </cell>
        </row>
        <row r="24">
          <cell r="M24">
            <v>1.331421358596041</v>
          </cell>
          <cell r="AF24">
            <v>8.5907363876188858E-2</v>
          </cell>
        </row>
        <row r="25">
          <cell r="M25">
            <v>1.3950111479003768</v>
          </cell>
          <cell r="AF25">
            <v>8.3650927117432675E-2</v>
          </cell>
        </row>
        <row r="26">
          <cell r="M26">
            <v>1.4607698660935358</v>
          </cell>
          <cell r="AF26">
            <v>8.1422534188948834E-2</v>
          </cell>
        </row>
        <row r="27">
          <cell r="M27">
            <v>1.5287428107886938</v>
          </cell>
          <cell r="AF27">
            <v>7.9225873167159788E-2</v>
          </cell>
        </row>
        <row r="28">
          <cell r="M28">
            <v>1.5989534764064961</v>
          </cell>
          <cell r="AF28">
            <v>7.7062769476466939E-2</v>
          </cell>
        </row>
        <row r="29">
          <cell r="M29">
            <v>1.6714238354708639</v>
          </cell>
          <cell r="AF29">
            <v>7.4934717242566715E-2</v>
          </cell>
        </row>
        <row r="30">
          <cell r="M30">
            <v>1.7461746292084175</v>
          </cell>
          <cell r="AF30">
            <v>7.2842899112212034E-2</v>
          </cell>
        </row>
        <row r="31">
          <cell r="M31">
            <v>1.823199885665961</v>
          </cell>
          <cell r="AF31">
            <v>7.0787336775343088E-2</v>
          </cell>
        </row>
        <row r="32">
          <cell r="M32">
            <v>1.9025373341476297</v>
          </cell>
          <cell r="AF32">
            <v>6.8769424215322769E-2</v>
          </cell>
        </row>
        <row r="33">
          <cell r="M33">
            <v>1.9841989964453028</v>
          </cell>
          <cell r="AF33">
            <v>6.6789289436109317E-2</v>
          </cell>
        </row>
        <row r="34">
          <cell r="M34">
            <v>2.0681947353544303</v>
          </cell>
          <cell r="AF34">
            <v>6.4846958466284368E-2</v>
          </cell>
        </row>
        <row r="35">
          <cell r="M35">
            <v>2.1545323744680753</v>
          </cell>
          <cell r="AF35">
            <v>6.2942356308099703E-2</v>
          </cell>
        </row>
        <row r="36">
          <cell r="M36">
            <v>2.2432018562142262</v>
          </cell>
          <cell r="AF36">
            <v>6.1074957895355442E-2</v>
          </cell>
        </row>
        <row r="37">
          <cell r="M37">
            <v>2.334219574761323</v>
          </cell>
          <cell r="AF37">
            <v>5.9244826342535049E-2</v>
          </cell>
        </row>
        <row r="38">
          <cell r="M38">
            <v>2.4275846297461983</v>
          </cell>
          <cell r="AF38">
            <v>5.7451525527014505E-2</v>
          </cell>
        </row>
        <row r="39">
          <cell r="M39">
            <v>2.5232934637427724</v>
          </cell>
          <cell r="AF39">
            <v>5.569460536573672E-2</v>
          </cell>
        </row>
        <row r="40">
          <cell r="M40">
            <v>2.6213398511694121</v>
          </cell>
          <cell r="AF40">
            <v>5.3973603809727495E-2</v>
          </cell>
        </row>
        <row r="41">
          <cell r="M41">
            <v>2.7217148896254053</v>
          </cell>
          <cell r="AF41">
            <v>5.2288049069425829E-2</v>
          </cell>
        </row>
        <row r="42">
          <cell r="M42">
            <v>2.8244069934056628</v>
          </cell>
          <cell r="AF42">
            <v>5.0637461986422598E-2</v>
          </cell>
        </row>
        <row r="43">
          <cell r="M43">
            <v>2.9294018891367894</v>
          </cell>
          <cell r="AF43">
            <v>4.9021358463974603E-2</v>
          </cell>
        </row>
        <row r="44">
          <cell r="M44">
            <v>3.0366826136077099</v>
          </cell>
          <cell r="AF44">
            <v>4.7439251873830739E-2</v>
          </cell>
        </row>
        <row r="45">
          <cell r="M45">
            <v>3.1462295139386769</v>
          </cell>
          <cell r="AF45">
            <v>4.5890655368071458E-2</v>
          </cell>
        </row>
        <row r="46">
          <cell r="M46">
            <v>3.258020250251803</v>
          </cell>
          <cell r="AF46">
            <v>4.4375084039560017E-2</v>
          </cell>
        </row>
        <row r="47">
          <cell r="M47">
            <v>3.3720298009881389</v>
          </cell>
          <cell r="AF47">
            <v>4.2892056891550477E-2</v>
          </cell>
        </row>
        <row r="48">
          <cell r="M48">
            <v>3.4882304709647305</v>
          </cell>
          <cell r="AF48">
            <v>4.1441098594240562E-2</v>
          </cell>
        </row>
        <row r="49">
          <cell r="M49">
            <v>3.6065919021856767</v>
          </cell>
          <cell r="AF49">
            <v>4.0021741022606777E-2</v>
          </cell>
        </row>
        <row r="50">
          <cell r="M50">
            <v>3.7270810873286098</v>
          </cell>
          <cell r="AF50">
            <v>3.8633524584790011E-2</v>
          </cell>
        </row>
        <row r="51">
          <cell r="M51">
            <v>3.8496623857192667</v>
          </cell>
          <cell r="AF51">
            <v>3.7275999363174342E-2</v>
          </cell>
        </row>
        <row r="52">
          <cell r="M52">
            <v>3.9742975414993058</v>
          </cell>
          <cell r="AF52">
            <v>3.5948726100723097E-2</v>
          </cell>
        </row>
        <row r="53">
          <cell r="M53">
            <v>4.1009457035815471</v>
          </cell>
          <cell r="AF53">
            <v>3.4651277073097508E-2</v>
          </cell>
        </row>
        <row r="54">
          <cell r="M54">
            <v>4.2295634468941703</v>
          </cell>
          <cell r="AF54">
            <v>3.3383236892394391E-2</v>
          </cell>
        </row>
        <row r="55">
          <cell r="M55">
            <v>4.3601047943317353</v>
          </cell>
          <cell r="AF55">
            <v>3.2144203291143161E-2</v>
          </cell>
        </row>
        <row r="56">
          <cell r="M56">
            <v>4.4925212387837758</v>
          </cell>
          <cell r="AF56">
            <v>3.0933787935572648E-2</v>
          </cell>
        </row>
        <row r="57">
          <cell r="M57">
            <v>4.6267617645987924</v>
          </cell>
          <cell r="AF57">
            <v>2.9751617314934736E-2</v>
          </cell>
        </row>
        <row r="58">
          <cell r="M58">
            <v>4.7627728678830659</v>
          </cell>
          <cell r="AF58">
            <v>2.8597333749219078E-2</v>
          </cell>
        </row>
        <row r="59">
          <cell r="M59">
            <v>4.900498575152711</v>
          </cell>
          <cell r="AF59">
            <v>2.7470596550566637E-2</v>
          </cell>
        </row>
        <row r="60">
          <cell r="M60">
            <v>5.0398804600640874</v>
          </cell>
          <cell r="AF60">
            <v>2.6371083364267994E-2</v>
          </cell>
        </row>
        <row r="61">
          <cell r="M61">
            <v>5.180857658287608</v>
          </cell>
          <cell r="AF61">
            <v>2.5298491703334775E-2</v>
          </cell>
        </row>
        <row r="62">
          <cell r="M62">
            <v>5.3233668810894619</v>
          </cell>
          <cell r="AF62">
            <v>2.4252540676089951E-2</v>
          </cell>
        </row>
        <row r="63">
          <cell r="M63">
            <v>5.4673424288964405</v>
          </cell>
          <cell r="AF63">
            <v>2.3232972889116299E-2</v>
          </cell>
        </row>
        <row r="64">
          <cell r="M64">
            <v>5.6127162070951622</v>
          </cell>
          <cell r="AF64">
            <v>2.2239556488104613E-2</v>
          </cell>
        </row>
        <row r="65">
          <cell r="M65">
            <v>5.7594177476377908</v>
          </cell>
          <cell r="AF65">
            <v>2.1272087276754628E-2</v>
          </cell>
        </row>
        <row r="66">
          <cell r="M66">
            <v>5.9073742417680171</v>
          </cell>
          <cell r="AF66">
            <v>2.0330390829035389E-2</v>
          </cell>
        </row>
        <row r="67">
          <cell r="M67">
            <v>6.0565105914596655</v>
          </cell>
          <cell r="AF67">
            <v>1.9414324483067659E-2</v>
          </cell>
        </row>
        <row r="68">
          <cell r="M68">
            <v>6.2067494900876525</v>
          </cell>
          <cell r="AF68">
            <v>1.8523779076329495E-2</v>
          </cell>
        </row>
        <row r="69">
          <cell r="M69">
            <v>6.3580115465952511</v>
          </cell>
          <cell r="AF69">
            <v>1.7658680252454585E-2</v>
          </cell>
        </row>
        <row r="70">
          <cell r="M70">
            <v>6.5102154721321135</v>
          </cell>
          <cell r="AF70">
            <v>1.6818989141249605E-2</v>
          </cell>
        </row>
        <row r="71">
          <cell r="M71">
            <v>6.6632783540445226</v>
          </cell>
          <cell r="AF71">
            <v>1.6004702187507575E-2</v>
          </cell>
        </row>
        <row r="72">
          <cell r="M72">
            <v>6.8171160494131557</v>
          </cell>
          <cell r="AF72">
            <v>1.5215849884021889E-2</v>
          </cell>
        </row>
        <row r="73">
          <cell r="M73">
            <v>6.9716437393435911</v>
          </cell>
          <cell r="AF73">
            <v>1.4452494154132028E-2</v>
          </cell>
        </row>
        <row r="74">
          <cell r="M74">
            <v>7.1267766962116736</v>
          </cell>
          <cell r="AF74">
            <v>1.3714724135267415E-2</v>
          </cell>
        </row>
        <row r="75">
          <cell r="M75">
            <v>7.2824313294001977</v>
          </cell>
          <cell r="AF75">
            <v>1.3002650144789494E-2</v>
          </cell>
        </row>
        <row r="76">
          <cell r="M76">
            <v>7.4385265911094516</v>
          </cell>
          <cell r="AF76">
            <v>1.2316395671634821E-2</v>
          </cell>
        </row>
        <row r="77">
          <cell r="M77">
            <v>7.5949858429982111</v>
          </cell>
          <cell r="AF77">
            <v>1.1656087339375006E-2</v>
          </cell>
        </row>
        <row r="78">
          <cell r="M78">
            <v>7.7517393071497596</v>
          </cell>
          <cell r="AF78">
            <v>1.102184293135997E-2</v>
          </cell>
        </row>
        <row r="79">
          <cell r="M79">
            <v>7.9087272516185827</v>
          </cell>
          <cell r="AF79">
            <v>1.0413757749438582E-2</v>
          </cell>
        </row>
        <row r="80">
          <cell r="M80">
            <v>8.0659040920989202</v>
          </cell>
          <cell r="AF80">
            <v>9.8318897712485233E-3</v>
          </cell>
        </row>
        <row r="81">
          <cell r="M81">
            <v>8.2232436275936873</v>
          </cell>
          <cell r="AF81">
            <v>9.2762442353784592E-3</v>
          </cell>
        </row>
        <row r="82">
          <cell r="M82">
            <v>8.3807456700729386</v>
          </cell>
          <cell r="AF82">
            <v>8.7467583627933269E-3</v>
          </cell>
        </row>
        <row r="83">
          <cell r="M83">
            <v>8.5387881746396985</v>
          </cell>
          <cell r="AF83">
            <v>8.5052205019255245E-3</v>
          </cell>
        </row>
        <row r="84">
          <cell r="M84">
            <v>8.6971528488460805</v>
          </cell>
          <cell r="AF84">
            <v>8.3169327820923605E-3</v>
          </cell>
        </row>
        <row r="85">
          <cell r="M85">
            <v>8.8559132653433679</v>
          </cell>
          <cell r="AF85">
            <v>8.1394972733843021E-3</v>
          </cell>
        </row>
        <row r="86">
          <cell r="M86">
            <v>9.033294236083611</v>
          </cell>
          <cell r="AF86">
            <v>7.9908964550341726E-3</v>
          </cell>
        </row>
        <row r="87">
          <cell r="M87">
            <v>9.212302210239157</v>
          </cell>
          <cell r="AF87">
            <v>7.8534367846921603E-3</v>
          </cell>
        </row>
        <row r="88">
          <cell r="M88">
            <v>9.3929413572914715</v>
          </cell>
          <cell r="AF88">
            <v>7.7270865286601211E-3</v>
          </cell>
        </row>
        <row r="89">
          <cell r="M89">
            <v>9.5752004457039597</v>
          </cell>
          <cell r="AF89">
            <v>7.6117226159277424E-3</v>
          </cell>
        </row>
        <row r="90">
          <cell r="M90">
            <v>9.7590543872850954</v>
          </cell>
          <cell r="AF90">
            <v>7.5071335447203635E-3</v>
          </cell>
        </row>
        <row r="91">
          <cell r="M91">
            <v>9.9444659530883435</v>
          </cell>
          <cell r="AF91">
            <v>7.4130238520264524E-3</v>
          </cell>
        </row>
        <row r="92">
          <cell r="M92">
            <v>10.131387533472951</v>
          </cell>
          <cell r="AF92">
            <v>7.3290203022843316E-3</v>
          </cell>
        </row>
        <row r="93">
          <cell r="M93">
            <v>10.319762857906126</v>
          </cell>
          <cell r="AF93">
            <v>7.2546797867673657E-3</v>
          </cell>
        </row>
        <row r="94">
          <cell r="M94">
            <v>10.509528620360573</v>
          </cell>
          <cell r="AF94">
            <v>7.1894987655573093E-3</v>
          </cell>
        </row>
        <row r="95">
          <cell r="M95">
            <v>10.700615977506942</v>
          </cell>
          <cell r="AF95">
            <v>7.1329239476696435E-3</v>
          </cell>
        </row>
        <row r="96">
          <cell r="M96">
            <v>10.892951901958158</v>
          </cell>
          <cell r="AF96">
            <v>7.0843638053917088E-3</v>
          </cell>
        </row>
        <row r="97">
          <cell r="M97">
            <v>11.086460383405834</v>
          </cell>
          <cell r="AF97">
            <v>7.0432004638712534E-3</v>
          </cell>
        </row>
        <row r="98">
          <cell r="M98">
            <v>11.281063477877145</v>
          </cell>
          <cell r="AF98">
            <v>7.0088014977862847E-3</v>
          </cell>
        </row>
        <row r="99">
          <cell r="M99">
            <v>11.476682210416193</v>
          </cell>
          <cell r="AF99">
            <v>6.9805311989746014E-3</v>
          </cell>
        </row>
        <row r="100">
          <cell r="M100">
            <v>11.673237339914028</v>
          </cell>
          <cell r="AF100">
            <v>6.957760943388268E-3</v>
          </cell>
        </row>
        <row r="101">
          <cell r="M101">
            <v>11.870649996994059</v>
          </cell>
          <cell r="AF101">
            <v>6.9398783713462741E-3</v>
          </cell>
        </row>
      </sheetData>
      <sheetData sheetId="5">
        <row r="2">
          <cell r="M2">
            <v>0.40674026919701356</v>
          </cell>
          <cell r="AF2">
            <v>0.11572443861999183</v>
          </cell>
        </row>
        <row r="3">
          <cell r="M3">
            <v>0.43332836391663004</v>
          </cell>
          <cell r="AF3">
            <v>0.11795948948152213</v>
          </cell>
        </row>
        <row r="4">
          <cell r="M4">
            <v>0.46071787380564694</v>
          </cell>
          <cell r="AF4">
            <v>0.11938863883050969</v>
          </cell>
        </row>
        <row r="5">
          <cell r="M5">
            <v>0.48923008504746734</v>
          </cell>
          <cell r="AF5">
            <v>0.12018166201971742</v>
          </cell>
        </row>
        <row r="6">
          <cell r="M6">
            <v>0.51896013599397017</v>
          </cell>
          <cell r="AF6">
            <v>0.12044180522788434</v>
          </cell>
        </row>
        <row r="7">
          <cell r="M7">
            <v>0.54999233949817927</v>
          </cell>
          <cell r="AF7">
            <v>0.12026154737348559</v>
          </cell>
        </row>
        <row r="8">
          <cell r="M8">
            <v>0.58240168104351309</v>
          </cell>
          <cell r="AF8">
            <v>0.11972087544063062</v>
          </cell>
        </row>
        <row r="9">
          <cell r="M9">
            <v>0.61625823168107841</v>
          </cell>
          <cell r="AF9">
            <v>0.11888881575556143</v>
          </cell>
        </row>
        <row r="10">
          <cell r="M10">
            <v>0.65162789307313063</v>
          </cell>
          <cell r="AF10">
            <v>0.11782438269192411</v>
          </cell>
        </row>
        <row r="11">
          <cell r="M11">
            <v>0.68856823978808535</v>
          </cell>
          <cell r="AF11">
            <v>0.11657684170710282</v>
          </cell>
        </row>
        <row r="12">
          <cell r="M12">
            <v>0.72714124998925689</v>
          </cell>
          <cell r="AF12">
            <v>0.11518911739218148</v>
          </cell>
        </row>
        <row r="13">
          <cell r="M13">
            <v>0.76740188795975373</v>
          </cell>
          <cell r="AF13">
            <v>0.11369640003299551</v>
          </cell>
        </row>
        <row r="14">
          <cell r="M14">
            <v>0.80940235344027389</v>
          </cell>
          <cell r="AF14">
            <v>0.11212808387365369</v>
          </cell>
        </row>
        <row r="15">
          <cell r="M15">
            <v>0.85319251258306328</v>
          </cell>
          <cell r="AF15">
            <v>0.11050864377652636</v>
          </cell>
        </row>
        <row r="16">
          <cell r="M16">
            <v>0.89881357515931859</v>
          </cell>
          <cell r="AF16">
            <v>0.10885756585490461</v>
          </cell>
        </row>
        <row r="17">
          <cell r="M17">
            <v>0.9463177420076635</v>
          </cell>
          <cell r="AF17">
            <v>0.10719250921373835</v>
          </cell>
        </row>
        <row r="18">
          <cell r="M18">
            <v>0.9957478512690674</v>
          </cell>
          <cell r="AF18">
            <v>0.10552702486485951</v>
          </cell>
        </row>
        <row r="19">
          <cell r="M19">
            <v>1.0471449637826857</v>
          </cell>
          <cell r="AF19">
            <v>0.10387224711260028</v>
          </cell>
        </row>
        <row r="20">
          <cell r="M20">
            <v>1.1005486694288049</v>
          </cell>
          <cell r="AF20">
            <v>0.10223727322789296</v>
          </cell>
        </row>
        <row r="21">
          <cell r="M21">
            <v>1.1559873280907134</v>
          </cell>
          <cell r="AF21">
            <v>0.10062861430242355</v>
          </cell>
        </row>
        <row r="22">
          <cell r="M22">
            <v>1.213507858173309</v>
          </cell>
          <cell r="AF22">
            <v>9.9053113600812759E-2</v>
          </cell>
        </row>
        <row r="23">
          <cell r="M23">
            <v>1.2731439410374217</v>
          </cell>
          <cell r="AF23">
            <v>9.7515188752432258E-2</v>
          </cell>
        </row>
        <row r="24">
          <cell r="M24">
            <v>1.3349278268293105</v>
          </cell>
          <cell r="AF24">
            <v>9.6018306821508179E-2</v>
          </cell>
        </row>
        <row r="25">
          <cell r="M25">
            <v>1.3988901744448643</v>
          </cell>
          <cell r="AF25">
            <v>9.456509472327386E-2</v>
          </cell>
        </row>
        <row r="26">
          <cell r="M26">
            <v>1.4650429345079685</v>
          </cell>
          <cell r="AF26">
            <v>9.3156414224056225E-2</v>
          </cell>
        </row>
        <row r="27">
          <cell r="M27">
            <v>1.5334315791832549</v>
          </cell>
          <cell r="AF27">
            <v>9.1794732787883276E-2</v>
          </cell>
        </row>
        <row r="28">
          <cell r="M28">
            <v>1.6040797144147751</v>
          </cell>
          <cell r="AF28">
            <v>9.0480628481096628E-2</v>
          </cell>
        </row>
        <row r="29">
          <cell r="M29">
            <v>1.6770093829300554</v>
          </cell>
          <cell r="AF29">
            <v>8.9214370648438901E-2</v>
          </cell>
        </row>
        <row r="30">
          <cell r="M30">
            <v>1.752241357305363</v>
          </cell>
          <cell r="AF30">
            <v>8.7995953020010606E-2</v>
          </cell>
        </row>
        <row r="31">
          <cell r="M31">
            <v>1.8297695452097831</v>
          </cell>
          <cell r="AF31">
            <v>8.6823997217572238E-2</v>
          </cell>
        </row>
        <row r="32">
          <cell r="M32">
            <v>1.9096317460337326</v>
          </cell>
          <cell r="AF32">
            <v>8.5698967411662219E-2</v>
          </cell>
        </row>
        <row r="33">
          <cell r="M33">
            <v>1.99183997755743</v>
          </cell>
          <cell r="AF33">
            <v>8.46199788816277E-2</v>
          </cell>
        </row>
        <row r="34">
          <cell r="M34">
            <v>2.0764040685081788</v>
          </cell>
          <cell r="AF34">
            <v>8.3586064279377315E-2</v>
          </cell>
        </row>
        <row r="35">
          <cell r="M35">
            <v>2.1633317807717733</v>
          </cell>
          <cell r="AF35">
            <v>8.2596184081417515E-2</v>
          </cell>
        </row>
        <row r="36">
          <cell r="M36">
            <v>2.2526128893496371</v>
          </cell>
          <cell r="AF36">
            <v>8.1648722651512975E-2</v>
          </cell>
        </row>
        <row r="37">
          <cell r="M37">
            <v>2.3442637606701107</v>
          </cell>
          <cell r="AF37">
            <v>8.0742971847700004E-2</v>
          </cell>
        </row>
        <row r="38">
          <cell r="M38">
            <v>2.4382834076050708</v>
          </cell>
          <cell r="AF38">
            <v>7.9877663317932571E-2</v>
          </cell>
        </row>
        <row r="39">
          <cell r="M39">
            <v>2.5346681655577648</v>
          </cell>
          <cell r="AF39">
            <v>7.9051536521615326E-2</v>
          </cell>
        </row>
        <row r="40">
          <cell r="M40">
            <v>2.6334116824262215</v>
          </cell>
          <cell r="AF40">
            <v>7.8263344235796464E-2</v>
          </cell>
        </row>
        <row r="41">
          <cell r="M41">
            <v>2.7345049111222681</v>
          </cell>
          <cell r="AF41">
            <v>7.7511857722733363E-2</v>
          </cell>
        </row>
        <row r="42">
          <cell r="M42">
            <v>2.8379361043266993</v>
          </cell>
          <cell r="AF42">
            <v>7.6795871477892727E-2</v>
          </cell>
        </row>
        <row r="43">
          <cell r="M43">
            <v>2.9436908113691511</v>
          </cell>
          <cell r="AF43">
            <v>7.6114207490825439E-2</v>
          </cell>
        </row>
        <row r="44">
          <cell r="M44">
            <v>3.0517518772634333</v>
          </cell>
          <cell r="AF44">
            <v>7.5465718968753648E-2</v>
          </cell>
        </row>
        <row r="45">
          <cell r="M45">
            <v>3.1620994440066048</v>
          </cell>
          <cell r="AF45">
            <v>7.4849293491678973E-2</v>
          </cell>
        </row>
        <row r="46">
          <cell r="M46">
            <v>3.2747109542820487</v>
          </cell>
          <cell r="AF46">
            <v>7.4263855586798544E-2</v>
          </cell>
        </row>
        <row r="47">
          <cell r="M47">
            <v>3.3895611576943097</v>
          </cell>
          <cell r="AF47">
            <v>7.3708368727392976E-2</v>
          </cell>
        </row>
        <row r="48">
          <cell r="M48">
            <v>3.5066221196154537</v>
          </cell>
          <cell r="AF48">
            <v>7.3181836776370149E-2</v>
          </cell>
        </row>
        <row r="49">
          <cell r="M49">
            <v>3.6258632326533218</v>
          </cell>
          <cell r="AF49">
            <v>7.2683304906607113E-2</v>
          </cell>
        </row>
        <row r="50">
          <cell r="M50">
            <v>3.7472512306589074</v>
          </cell>
          <cell r="AF50">
            <v>7.2211860039170864E-2</v>
          </cell>
        </row>
        <row r="51">
          <cell r="M51">
            <v>3.8707502050870111</v>
          </cell>
          <cell r="AF51">
            <v>7.1766630846289106E-2</v>
          </cell>
        </row>
        <row r="52">
          <cell r="M52">
            <v>3.9963216234190675</v>
          </cell>
          <cell r="AF52">
            <v>7.1346787369111805E-2</v>
          </cell>
        </row>
        <row r="53">
          <cell r="M53">
            <v>4.1239243492513955</v>
          </cell>
          <cell r="AF53">
            <v>7.0951540300879329E-2</v>
          </cell>
        </row>
        <row r="54">
          <cell r="M54">
            <v>4.2535146635599776</v>
          </cell>
          <cell r="AF54">
            <v>7.0580139984953022E-2</v>
          </cell>
        </row>
        <row r="55">
          <cell r="M55">
            <v>4.3850462865799429</v>
          </cell>
          <cell r="AF55">
            <v>7.0231875174274941E-2</v>
          </cell>
        </row>
        <row r="56">
          <cell r="M56">
            <v>4.5184703996909903</v>
          </cell>
          <cell r="AF56">
            <v>6.9906071595066885E-2</v>
          </cell>
        </row>
        <row r="57">
          <cell r="M57">
            <v>4.653735666701432</v>
          </cell>
          <cell r="AF57">
            <v>6.9602090352792773E-2</v>
          </cell>
        </row>
        <row r="58">
          <cell r="M58">
            <v>4.7907882539693549</v>
          </cell>
          <cell r="AF58">
            <v>6.931932621374802E-2</v>
          </cell>
        </row>
        <row r="59">
          <cell r="M59">
            <v>4.9295718489348834</v>
          </cell>
          <cell r="AF59">
            <v>6.905720579037794E-2</v>
          </cell>
        </row>
        <row r="60">
          <cell r="M60">
            <v>5.0700276768522787</v>
          </cell>
          <cell r="AF60">
            <v>6.8815185653988531E-2</v>
          </cell>
        </row>
        <row r="61">
          <cell r="M61">
            <v>5.2120945158684426</v>
          </cell>
          <cell r="AF61">
            <v>6.8592750394119939E-2</v>
          </cell>
        </row>
        <row r="62">
          <cell r="M62">
            <v>5.3557087111028512</v>
          </cell>
          <cell r="AF62">
            <v>6.8389410640645604E-2</v>
          </cell>
        </row>
        <row r="63">
          <cell r="M63">
            <v>5.5008041891058879</v>
          </cell>
          <cell r="AF63">
            <v>6.8204701062251447E-2</v>
          </cell>
        </row>
        <row r="64">
          <cell r="M64">
            <v>5.6473124750559167</v>
          </cell>
          <cell r="AF64">
            <v>6.8038178354009674E-2</v>
          </cell>
        </row>
        <row r="65">
          <cell r="M65">
            <v>5.7951627163700339</v>
          </cell>
          <cell r="AF65">
            <v>6.7889419227564501E-2</v>
          </cell>
        </row>
        <row r="66">
          <cell r="M66">
            <v>5.9442817181310064</v>
          </cell>
          <cell r="AF66">
            <v>6.7758018420283408E-2</v>
          </cell>
        </row>
        <row r="67">
          <cell r="M67">
            <v>6.0945939979701897</v>
          </cell>
          <cell r="AF67">
            <v>6.7643586745155013E-2</v>
          </cell>
        </row>
        <row r="68">
          <cell r="M68">
            <v>6.2460218709143041</v>
          </cell>
          <cell r="AF68">
            <v>6.7545749211851996E-2</v>
          </cell>
        </row>
        <row r="69">
          <cell r="M69">
            <v>6.3984855783358583</v>
          </cell>
          <cell r="AF69">
            <v>6.7464143261736914E-2</v>
          </cell>
        </row>
        <row r="70">
          <cell r="M70">
            <v>6.5519034797014166</v>
          </cell>
          <cell r="AF70">
            <v>6.7398417176756681E-2</v>
          </cell>
        </row>
        <row r="71">
          <cell r="M71">
            <v>6.7061923314831882</v>
          </cell>
          <cell r="AF71">
            <v>6.7348228744810668E-2</v>
          </cell>
        </row>
        <row r="72">
          <cell r="M72">
            <v>6.8612676845834404</v>
          </cell>
          <cell r="AF72">
            <v>6.7313244293756444E-2</v>
          </cell>
        </row>
        <row r="73">
          <cell r="M73">
            <v>7.0170444401693945</v>
          </cell>
          <cell r="AF73">
            <v>6.7293138243875519E-2</v>
          </cell>
        </row>
        <row r="74">
          <cell r="M74">
            <v>7.173437614192669</v>
          </cell>
          <cell r="AF74">
            <v>6.7287593376146468E-2</v>
          </cell>
        </row>
        <row r="75">
          <cell r="M75">
            <v>7.3303633733575477</v>
          </cell>
          <cell r="AF75">
            <v>6.7296302072836101E-2</v>
          </cell>
        </row>
        <row r="76">
          <cell r="M76">
            <v>7.4877404202571167</v>
          </cell>
          <cell r="AF76">
            <v>6.7318968860046763E-2</v>
          </cell>
        </row>
        <row r="77">
          <cell r="M77">
            <v>7.6454918231409525</v>
          </cell>
          <cell r="AF77">
            <v>6.7355314671629307E-2</v>
          </cell>
        </row>
        <row r="78">
          <cell r="M78">
            <v>7.8035474067433777</v>
          </cell>
          <cell r="AF78">
            <v>6.740508336334089E-2</v>
          </cell>
        </row>
        <row r="79">
          <cell r="M79">
            <v>7.9618468451939837</v>
          </cell>
          <cell r="AF79">
            <v>6.7468051139350796E-2</v>
          </cell>
        </row>
        <row r="80">
          <cell r="M80">
            <v>8.1203436267603788</v>
          </cell>
          <cell r="AF80">
            <v>6.7544039714692389E-2</v>
          </cell>
        </row>
        <row r="81">
          <cell r="M81">
            <v>8.2790100936333886</v>
          </cell>
          <cell r="AF81">
            <v>6.7632934233245331E-2</v>
          </cell>
        </row>
        <row r="82">
          <cell r="M82">
            <v>8.4378437988454351</v>
          </cell>
          <cell r="AF82">
            <v>6.7734707199014657E-2</v>
          </cell>
        </row>
        <row r="83">
          <cell r="M83">
            <v>8.5970620386471346</v>
          </cell>
          <cell r="AF83">
            <v>6.8172372884153828E-2</v>
          </cell>
        </row>
        <row r="84">
          <cell r="M84">
            <v>8.7565776489219775</v>
          </cell>
          <cell r="AF84">
            <v>6.8668283392935167E-2</v>
          </cell>
        </row>
        <row r="85">
          <cell r="M85">
            <v>8.9164851897883075</v>
          </cell>
          <cell r="AF85">
            <v>6.9170403318100551E-2</v>
          </cell>
        </row>
        <row r="86">
          <cell r="M86">
            <v>9.0945703698251155</v>
          </cell>
          <cell r="AF86">
            <v>6.9239204135736615E-2</v>
          </cell>
        </row>
        <row r="87">
          <cell r="M87">
            <v>9.2742660391862088</v>
          </cell>
          <cell r="AF87">
            <v>6.9312724285268357E-2</v>
          </cell>
        </row>
        <row r="88">
          <cell r="M88">
            <v>9.4555751538584918</v>
          </cell>
          <cell r="AF88">
            <v>6.9388696789764684E-2</v>
          </cell>
        </row>
        <row r="89">
          <cell r="M89">
            <v>9.6384855082379524</v>
          </cell>
          <cell r="AF89">
            <v>6.9465290856944945E-2</v>
          </cell>
        </row>
        <row r="90">
          <cell r="M90">
            <v>9.8229713112139123</v>
          </cell>
          <cell r="AF90">
            <v>6.9541047014373067E-2</v>
          </cell>
        </row>
        <row r="91">
          <cell r="M91">
            <v>10.00899491212823</v>
          </cell>
          <cell r="AF91">
            <v>6.9614822348631103E-2</v>
          </cell>
        </row>
        <row r="92">
          <cell r="M92">
            <v>10.196508555119745</v>
          </cell>
          <cell r="AF92">
            <v>6.9685743498296371E-2</v>
          </cell>
        </row>
        <row r="93">
          <cell r="M93">
            <v>10.385456081732482</v>
          </cell>
          <cell r="AF93">
            <v>6.9753165821199586E-2</v>
          </cell>
        </row>
        <row r="94">
          <cell r="M94">
            <v>10.575774530916867</v>
          </cell>
          <cell r="AF94">
            <v>6.9816637657583044E-2</v>
          </cell>
        </row>
        <row r="95">
          <cell r="M95">
            <v>10.767395606286643</v>
          </cell>
          <cell r="AF95">
            <v>6.9875868933980359E-2</v>
          </cell>
        </row>
        <row r="96">
          <cell r="M96">
            <v>10.960246995101542</v>
          </cell>
          <cell r="AF96">
            <v>6.9930703558712393E-2</v>
          </cell>
        </row>
        <row r="97">
          <cell r="M97">
            <v>11.154253533714268</v>
          </cell>
          <cell r="AF97">
            <v>6.9981095190081347E-2</v>
          </cell>
        </row>
        <row r="98">
          <cell r="M98">
            <v>11.349338221286015</v>
          </cell>
          <cell r="AF98">
            <v>7.0027086039816069E-2</v>
          </cell>
        </row>
        <row r="99">
          <cell r="M99">
            <v>11.545423088363748</v>
          </cell>
          <cell r="AF99">
            <v>7.0068788425388842E-2</v>
          </cell>
        </row>
        <row r="100">
          <cell r="M100">
            <v>11.742429930013939</v>
          </cell>
          <cell r="AF100">
            <v>7.0106368817470954E-2</v>
          </cell>
        </row>
        <row r="101">
          <cell r="M101">
            <v>11.94028091508144</v>
          </cell>
          <cell r="AF101">
            <v>7.0140034150723701E-2</v>
          </cell>
        </row>
      </sheetData>
      <sheetData sheetId="6">
        <row r="2">
          <cell r="M2">
            <v>0.40674026919701356</v>
          </cell>
          <cell r="AF2">
            <v>0.11572443861999183</v>
          </cell>
        </row>
        <row r="3">
          <cell r="M3">
            <v>0.43305030304283509</v>
          </cell>
          <cell r="AF3">
            <v>0.11786228602865499</v>
          </cell>
        </row>
        <row r="4">
          <cell r="M4">
            <v>0.46012528504666661</v>
          </cell>
          <cell r="AF4">
            <v>0.11910329694577983</v>
          </cell>
        </row>
        <row r="5">
          <cell r="M5">
            <v>0.48824770402192719</v>
          </cell>
          <cell r="AF5">
            <v>0.11966474874103519</v>
          </cell>
        </row>
        <row r="6">
          <cell r="M6">
            <v>0.51548994344011856</v>
          </cell>
          <cell r="AF6">
            <v>0.11895755621533946</v>
          </cell>
        </row>
        <row r="7">
          <cell r="M7">
            <v>0.5480728859998053</v>
          </cell>
          <cell r="AF7">
            <v>0.11917981871797986</v>
          </cell>
        </row>
        <row r="8">
          <cell r="M8">
            <v>0.58002942416530268</v>
          </cell>
          <cell r="AF8">
            <v>0.11833230170196651</v>
          </cell>
        </row>
        <row r="9">
          <cell r="M9">
            <v>0.61353831549972371</v>
          </cell>
          <cell r="AF9">
            <v>0.11718922424889354</v>
          </cell>
        </row>
        <row r="10">
          <cell r="M10">
            <v>0.64879382325910029</v>
          </cell>
          <cell r="AF10">
            <v>0.1158258437701128</v>
          </cell>
        </row>
        <row r="11">
          <cell r="M11">
            <v>0.68060684548784534</v>
          </cell>
          <cell r="AF11">
            <v>0.11315551665751281</v>
          </cell>
        </row>
        <row r="12">
          <cell r="M12">
            <v>0.70086835643597878</v>
          </cell>
          <cell r="AF12">
            <v>0.10912327470776985</v>
          </cell>
        </row>
        <row r="13">
          <cell r="M13">
            <v>0.74255079116928557</v>
          </cell>
          <cell r="AF13">
            <v>0.10730623971529939</v>
          </cell>
        </row>
        <row r="14">
          <cell r="M14">
            <v>0.7857551624369371</v>
          </cell>
          <cell r="AF14">
            <v>0.1054041165689259</v>
          </cell>
        </row>
        <row r="15">
          <cell r="M15">
            <v>0.83051895330281245</v>
          </cell>
          <cell r="AF15">
            <v>0.10343473460033005</v>
          </cell>
        </row>
        <row r="16">
          <cell r="M16">
            <v>0.87347955112540643</v>
          </cell>
          <cell r="AF16">
            <v>0.10083316202283053</v>
          </cell>
        </row>
        <row r="17">
          <cell r="M17">
            <v>0.92503344948201194</v>
          </cell>
          <cell r="AF17">
            <v>9.9364089089922364E-2</v>
          </cell>
        </row>
        <row r="18">
          <cell r="M18">
            <v>0.97506065746639259</v>
          </cell>
          <cell r="AF18">
            <v>9.7303016631001188E-2</v>
          </cell>
        </row>
        <row r="19">
          <cell r="M19">
            <v>1.0271658585276158</v>
          </cell>
          <cell r="AF19">
            <v>9.5244681023989641E-2</v>
          </cell>
        </row>
        <row r="20">
          <cell r="M20">
            <v>1.0816213915291528</v>
          </cell>
          <cell r="AF20">
            <v>9.3208989645044371E-2</v>
          </cell>
        </row>
        <row r="21">
          <cell r="M21">
            <v>1.1298446528775643</v>
          </cell>
          <cell r="AF21">
            <v>9.0308602891777487E-2</v>
          </cell>
        </row>
        <row r="22">
          <cell r="M22">
            <v>1.1592776645149327</v>
          </cell>
          <cell r="AF22">
            <v>8.645819830141406E-2</v>
          </cell>
        </row>
        <row r="23">
          <cell r="M23">
            <v>1.2226242679701147</v>
          </cell>
          <cell r="AF23">
            <v>8.4472946545047223E-2</v>
          </cell>
        </row>
        <row r="24">
          <cell r="M24">
            <v>1.2875114108218566</v>
          </cell>
          <cell r="AF24">
            <v>8.2515668568548167E-2</v>
          </cell>
        </row>
        <row r="25">
          <cell r="M25">
            <v>1.3540106187995911</v>
          </cell>
          <cell r="AF25">
            <v>8.0580271378127122E-2</v>
          </cell>
        </row>
        <row r="26">
          <cell r="M26">
            <v>1.4166222741740597</v>
          </cell>
          <cell r="AF26">
            <v>7.8215312981426297E-2</v>
          </cell>
        </row>
        <row r="27">
          <cell r="M27">
            <v>1.4923285261059394</v>
          </cell>
          <cell r="AF27">
            <v>7.6771351405578392E-2</v>
          </cell>
        </row>
        <row r="28">
          <cell r="M28">
            <v>1.5645738764733796</v>
          </cell>
          <cell r="AF28">
            <v>7.4907869730741011E-2</v>
          </cell>
        </row>
        <row r="29">
          <cell r="M29">
            <v>1.6392062220826815</v>
          </cell>
          <cell r="AF29">
            <v>7.3076484827388502E-2</v>
          </cell>
        </row>
        <row r="30">
          <cell r="M30">
            <v>1.7166200372633302</v>
          </cell>
          <cell r="AF30">
            <v>7.1286620863875549E-2</v>
          </cell>
        </row>
        <row r="31">
          <cell r="M31">
            <v>1.7833413985391429</v>
          </cell>
          <cell r="AF31">
            <v>6.8866643964869537E-2</v>
          </cell>
        </row>
        <row r="32">
          <cell r="M32">
            <v>1.8194695511145251</v>
          </cell>
          <cell r="AF32">
            <v>6.5733362788466587E-2</v>
          </cell>
        </row>
        <row r="33">
          <cell r="M33">
            <v>1.9079347467382346</v>
          </cell>
          <cell r="AF33">
            <v>6.4048130807128581E-2</v>
          </cell>
        </row>
        <row r="34">
          <cell r="M34">
            <v>1.9977910233116063</v>
          </cell>
          <cell r="AF34">
            <v>6.2390794251050041E-2</v>
          </cell>
        </row>
        <row r="35">
          <cell r="M35">
            <v>2.0891135613683383</v>
          </cell>
          <cell r="AF35">
            <v>6.0756182033775433E-2</v>
          </cell>
        </row>
        <row r="36">
          <cell r="M36">
            <v>2.1733639640066769</v>
          </cell>
          <cell r="AF36">
            <v>5.8805057857048829E-2</v>
          </cell>
        </row>
        <row r="37">
          <cell r="M37">
            <v>2.2767744447465614</v>
          </cell>
          <cell r="AF37">
            <v>5.7551149549085141E-2</v>
          </cell>
        </row>
        <row r="38">
          <cell r="M38">
            <v>2.3736810200805474</v>
          </cell>
          <cell r="AF38">
            <v>5.5987349516974844E-2</v>
          </cell>
        </row>
        <row r="39">
          <cell r="M39">
            <v>2.473079124026754</v>
          </cell>
          <cell r="AF39">
            <v>5.4452555867594551E-2</v>
          </cell>
        </row>
        <row r="40">
          <cell r="M40">
            <v>2.5755105114948877</v>
          </cell>
          <cell r="AF40">
            <v>5.2953368398015732E-2</v>
          </cell>
        </row>
        <row r="41">
          <cell r="M41">
            <v>2.6609670465409478</v>
          </cell>
          <cell r="AF41">
            <v>5.099766522934842E-2</v>
          </cell>
        </row>
        <row r="42">
          <cell r="M42">
            <v>2.6997702903236993</v>
          </cell>
          <cell r="AF42">
            <v>4.8511225282600649E-2</v>
          </cell>
        </row>
        <row r="43">
          <cell r="M43">
            <v>2.8152735087753316</v>
          </cell>
          <cell r="AF43">
            <v>4.71123663758286E-2</v>
          </cell>
        </row>
        <row r="44">
          <cell r="M44">
            <v>2.9316439694036172</v>
          </cell>
          <cell r="AF44">
            <v>4.5736650486333387E-2</v>
          </cell>
        </row>
        <row r="45">
          <cell r="M45">
            <v>3.0489613019681738</v>
          </cell>
          <cell r="AF45">
            <v>4.4380967359537962E-2</v>
          </cell>
        </row>
        <row r="46">
          <cell r="M46">
            <v>3.1547501706410217</v>
          </cell>
          <cell r="AF46">
            <v>4.279938322931745E-2</v>
          </cell>
        </row>
        <row r="47">
          <cell r="M47">
            <v>3.2872716836964968</v>
          </cell>
          <cell r="AF47">
            <v>4.1728969818693278E-2</v>
          </cell>
        </row>
        <row r="48">
          <cell r="M48">
            <v>3.4090218494999354</v>
          </cell>
          <cell r="AF48">
            <v>4.0437832350499671E-2</v>
          </cell>
        </row>
        <row r="49">
          <cell r="M49">
            <v>3.5330926006926462</v>
          </cell>
          <cell r="AF49">
            <v>3.9172421535468321E-2</v>
          </cell>
        </row>
        <row r="50">
          <cell r="M50">
            <v>3.6602182388373725</v>
          </cell>
          <cell r="AF50">
            <v>3.7937445828691477E-2</v>
          </cell>
        </row>
        <row r="51">
          <cell r="M51">
            <v>3.7622590331076404</v>
          </cell>
          <cell r="AF51">
            <v>3.6385227118121824E-2</v>
          </cell>
        </row>
        <row r="52">
          <cell r="M52">
            <v>3.7973359129728972</v>
          </cell>
          <cell r="AF52">
            <v>3.4453199671388907E-2</v>
          </cell>
        </row>
        <row r="53">
          <cell r="M53">
            <v>3.9392342027462157</v>
          </cell>
          <cell r="AF53">
            <v>3.3309669812529079E-2</v>
          </cell>
        </row>
        <row r="54">
          <cell r="M54">
            <v>4.0810797882456553</v>
          </cell>
          <cell r="AF54">
            <v>3.2187032118406581E-2</v>
          </cell>
        </row>
        <row r="55">
          <cell r="M55">
            <v>4.2229740939363136</v>
          </cell>
          <cell r="AF55">
            <v>3.1083415814865407E-2</v>
          </cell>
        </row>
        <row r="56">
          <cell r="M56">
            <v>4.3476373609859014</v>
          </cell>
          <cell r="AF56">
            <v>2.9827800625917521E-2</v>
          </cell>
        </row>
        <row r="57">
          <cell r="M57">
            <v>4.5080389111604937</v>
          </cell>
          <cell r="AF57">
            <v>2.8933492155274985E-2</v>
          </cell>
        </row>
        <row r="58">
          <cell r="M58">
            <v>4.6522362389510601</v>
          </cell>
          <cell r="AF58">
            <v>2.7890930989722746E-2</v>
          </cell>
        </row>
        <row r="59">
          <cell r="M59">
            <v>4.7983214711814242</v>
          </cell>
          <cell r="AF59">
            <v>2.6871610336503374E-2</v>
          </cell>
        </row>
        <row r="60">
          <cell r="M60">
            <v>4.9472601316451259</v>
          </cell>
          <cell r="AF60">
            <v>2.5878621260400643E-2</v>
          </cell>
        </row>
        <row r="61">
          <cell r="M61">
            <v>5.0614113264918261</v>
          </cell>
          <cell r="AF61">
            <v>2.4678201366960924E-2</v>
          </cell>
        </row>
        <row r="62">
          <cell r="M62">
            <v>5.0844290425985665</v>
          </cell>
          <cell r="AF62">
            <v>2.3220607095622892E-2</v>
          </cell>
        </row>
        <row r="63">
          <cell r="M63">
            <v>5.2495639291036476</v>
          </cell>
          <cell r="AF63">
            <v>2.2309182497307348E-2</v>
          </cell>
        </row>
        <row r="64">
          <cell r="M64">
            <v>5.4134095244154281</v>
          </cell>
          <cell r="AF64">
            <v>2.1417630189538094E-2</v>
          </cell>
        </row>
        <row r="65">
          <cell r="M65">
            <v>5.576111032464623</v>
          </cell>
          <cell r="AF65">
            <v>2.0544906599353461E-2</v>
          </cell>
        </row>
        <row r="66">
          <cell r="M66">
            <v>5.7148826872848515</v>
          </cell>
          <cell r="AF66">
            <v>1.9579025567928763E-2</v>
          </cell>
        </row>
        <row r="67">
          <cell r="M67">
            <v>5.8996355146557562</v>
          </cell>
          <cell r="AF67">
            <v>1.8856745706468413E-2</v>
          </cell>
        </row>
        <row r="68">
          <cell r="M68">
            <v>6.0618388135716019</v>
          </cell>
          <cell r="AF68">
            <v>1.8044000456465974E-2</v>
          </cell>
        </row>
        <row r="69">
          <cell r="M69">
            <v>6.2253551632730053</v>
          </cell>
          <cell r="AF69">
            <v>1.7253292789348559E-2</v>
          </cell>
        </row>
        <row r="70">
          <cell r="M70">
            <v>6.3914324193982273</v>
          </cell>
          <cell r="AF70">
            <v>1.6486649839751243E-2</v>
          </cell>
        </row>
        <row r="71">
          <cell r="M71">
            <v>6.5119004429470779</v>
          </cell>
          <cell r="AF71">
            <v>1.5597548056919543E-2</v>
          </cell>
        </row>
        <row r="72">
          <cell r="M72">
            <v>6.5143267983822781</v>
          </cell>
          <cell r="AF72">
            <v>1.4550010474874956E-2</v>
          </cell>
        </row>
        <row r="73">
          <cell r="M73">
            <v>6.6982254977668161</v>
          </cell>
          <cell r="AF73">
            <v>1.3859652756690757E-2</v>
          </cell>
        </row>
        <row r="74">
          <cell r="M74">
            <v>6.8795550388574522</v>
          </cell>
          <cell r="AF74">
            <v>1.3190519626208935E-2</v>
          </cell>
        </row>
        <row r="75">
          <cell r="M75">
            <v>7.0585615448702237</v>
          </cell>
          <cell r="AF75">
            <v>1.2542341156366996E-2</v>
          </cell>
        </row>
        <row r="76">
          <cell r="M76">
            <v>7.2065071555346538</v>
          </cell>
          <cell r="AF76">
            <v>1.1847795418473866E-2</v>
          </cell>
        </row>
        <row r="77">
          <cell r="M77">
            <v>7.4118476887376312</v>
          </cell>
          <cell r="AF77">
            <v>1.1310647025757041E-2</v>
          </cell>
        </row>
        <row r="78">
          <cell r="M78">
            <v>7.5880038720747223</v>
          </cell>
          <cell r="AF78">
            <v>1.0729189226958948E-2</v>
          </cell>
        </row>
        <row r="79">
          <cell r="M79">
            <v>7.7651846270809957</v>
          </cell>
          <cell r="AF79">
            <v>1.01715105494933E-2</v>
          </cell>
        </row>
        <row r="80">
          <cell r="M80">
            <v>7.944986255605774</v>
          </cell>
          <cell r="AF80">
            <v>9.6387809194146117E-3</v>
          </cell>
        </row>
        <row r="81">
          <cell r="M81">
            <v>8.0678936924953266</v>
          </cell>
          <cell r="AF81">
            <v>9.0462969782098522E-3</v>
          </cell>
        </row>
        <row r="82">
          <cell r="M82">
            <v>8.0447949460478707</v>
          </cell>
          <cell r="AF82">
            <v>8.3722750935042375E-3</v>
          </cell>
        </row>
        <row r="83">
          <cell r="M83">
            <v>8.2456307792613028</v>
          </cell>
          <cell r="AF83">
            <v>8.1694777479455107E-3</v>
          </cell>
        </row>
        <row r="84">
          <cell r="M84">
            <v>8.4428879344896295</v>
          </cell>
          <cell r="AF84">
            <v>8.0175855319667404E-3</v>
          </cell>
        </row>
        <row r="85">
          <cell r="M85">
            <v>8.6367510511488259</v>
          </cell>
          <cell r="AF85">
            <v>7.8756177259754218E-3</v>
          </cell>
        </row>
        <row r="86">
          <cell r="M86">
            <v>8.8451193721047296</v>
          </cell>
          <cell r="AF86">
            <v>7.7605684357035624E-3</v>
          </cell>
        </row>
        <row r="87">
          <cell r="M87">
            <v>9.0518353005597536</v>
          </cell>
          <cell r="AF87">
            <v>7.6552228334124412E-3</v>
          </cell>
        </row>
        <row r="88">
          <cell r="M88">
            <v>9.2571154596233978</v>
          </cell>
          <cell r="AF88">
            <v>7.5592825964230963E-3</v>
          </cell>
        </row>
        <row r="89">
          <cell r="M89">
            <v>9.4611703800974762</v>
          </cell>
          <cell r="AF89">
            <v>7.4724080795262734E-3</v>
          </cell>
        </row>
        <row r="90">
          <cell r="M90">
            <v>9.6641993569338709</v>
          </cell>
          <cell r="AF90">
            <v>7.3942196991245478E-3</v>
          </cell>
        </row>
        <row r="91">
          <cell r="M91">
            <v>9.8663872769442147</v>
          </cell>
          <cell r="AF91">
            <v>7.3243015862702425E-3</v>
          </cell>
        </row>
        <row r="92">
          <cell r="M92">
            <v>10.06790283099374</v>
          </cell>
          <cell r="AF92">
            <v>7.262206729600186E-3</v>
          </cell>
        </row>
        <row r="93">
          <cell r="M93">
            <v>10.26889769391137</v>
          </cell>
          <cell r="AF93">
            <v>7.2074630659338234E-3</v>
          </cell>
        </row>
        <row r="94">
          <cell r="M94">
            <v>10.469506375895049</v>
          </cell>
          <cell r="AF94">
            <v>7.15958011136967E-3</v>
          </cell>
        </row>
        <row r="95">
          <cell r="M95">
            <v>10.669846534623389</v>
          </cell>
          <cell r="AF95">
            <v>7.1180558062994169E-3</v>
          </cell>
        </row>
        <row r="96">
          <cell r="M96">
            <v>10.870019597873821</v>
          </cell>
          <cell r="AF96">
            <v>7.0823833020939673E-3</v>
          </cell>
        </row>
        <row r="97">
          <cell r="M97">
            <v>11.070111589396307</v>
          </cell>
          <cell r="AF97">
            <v>7.0520574612793563E-3</v>
          </cell>
        </row>
        <row r="98">
          <cell r="M98">
            <v>11.270194081327647</v>
          </cell>
          <cell r="AF98">
            <v>7.026580884693827E-3</v>
          </cell>
        </row>
        <row r="99">
          <cell r="M99">
            <v>11.470325218149082</v>
          </cell>
          <cell r="AF99">
            <v>7.005469321252419E-3</v>
          </cell>
        </row>
        <row r="100">
          <cell r="M100">
            <v>11.670550772758617</v>
          </cell>
          <cell r="AF100">
            <v>6.9882563584701346E-3</v>
          </cell>
        </row>
        <row r="101">
          <cell r="M101">
            <v>11.870905206441346</v>
          </cell>
          <cell r="AF101">
            <v>6.9744973332964647E-3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2" workbookViewId="0">
      <selection activeCell="E20" sqref="E20"/>
    </sheetView>
  </sheetViews>
  <sheetFormatPr baseColWidth="10" defaultColWidth="11.5546875" defaultRowHeight="14.4"/>
  <cols>
    <col min="1" max="16384" width="11.5546875" style="18"/>
  </cols>
  <sheetData>
    <row r="1" spans="1:3">
      <c r="A1" s="17" t="s">
        <v>214</v>
      </c>
      <c r="B1" s="18" t="s">
        <v>215</v>
      </c>
      <c r="C1" s="18" t="s">
        <v>216</v>
      </c>
    </row>
    <row r="2" spans="1:3">
      <c r="A2" s="17" t="s">
        <v>217</v>
      </c>
      <c r="B2" s="18">
        <f>VLOOKUP(A2,[3]Baseline!$A$1:$OM$101,MATCH(Plot!B$1,[3]Baseline!$A$1:$OM$1,0),0)</f>
        <v>0.95</v>
      </c>
      <c r="C2" s="18">
        <f>B2/B$2</f>
        <v>1</v>
      </c>
    </row>
    <row r="3" spans="1:3">
      <c r="A3" s="17" t="s">
        <v>218</v>
      </c>
      <c r="B3" s="18">
        <f>VLOOKUP(A3,[3]Baseline!$A$1:$OM$101,MATCH(Plot!B$1,[3]Baseline!$A$1:$OM$1,0),0)</f>
        <v>0.95935999999999999</v>
      </c>
      <c r="C3" s="18">
        <f t="shared" ref="C3:C66" si="0">B3/B$2</f>
        <v>1.0098526315789473</v>
      </c>
    </row>
    <row r="4" spans="1:3">
      <c r="A4" s="17" t="s">
        <v>219</v>
      </c>
      <c r="B4" s="18">
        <f>VLOOKUP(A4,[3]Baseline!$A$1:$OM$101,MATCH(Plot!B$1,[3]Baseline!$A$1:$OM$1,0),0)</f>
        <v>0.96880999999999995</v>
      </c>
      <c r="C4" s="18">
        <f t="shared" si="0"/>
        <v>1.0198</v>
      </c>
    </row>
    <row r="5" spans="1:3">
      <c r="A5" s="17" t="s">
        <v>220</v>
      </c>
      <c r="B5" s="18">
        <f>VLOOKUP(A5,[3]Baseline!$A$1:$OM$101,MATCH(Plot!B$1,[3]Baseline!$A$1:$OM$1,0),0)</f>
        <v>0.97841</v>
      </c>
      <c r="C5" s="18">
        <f t="shared" si="0"/>
        <v>1.0299052631578949</v>
      </c>
    </row>
    <row r="6" spans="1:3">
      <c r="A6" s="17" t="s">
        <v>221</v>
      </c>
      <c r="B6" s="18">
        <f>VLOOKUP(A6,[3]Baseline!$A$1:$OM$101,MATCH(Plot!B$1,[3]Baseline!$A$1:$OM$1,0),0)</f>
        <v>0.98665999999999998</v>
      </c>
      <c r="C6" s="18">
        <f t="shared" si="0"/>
        <v>1.0385894736842105</v>
      </c>
    </row>
    <row r="7" spans="1:3">
      <c r="A7" s="17" t="s">
        <v>222</v>
      </c>
      <c r="B7" s="18">
        <f>VLOOKUP(A7,[3]Baseline!$A$1:$OM$101,MATCH(Plot!B$1,[3]Baseline!$A$1:$OM$1,0),0)</f>
        <v>0.99486999999999992</v>
      </c>
      <c r="C7" s="18">
        <f t="shared" si="0"/>
        <v>1.0472315789473683</v>
      </c>
    </row>
    <row r="8" spans="1:3">
      <c r="A8" s="17" t="s">
        <v>223</v>
      </c>
      <c r="B8" s="18">
        <f>VLOOKUP(A8,[3]Baseline!$A$1:$OM$101,MATCH(Plot!B$1,[3]Baseline!$A$1:$OM$1,0),0)</f>
        <v>1.0030600000000001</v>
      </c>
      <c r="C8" s="18">
        <f t="shared" si="0"/>
        <v>1.0558526315789474</v>
      </c>
    </row>
    <row r="9" spans="1:3">
      <c r="A9" s="17" t="s">
        <v>224</v>
      </c>
      <c r="B9" s="18">
        <f>VLOOKUP(A9,[3]Baseline!$A$1:$OM$101,MATCH(Plot!B$1,[3]Baseline!$A$1:$OM$1,0),0)</f>
        <v>1.0112700000000001</v>
      </c>
      <c r="C9" s="18">
        <f t="shared" si="0"/>
        <v>1.0644947368421054</v>
      </c>
    </row>
    <row r="10" spans="1:3">
      <c r="A10" s="17" t="s">
        <v>225</v>
      </c>
      <c r="B10" s="18">
        <f>VLOOKUP(A10,[3]Baseline!$A$1:$OM$101,MATCH(Plot!B$1,[3]Baseline!$A$1:$OM$1,0),0)</f>
        <v>1.01953</v>
      </c>
      <c r="C10" s="18">
        <f t="shared" si="0"/>
        <v>1.0731894736842107</v>
      </c>
    </row>
    <row r="11" spans="1:3">
      <c r="A11" s="17" t="s">
        <v>226</v>
      </c>
      <c r="B11" s="18">
        <f>VLOOKUP(A11,[3]Baseline!$A$1:$OM$101,MATCH(Plot!B$1,[3]Baseline!$A$1:$OM$1,0),0)</f>
        <v>1.02616</v>
      </c>
      <c r="C11" s="18">
        <f t="shared" si="0"/>
        <v>1.0801684210526317</v>
      </c>
    </row>
    <row r="12" spans="1:3">
      <c r="A12" s="17" t="s">
        <v>227</v>
      </c>
      <c r="B12" s="18">
        <f>VLOOKUP(A12,[3]Baseline!$A$1:$OM$101,MATCH(Plot!B$1,[3]Baseline!$A$1:$OM$1,0),0)</f>
        <v>1.0326899999999999</v>
      </c>
      <c r="C12" s="18">
        <f t="shared" si="0"/>
        <v>1.0870421052631578</v>
      </c>
    </row>
    <row r="13" spans="1:3">
      <c r="A13" s="17" t="s">
        <v>228</v>
      </c>
      <c r="B13" s="18">
        <f>VLOOKUP(A13,[3]Baseline!$A$1:$OM$101,MATCH(Plot!B$1,[3]Baseline!$A$1:$OM$1,0),0)</f>
        <v>1.03911</v>
      </c>
      <c r="C13" s="18">
        <f t="shared" si="0"/>
        <v>1.0938000000000001</v>
      </c>
    </row>
    <row r="14" spans="1:3">
      <c r="A14" s="17" t="s">
        <v>229</v>
      </c>
      <c r="B14" s="18">
        <f>VLOOKUP(A14,[3]Baseline!$A$1:$OM$101,MATCH(Plot!B$1,[3]Baseline!$A$1:$OM$1,0),0)</f>
        <v>1.04542</v>
      </c>
      <c r="C14" s="18">
        <f t="shared" si="0"/>
        <v>1.1004421052631579</v>
      </c>
    </row>
    <row r="15" spans="1:3">
      <c r="A15" s="17" t="s">
        <v>230</v>
      </c>
      <c r="B15" s="18">
        <f>VLOOKUP(A15,[3]Baseline!$A$1:$OM$101,MATCH(Plot!B$1,[3]Baseline!$A$1:$OM$1,0),0)</f>
        <v>1.05165</v>
      </c>
      <c r="C15" s="18">
        <f t="shared" si="0"/>
        <v>1.107</v>
      </c>
    </row>
    <row r="16" spans="1:3">
      <c r="A16" s="17" t="s">
        <v>231</v>
      </c>
      <c r="B16" s="18">
        <f>VLOOKUP(A16,[3]Baseline!$A$1:$OM$101,MATCH(Plot!B$1,[3]Baseline!$A$1:$OM$1,0),0)</f>
        <v>1.0560399999999999</v>
      </c>
      <c r="C16" s="18">
        <f t="shared" si="0"/>
        <v>1.1116210526315788</v>
      </c>
    </row>
    <row r="17" spans="1:3">
      <c r="A17" s="17" t="s">
        <v>232</v>
      </c>
      <c r="B17" s="18">
        <f>VLOOKUP(A17,[3]Baseline!$A$1:$OM$101,MATCH(Plot!B$1,[3]Baseline!$A$1:$OM$1,0),0)</f>
        <v>1.06073</v>
      </c>
      <c r="C17" s="18">
        <f t="shared" si="0"/>
        <v>1.1165578947368422</v>
      </c>
    </row>
    <row r="18" spans="1:3">
      <c r="A18" s="17" t="s">
        <v>233</v>
      </c>
      <c r="B18" s="18">
        <f>VLOOKUP(A18,[3]Baseline!$A$1:$OM$101,MATCH(Plot!B$1,[3]Baseline!$A$1:$OM$1,0),0)</f>
        <v>1.06565</v>
      </c>
      <c r="C18" s="18">
        <f t="shared" si="0"/>
        <v>1.1217368421052631</v>
      </c>
    </row>
    <row r="19" spans="1:3">
      <c r="A19" s="17" t="s">
        <v>234</v>
      </c>
      <c r="B19" s="18">
        <f>VLOOKUP(A19,[3]Baseline!$A$1:$OM$101,MATCH(Plot!B$1,[3]Baseline!$A$1:$OM$1,0),0)</f>
        <v>1.0707</v>
      </c>
      <c r="C19" s="18">
        <f t="shared" si="0"/>
        <v>1.1270526315789473</v>
      </c>
    </row>
    <row r="20" spans="1:3">
      <c r="A20" s="17" t="s">
        <v>235</v>
      </c>
      <c r="B20" s="18">
        <f>VLOOKUP(A20,[3]Baseline!$A$1:$OM$101,MATCH(Plot!B$1,[3]Baseline!$A$1:$OM$1,0),0)</f>
        <v>1.07579</v>
      </c>
      <c r="C20" s="18">
        <f t="shared" si="0"/>
        <v>1.1324105263157895</v>
      </c>
    </row>
    <row r="21" spans="1:3">
      <c r="A21" s="17" t="s">
        <v>236</v>
      </c>
      <c r="B21" s="18">
        <f>VLOOKUP(A21,[3]Baseline!$A$1:$OM$101,MATCH(Plot!B$1,[3]Baseline!$A$1:$OM$1,0),0)</f>
        <v>1.0787499999999999</v>
      </c>
      <c r="C21" s="18">
        <f t="shared" si="0"/>
        <v>1.1355263157894737</v>
      </c>
    </row>
    <row r="22" spans="1:3">
      <c r="A22" s="17" t="s">
        <v>237</v>
      </c>
      <c r="B22" s="18">
        <f>VLOOKUP(A22,[3]Baseline!$A$1:$OM$101,MATCH(Plot!B$1,[3]Baseline!$A$1:$OM$1,0),0)</f>
        <v>1.0821099999999999</v>
      </c>
      <c r="C22" s="18">
        <f t="shared" si="0"/>
        <v>1.1390631578947368</v>
      </c>
    </row>
    <row r="23" spans="1:3">
      <c r="A23" s="17" t="s">
        <v>238</v>
      </c>
      <c r="B23" s="18">
        <f>VLOOKUP(A23,[3]Baseline!$A$1:$OM$101,MATCH(Plot!B$1,[3]Baseline!$A$1:$OM$1,0),0)</f>
        <v>1.08578</v>
      </c>
      <c r="C23" s="18">
        <f t="shared" si="0"/>
        <v>1.1429263157894738</v>
      </c>
    </row>
    <row r="24" spans="1:3">
      <c r="A24" s="17" t="s">
        <v>239</v>
      </c>
      <c r="B24" s="18">
        <f>VLOOKUP(A24,[3]Baseline!$A$1:$OM$101,MATCH(Plot!B$1,[3]Baseline!$A$1:$OM$1,0),0)</f>
        <v>1.08969</v>
      </c>
      <c r="C24" s="18">
        <f t="shared" si="0"/>
        <v>1.1470421052631581</v>
      </c>
    </row>
    <row r="25" spans="1:3">
      <c r="A25" s="17" t="s">
        <v>240</v>
      </c>
      <c r="B25" s="18">
        <f>VLOOKUP(A25,[3]Baseline!$A$1:$OM$101,MATCH(Plot!B$1,[3]Baseline!$A$1:$OM$1,0),0)</f>
        <v>1.0937399999999999</v>
      </c>
      <c r="C25" s="18">
        <f t="shared" si="0"/>
        <v>1.1513052631578948</v>
      </c>
    </row>
    <row r="26" spans="1:3">
      <c r="A26" s="17" t="s">
        <v>241</v>
      </c>
      <c r="B26" s="18">
        <f>VLOOKUP(A26,[3]Baseline!$A$1:$OM$101,MATCH(Plot!B$1,[3]Baseline!$A$1:$OM$1,0),0)</f>
        <v>1.09491</v>
      </c>
      <c r="C26" s="18">
        <f t="shared" si="0"/>
        <v>1.1525368421052633</v>
      </c>
    </row>
    <row r="27" spans="1:3">
      <c r="A27" s="17" t="s">
        <v>242</v>
      </c>
      <c r="B27" s="18">
        <f>VLOOKUP(A27,[3]Baseline!$A$1:$OM$101,MATCH(Plot!B$1,[3]Baseline!$A$1:$OM$1,0),0)</f>
        <v>1.09674</v>
      </c>
      <c r="C27" s="18">
        <f t="shared" si="0"/>
        <v>1.1544631578947369</v>
      </c>
    </row>
    <row r="28" spans="1:3">
      <c r="A28" s="17" t="s">
        <v>243</v>
      </c>
      <c r="B28" s="18">
        <f>VLOOKUP(A28,[3]Baseline!$A$1:$OM$101,MATCH(Plot!B$1,[3]Baseline!$A$1:$OM$1,0),0)</f>
        <v>1.0992</v>
      </c>
      <c r="C28" s="18">
        <f t="shared" si="0"/>
        <v>1.1570526315789473</v>
      </c>
    </row>
    <row r="29" spans="1:3">
      <c r="A29" s="17" t="s">
        <v>244</v>
      </c>
      <c r="B29" s="18">
        <f>VLOOKUP(A29,[3]Baseline!$A$1:$OM$101,MATCH(Plot!B$1,[3]Baseline!$A$1:$OM$1,0),0)</f>
        <v>1.10226</v>
      </c>
      <c r="C29" s="18">
        <f t="shared" si="0"/>
        <v>1.1602736842105263</v>
      </c>
    </row>
    <row r="30" spans="1:3">
      <c r="A30" s="17" t="s">
        <v>245</v>
      </c>
      <c r="B30" s="18">
        <f>VLOOKUP(A30,[3]Baseline!$A$1:$OM$101,MATCH(Plot!B$1,[3]Baseline!$A$1:$OM$1,0),0)</f>
        <v>1.10589</v>
      </c>
      <c r="C30" s="18">
        <f t="shared" si="0"/>
        <v>1.1640947368421053</v>
      </c>
    </row>
    <row r="31" spans="1:3">
      <c r="A31" s="17" t="s">
        <v>246</v>
      </c>
      <c r="B31" s="18">
        <f>VLOOKUP(A31,[3]Baseline!$A$1:$OM$101,MATCH(Plot!B$1,[3]Baseline!$A$1:$OM$1,0),0)</f>
        <v>1.1065199999999999</v>
      </c>
      <c r="C31" s="18">
        <f t="shared" si="0"/>
        <v>1.1647578947368422</v>
      </c>
    </row>
    <row r="32" spans="1:3">
      <c r="A32" s="17" t="s">
        <v>247</v>
      </c>
      <c r="B32" s="18">
        <f>VLOOKUP(A32,[3]Baseline!$A$1:$OM$101,MATCH(Plot!B$1,[3]Baseline!$A$1:$OM$1,0),0)</f>
        <v>1.10748</v>
      </c>
      <c r="C32" s="18">
        <f t="shared" si="0"/>
        <v>1.1657684210526316</v>
      </c>
    </row>
    <row r="33" spans="1:3">
      <c r="A33" s="17" t="s">
        <v>248</v>
      </c>
      <c r="B33" s="18">
        <f>VLOOKUP(A33,[3]Baseline!$A$1:$OM$101,MATCH(Plot!B$1,[3]Baseline!$A$1:$OM$1,0),0)</f>
        <v>1.1087399999999998</v>
      </c>
      <c r="C33" s="18">
        <f t="shared" si="0"/>
        <v>1.1670947368421052</v>
      </c>
    </row>
    <row r="34" spans="1:3">
      <c r="A34" s="17" t="s">
        <v>249</v>
      </c>
      <c r="B34" s="18">
        <f>VLOOKUP(A34,[3]Baseline!$A$1:$OM$101,MATCH(Plot!B$1,[3]Baseline!$A$1:$OM$1,0),0)</f>
        <v>1.11025</v>
      </c>
      <c r="C34" s="18">
        <f t="shared" si="0"/>
        <v>1.1686842105263158</v>
      </c>
    </row>
    <row r="35" spans="1:3">
      <c r="A35" s="17" t="s">
        <v>250</v>
      </c>
      <c r="B35" s="18">
        <f>VLOOKUP(A35,[3]Baseline!$A$1:$OM$101,MATCH(Plot!B$1,[3]Baseline!$A$1:$OM$1,0),0)</f>
        <v>1.1119399999999999</v>
      </c>
      <c r="C35" s="18">
        <f t="shared" si="0"/>
        <v>1.1704631578947369</v>
      </c>
    </row>
    <row r="36" spans="1:3">
      <c r="A36" s="17" t="s">
        <v>251</v>
      </c>
      <c r="B36" s="18">
        <f>VLOOKUP(A36,[3]Baseline!$A$1:$OM$101,MATCH(Plot!B$1,[3]Baseline!$A$1:$OM$1,0),0)</f>
        <v>1.1119399999999999</v>
      </c>
      <c r="C36" s="18">
        <f t="shared" si="0"/>
        <v>1.1704631578947369</v>
      </c>
    </row>
    <row r="37" spans="1:3">
      <c r="A37" s="17" t="s">
        <v>252</v>
      </c>
      <c r="B37" s="18">
        <f>VLOOKUP(A37,[3]Baseline!$A$1:$OM$101,MATCH(Plot!B$1,[3]Baseline!$A$1:$OM$1,0),0)</f>
        <v>1.1119399999999999</v>
      </c>
      <c r="C37" s="18">
        <f t="shared" si="0"/>
        <v>1.1704631578947369</v>
      </c>
    </row>
    <row r="38" spans="1:3">
      <c r="A38" s="17" t="s">
        <v>253</v>
      </c>
      <c r="B38" s="18">
        <f>VLOOKUP(A38,[3]Baseline!$A$1:$OM$101,MATCH(Plot!B$1,[3]Baseline!$A$1:$OM$1,0),0)</f>
        <v>1.1119399999999999</v>
      </c>
      <c r="C38" s="18">
        <f t="shared" si="0"/>
        <v>1.1704631578947369</v>
      </c>
    </row>
    <row r="39" spans="1:3">
      <c r="A39" s="17" t="s">
        <v>254</v>
      </c>
      <c r="B39" s="18">
        <f>VLOOKUP(A39,[3]Baseline!$A$1:$OM$101,MATCH(Plot!B$1,[3]Baseline!$A$1:$OM$1,0),0)</f>
        <v>1.1119399999999999</v>
      </c>
      <c r="C39" s="18">
        <f t="shared" si="0"/>
        <v>1.1704631578947369</v>
      </c>
    </row>
    <row r="40" spans="1:3">
      <c r="A40" s="17" t="s">
        <v>255</v>
      </c>
      <c r="B40" s="18">
        <f>VLOOKUP(A40,[3]Baseline!$A$1:$OM$101,MATCH(Plot!B$1,[3]Baseline!$A$1:$OM$1,0),0)</f>
        <v>1.1119399999999999</v>
      </c>
      <c r="C40" s="18">
        <f t="shared" si="0"/>
        <v>1.1704631578947369</v>
      </c>
    </row>
    <row r="41" spans="1:3">
      <c r="A41" s="17" t="s">
        <v>256</v>
      </c>
      <c r="B41" s="18">
        <f>VLOOKUP(A41,[3]Baseline!$A$1:$OM$101,MATCH(Plot!B$1,[3]Baseline!$A$1:$OM$1,0),0)</f>
        <v>1.1119399999999999</v>
      </c>
      <c r="C41" s="18">
        <f t="shared" si="0"/>
        <v>1.1704631578947369</v>
      </c>
    </row>
    <row r="42" spans="1:3">
      <c r="A42" s="17" t="s">
        <v>257</v>
      </c>
      <c r="B42" s="18">
        <f>VLOOKUP(A42,[3]Baseline!$A$1:$OM$101,MATCH(Plot!B$1,[3]Baseline!$A$1:$OM$1,0),0)</f>
        <v>1.1119399999999999</v>
      </c>
      <c r="C42" s="18">
        <f t="shared" si="0"/>
        <v>1.1704631578947369</v>
      </c>
    </row>
    <row r="43" spans="1:3">
      <c r="A43" s="17" t="s">
        <v>258</v>
      </c>
      <c r="B43" s="18">
        <f>VLOOKUP(A43,[3]Baseline!$A$1:$OM$101,MATCH(Plot!B$1,[3]Baseline!$A$1:$OM$1,0),0)</f>
        <v>1.1119399999999999</v>
      </c>
      <c r="C43" s="18">
        <f t="shared" si="0"/>
        <v>1.1704631578947369</v>
      </c>
    </row>
    <row r="44" spans="1:3">
      <c r="A44" s="17" t="s">
        <v>259</v>
      </c>
      <c r="B44" s="18">
        <f>VLOOKUP(A44,[3]Baseline!$A$1:$OM$101,MATCH(Plot!B$1,[3]Baseline!$A$1:$OM$1,0),0)</f>
        <v>1.1119399999999999</v>
      </c>
      <c r="C44" s="18">
        <f t="shared" si="0"/>
        <v>1.1704631578947369</v>
      </c>
    </row>
    <row r="45" spans="1:3">
      <c r="A45" s="17" t="s">
        <v>260</v>
      </c>
      <c r="B45" s="18">
        <f>VLOOKUP(A45,[3]Baseline!$A$1:$OM$101,MATCH(Plot!B$1,[3]Baseline!$A$1:$OM$1,0),0)</f>
        <v>1.1119399999999999</v>
      </c>
      <c r="C45" s="18">
        <f t="shared" si="0"/>
        <v>1.1704631578947369</v>
      </c>
    </row>
    <row r="46" spans="1:3">
      <c r="A46" s="17" t="s">
        <v>261</v>
      </c>
      <c r="B46" s="18">
        <f>VLOOKUP(A46,[3]Baseline!$A$1:$OM$101,MATCH(Plot!B$1,[3]Baseline!$A$1:$OM$1,0),0)</f>
        <v>1.1119399999999999</v>
      </c>
      <c r="C46" s="18">
        <f t="shared" si="0"/>
        <v>1.1704631578947369</v>
      </c>
    </row>
    <row r="47" spans="1:3">
      <c r="A47" s="17" t="s">
        <v>262</v>
      </c>
      <c r="B47" s="18">
        <f>VLOOKUP(A47,[3]Baseline!$A$1:$OM$101,MATCH(Plot!B$1,[3]Baseline!$A$1:$OM$1,0),0)</f>
        <v>1.1119399999999999</v>
      </c>
      <c r="C47" s="18">
        <f t="shared" si="0"/>
        <v>1.1704631578947369</v>
      </c>
    </row>
    <row r="48" spans="1:3">
      <c r="A48" s="17" t="s">
        <v>263</v>
      </c>
      <c r="B48" s="18">
        <f>VLOOKUP(A48,[3]Baseline!$A$1:$OM$101,MATCH(Plot!B$1,[3]Baseline!$A$1:$OM$1,0),0)</f>
        <v>1.1119399999999999</v>
      </c>
      <c r="C48" s="18">
        <f t="shared" si="0"/>
        <v>1.1704631578947369</v>
      </c>
    </row>
    <row r="49" spans="1:3">
      <c r="A49" s="17" t="s">
        <v>264</v>
      </c>
      <c r="B49" s="18">
        <f>VLOOKUP(A49,[3]Baseline!$A$1:$OM$101,MATCH(Plot!B$1,[3]Baseline!$A$1:$OM$1,0),0)</f>
        <v>1.1119399999999999</v>
      </c>
      <c r="C49" s="18">
        <f t="shared" si="0"/>
        <v>1.1704631578947369</v>
      </c>
    </row>
    <row r="50" spans="1:3">
      <c r="A50" s="17" t="s">
        <v>265</v>
      </c>
      <c r="B50" s="18">
        <f>VLOOKUP(A50,[3]Baseline!$A$1:$OM$101,MATCH(Plot!B$1,[3]Baseline!$A$1:$OM$1,0),0)</f>
        <v>1.1119399999999999</v>
      </c>
      <c r="C50" s="18">
        <f t="shared" si="0"/>
        <v>1.1704631578947369</v>
      </c>
    </row>
    <row r="51" spans="1:3">
      <c r="A51" s="17" t="s">
        <v>266</v>
      </c>
      <c r="B51" s="18">
        <f>VLOOKUP(A51,[3]Baseline!$A$1:$OM$101,MATCH(Plot!B$1,[3]Baseline!$A$1:$OM$1,0),0)</f>
        <v>1.1119399999999999</v>
      </c>
      <c r="C51" s="18">
        <f t="shared" si="0"/>
        <v>1.1704631578947369</v>
      </c>
    </row>
    <row r="52" spans="1:3">
      <c r="A52" s="17" t="s">
        <v>267</v>
      </c>
      <c r="B52" s="18">
        <f>VLOOKUP(A52,[3]Baseline!$A$1:$OM$101,MATCH(Plot!B$1,[3]Baseline!$A$1:$OM$1,0),0)</f>
        <v>1.1119399999999999</v>
      </c>
      <c r="C52" s="18">
        <f t="shared" si="0"/>
        <v>1.1704631578947369</v>
      </c>
    </row>
    <row r="53" spans="1:3">
      <c r="A53" s="17" t="s">
        <v>268</v>
      </c>
      <c r="B53" s="18">
        <f>VLOOKUP(A53,[3]Baseline!$A$1:$OM$101,MATCH(Plot!B$1,[3]Baseline!$A$1:$OM$1,0),0)</f>
        <v>1.1119399999999999</v>
      </c>
      <c r="C53" s="18">
        <f t="shared" si="0"/>
        <v>1.1704631578947369</v>
      </c>
    </row>
    <row r="54" spans="1:3">
      <c r="A54" s="17" t="s">
        <v>269</v>
      </c>
      <c r="B54" s="18">
        <f>VLOOKUP(A54,[3]Baseline!$A$1:$OM$101,MATCH(Plot!B$1,[3]Baseline!$A$1:$OM$1,0),0)</f>
        <v>1.1119399999999999</v>
      </c>
      <c r="C54" s="18">
        <f t="shared" si="0"/>
        <v>1.1704631578947369</v>
      </c>
    </row>
    <row r="55" spans="1:3">
      <c r="A55" s="17" t="s">
        <v>270</v>
      </c>
      <c r="B55" s="18">
        <f>VLOOKUP(A55,[3]Baseline!$A$1:$OM$101,MATCH(Plot!B$1,[3]Baseline!$A$1:$OM$1,0),0)</f>
        <v>1.1119399999999999</v>
      </c>
      <c r="C55" s="18">
        <f t="shared" si="0"/>
        <v>1.1704631578947369</v>
      </c>
    </row>
    <row r="56" spans="1:3">
      <c r="A56" s="17" t="s">
        <v>271</v>
      </c>
      <c r="B56" s="18">
        <f>VLOOKUP(A56,[3]Baseline!$A$1:$OM$101,MATCH(Plot!B$1,[3]Baseline!$A$1:$OM$1,0),0)</f>
        <v>1.1119399999999999</v>
      </c>
      <c r="C56" s="18">
        <f t="shared" si="0"/>
        <v>1.1704631578947369</v>
      </c>
    </row>
    <row r="57" spans="1:3">
      <c r="A57" s="17" t="s">
        <v>272</v>
      </c>
      <c r="B57" s="18">
        <f>VLOOKUP(A57,[3]Baseline!$A$1:$OM$101,MATCH(Plot!B$1,[3]Baseline!$A$1:$OM$1,0),0)</f>
        <v>1.1119399999999999</v>
      </c>
      <c r="C57" s="18">
        <f t="shared" si="0"/>
        <v>1.1704631578947369</v>
      </c>
    </row>
    <row r="58" spans="1:3">
      <c r="A58" s="17" t="s">
        <v>273</v>
      </c>
      <c r="B58" s="18">
        <f>VLOOKUP(A58,[3]Baseline!$A$1:$OM$101,MATCH(Plot!B$1,[3]Baseline!$A$1:$OM$1,0),0)</f>
        <v>1.1119399999999999</v>
      </c>
      <c r="C58" s="18">
        <f t="shared" si="0"/>
        <v>1.1704631578947369</v>
      </c>
    </row>
    <row r="59" spans="1:3">
      <c r="A59" s="17" t="s">
        <v>274</v>
      </c>
      <c r="B59" s="18">
        <f>VLOOKUP(A59,[3]Baseline!$A$1:$OM$101,MATCH(Plot!B$1,[3]Baseline!$A$1:$OM$1,0),0)</f>
        <v>1.1119399999999999</v>
      </c>
      <c r="C59" s="18">
        <f t="shared" si="0"/>
        <v>1.1704631578947369</v>
      </c>
    </row>
    <row r="60" spans="1:3">
      <c r="A60" s="17" t="s">
        <v>275</v>
      </c>
      <c r="B60" s="18">
        <f>VLOOKUP(A60,[3]Baseline!$A$1:$OM$101,MATCH(Plot!B$1,[3]Baseline!$A$1:$OM$1,0),0)</f>
        <v>1.1119399999999999</v>
      </c>
      <c r="C60" s="18">
        <f t="shared" si="0"/>
        <v>1.1704631578947369</v>
      </c>
    </row>
    <row r="61" spans="1:3">
      <c r="A61" s="17" t="s">
        <v>276</v>
      </c>
      <c r="B61" s="18">
        <f>VLOOKUP(A61,[3]Baseline!$A$1:$OM$101,MATCH(Plot!B$1,[3]Baseline!$A$1:$OM$1,0),0)</f>
        <v>1.1119399999999999</v>
      </c>
      <c r="C61" s="18">
        <f t="shared" si="0"/>
        <v>1.1704631578947369</v>
      </c>
    </row>
    <row r="62" spans="1:3">
      <c r="A62" s="17" t="s">
        <v>277</v>
      </c>
      <c r="B62" s="18">
        <f>VLOOKUP(A62,[3]Baseline!$A$1:$OM$101,MATCH(Plot!B$1,[3]Baseline!$A$1:$OM$1,0),0)</f>
        <v>1.1119399999999999</v>
      </c>
      <c r="C62" s="18">
        <f t="shared" si="0"/>
        <v>1.1704631578947369</v>
      </c>
    </row>
    <row r="63" spans="1:3">
      <c r="A63" s="17" t="s">
        <v>278</v>
      </c>
      <c r="B63" s="18">
        <f>VLOOKUP(A63,[3]Baseline!$A$1:$OM$101,MATCH(Plot!B$1,[3]Baseline!$A$1:$OM$1,0),0)</f>
        <v>1.1119399999999999</v>
      </c>
      <c r="C63" s="18">
        <f t="shared" si="0"/>
        <v>1.1704631578947369</v>
      </c>
    </row>
    <row r="64" spans="1:3">
      <c r="A64" s="17" t="s">
        <v>279</v>
      </c>
      <c r="B64" s="18">
        <f>VLOOKUP(A64,[3]Baseline!$A$1:$OM$101,MATCH(Plot!B$1,[3]Baseline!$A$1:$OM$1,0),0)</f>
        <v>1.1119399999999999</v>
      </c>
      <c r="C64" s="18">
        <f t="shared" si="0"/>
        <v>1.1704631578947369</v>
      </c>
    </row>
    <row r="65" spans="1:3">
      <c r="A65" s="17" t="s">
        <v>280</v>
      </c>
      <c r="B65" s="18">
        <f>VLOOKUP(A65,[3]Baseline!$A$1:$OM$101,MATCH(Plot!B$1,[3]Baseline!$A$1:$OM$1,0),0)</f>
        <v>1.1119399999999999</v>
      </c>
      <c r="C65" s="18">
        <f t="shared" si="0"/>
        <v>1.1704631578947369</v>
      </c>
    </row>
    <row r="66" spans="1:3">
      <c r="A66" s="17" t="s">
        <v>281</v>
      </c>
      <c r="B66" s="18">
        <f>VLOOKUP(A66,[3]Baseline!$A$1:$OM$101,MATCH(Plot!B$1,[3]Baseline!$A$1:$OM$1,0),0)</f>
        <v>1.1119399999999999</v>
      </c>
      <c r="C66" s="18">
        <f t="shared" si="0"/>
        <v>1.1704631578947369</v>
      </c>
    </row>
    <row r="67" spans="1:3">
      <c r="A67" s="17" t="s">
        <v>282</v>
      </c>
      <c r="B67" s="18">
        <f>VLOOKUP(A67,[3]Baseline!$A$1:$OM$101,MATCH(Plot!B$1,[3]Baseline!$A$1:$OM$1,0),0)</f>
        <v>1.1119399999999999</v>
      </c>
      <c r="C67" s="18">
        <f t="shared" ref="C67:C101" si="1">B67/B$2</f>
        <v>1.1704631578947369</v>
      </c>
    </row>
    <row r="68" spans="1:3">
      <c r="A68" s="17" t="s">
        <v>283</v>
      </c>
      <c r="B68" s="18">
        <f>VLOOKUP(A68,[3]Baseline!$A$1:$OM$101,MATCH(Plot!B$1,[3]Baseline!$A$1:$OM$1,0),0)</f>
        <v>1.1119399999999999</v>
      </c>
      <c r="C68" s="18">
        <f t="shared" si="1"/>
        <v>1.1704631578947369</v>
      </c>
    </row>
    <row r="69" spans="1:3">
      <c r="A69" s="17" t="s">
        <v>284</v>
      </c>
      <c r="B69" s="18">
        <f>VLOOKUP(A69,[3]Baseline!$A$1:$OM$101,MATCH(Plot!B$1,[3]Baseline!$A$1:$OM$1,0),0)</f>
        <v>1.1119399999999999</v>
      </c>
      <c r="C69" s="18">
        <f t="shared" si="1"/>
        <v>1.1704631578947369</v>
      </c>
    </row>
    <row r="70" spans="1:3">
      <c r="A70" s="17" t="s">
        <v>285</v>
      </c>
      <c r="B70" s="18">
        <f>VLOOKUP(A70,[3]Baseline!$A$1:$OM$101,MATCH(Plot!B$1,[3]Baseline!$A$1:$OM$1,0),0)</f>
        <v>1.1119399999999999</v>
      </c>
      <c r="C70" s="18">
        <f t="shared" si="1"/>
        <v>1.1704631578947369</v>
      </c>
    </row>
    <row r="71" spans="1:3">
      <c r="A71" s="17" t="s">
        <v>286</v>
      </c>
      <c r="B71" s="18">
        <f>VLOOKUP(A71,[3]Baseline!$A$1:$OM$101,MATCH(Plot!B$1,[3]Baseline!$A$1:$OM$1,0),0)</f>
        <v>1.1119399999999999</v>
      </c>
      <c r="C71" s="18">
        <f t="shared" si="1"/>
        <v>1.1704631578947369</v>
      </c>
    </row>
    <row r="72" spans="1:3">
      <c r="A72" s="17" t="s">
        <v>287</v>
      </c>
      <c r="B72" s="18">
        <f>VLOOKUP(A72,[3]Baseline!$A$1:$OM$101,MATCH(Plot!B$1,[3]Baseline!$A$1:$OM$1,0),0)</f>
        <v>1.1119399999999999</v>
      </c>
      <c r="C72" s="18">
        <f t="shared" si="1"/>
        <v>1.1704631578947369</v>
      </c>
    </row>
    <row r="73" spans="1:3">
      <c r="A73" s="17" t="s">
        <v>288</v>
      </c>
      <c r="B73" s="18">
        <f>VLOOKUP(A73,[3]Baseline!$A$1:$OM$101,MATCH(Plot!B$1,[3]Baseline!$A$1:$OM$1,0),0)</f>
        <v>1.1119399999999999</v>
      </c>
      <c r="C73" s="18">
        <f t="shared" si="1"/>
        <v>1.1704631578947369</v>
      </c>
    </row>
    <row r="74" spans="1:3">
      <c r="A74" s="17" t="s">
        <v>289</v>
      </c>
      <c r="B74" s="18">
        <f>VLOOKUP(A74,[3]Baseline!$A$1:$OM$101,MATCH(Plot!B$1,[3]Baseline!$A$1:$OM$1,0),0)</f>
        <v>1.1119399999999999</v>
      </c>
      <c r="C74" s="18">
        <f t="shared" si="1"/>
        <v>1.1704631578947369</v>
      </c>
    </row>
    <row r="75" spans="1:3">
      <c r="A75" s="17" t="s">
        <v>290</v>
      </c>
      <c r="B75" s="18">
        <f>VLOOKUP(A75,[3]Baseline!$A$1:$OM$101,MATCH(Plot!B$1,[3]Baseline!$A$1:$OM$1,0),0)</f>
        <v>1.1119399999999999</v>
      </c>
      <c r="C75" s="18">
        <f t="shared" si="1"/>
        <v>1.1704631578947369</v>
      </c>
    </row>
    <row r="76" spans="1:3">
      <c r="A76" s="17" t="s">
        <v>291</v>
      </c>
      <c r="B76" s="18">
        <f>VLOOKUP(A76,[3]Baseline!$A$1:$OM$101,MATCH(Plot!B$1,[3]Baseline!$A$1:$OM$1,0),0)</f>
        <v>1.1119399999999999</v>
      </c>
      <c r="C76" s="18">
        <f t="shared" si="1"/>
        <v>1.1704631578947369</v>
      </c>
    </row>
    <row r="77" spans="1:3">
      <c r="A77" s="17" t="s">
        <v>292</v>
      </c>
      <c r="B77" s="18">
        <f>VLOOKUP(A77,[3]Baseline!$A$1:$OM$101,MATCH(Plot!B$1,[3]Baseline!$A$1:$OM$1,0),0)</f>
        <v>1.1119399999999999</v>
      </c>
      <c r="C77" s="18">
        <f t="shared" si="1"/>
        <v>1.1704631578947369</v>
      </c>
    </row>
    <row r="78" spans="1:3">
      <c r="A78" s="17" t="s">
        <v>293</v>
      </c>
      <c r="B78" s="18">
        <f>VLOOKUP(A78,[3]Baseline!$A$1:$OM$101,MATCH(Plot!B$1,[3]Baseline!$A$1:$OM$1,0),0)</f>
        <v>1.1119399999999999</v>
      </c>
      <c r="C78" s="18">
        <f t="shared" si="1"/>
        <v>1.1704631578947369</v>
      </c>
    </row>
    <row r="79" spans="1:3">
      <c r="A79" s="17" t="s">
        <v>294</v>
      </c>
      <c r="B79" s="18">
        <f>VLOOKUP(A79,[3]Baseline!$A$1:$OM$101,MATCH(Plot!B$1,[3]Baseline!$A$1:$OM$1,0),0)</f>
        <v>1.1119399999999999</v>
      </c>
      <c r="C79" s="18">
        <f t="shared" si="1"/>
        <v>1.1704631578947369</v>
      </c>
    </row>
    <row r="80" spans="1:3">
      <c r="A80" s="17" t="s">
        <v>295</v>
      </c>
      <c r="B80" s="18">
        <f>VLOOKUP(A80,[3]Baseline!$A$1:$OM$101,MATCH(Plot!B$1,[3]Baseline!$A$1:$OM$1,0),0)</f>
        <v>1.1119399999999999</v>
      </c>
      <c r="C80" s="18">
        <f t="shared" si="1"/>
        <v>1.1704631578947369</v>
      </c>
    </row>
    <row r="81" spans="1:3">
      <c r="A81" s="17" t="s">
        <v>296</v>
      </c>
      <c r="B81" s="18">
        <f>VLOOKUP(A81,[3]Baseline!$A$1:$OM$101,MATCH(Plot!B$1,[3]Baseline!$A$1:$OM$1,0),0)</f>
        <v>1.1119399999999999</v>
      </c>
      <c r="C81" s="18">
        <f t="shared" si="1"/>
        <v>1.1704631578947369</v>
      </c>
    </row>
    <row r="82" spans="1:3">
      <c r="A82" s="17" t="s">
        <v>297</v>
      </c>
      <c r="B82" s="18">
        <f>VLOOKUP(A82,[3]Baseline!$A$1:$OM$101,MATCH(Plot!B$1,[3]Baseline!$A$1:$OM$1,0),0)</f>
        <v>1.1119399999999999</v>
      </c>
      <c r="C82" s="18">
        <f t="shared" si="1"/>
        <v>1.1704631578947369</v>
      </c>
    </row>
    <row r="83" spans="1:3">
      <c r="A83" s="17" t="s">
        <v>298</v>
      </c>
      <c r="B83" s="18">
        <f>VLOOKUP(A83,[3]Baseline!$A$1:$OM$101,MATCH(Plot!B$1,[3]Baseline!$A$1:$OM$1,0),0)</f>
        <v>1.1119399999999999</v>
      </c>
      <c r="C83" s="18">
        <f t="shared" si="1"/>
        <v>1.1704631578947369</v>
      </c>
    </row>
    <row r="84" spans="1:3">
      <c r="A84" s="17" t="s">
        <v>299</v>
      </c>
      <c r="B84" s="18">
        <f>VLOOKUP(A84,[3]Baseline!$A$1:$OM$101,MATCH(Plot!B$1,[3]Baseline!$A$1:$OM$1,0),0)</f>
        <v>1.1119399999999999</v>
      </c>
      <c r="C84" s="18">
        <f t="shared" si="1"/>
        <v>1.1704631578947369</v>
      </c>
    </row>
    <row r="85" spans="1:3">
      <c r="A85" s="17" t="s">
        <v>300</v>
      </c>
      <c r="B85" s="18">
        <f>VLOOKUP(A85,[3]Baseline!$A$1:$OM$101,MATCH(Plot!B$1,[3]Baseline!$A$1:$OM$1,0),0)</f>
        <v>1.1119399999999999</v>
      </c>
      <c r="C85" s="18">
        <f t="shared" si="1"/>
        <v>1.1704631578947369</v>
      </c>
    </row>
    <row r="86" spans="1:3">
      <c r="A86" s="17" t="s">
        <v>301</v>
      </c>
      <c r="B86" s="18">
        <f>VLOOKUP(A86,[3]Baseline!$A$1:$OM$101,MATCH(Plot!B$1,[3]Baseline!$A$1:$OM$1,0),0)</f>
        <v>1.1119399999999999</v>
      </c>
      <c r="C86" s="18">
        <f t="shared" si="1"/>
        <v>1.1704631578947369</v>
      </c>
    </row>
    <row r="87" spans="1:3">
      <c r="A87" s="17" t="s">
        <v>302</v>
      </c>
      <c r="B87" s="18">
        <f>VLOOKUP(A87,[3]Baseline!$A$1:$OM$101,MATCH(Plot!B$1,[3]Baseline!$A$1:$OM$1,0),0)</f>
        <v>1.1119399999999999</v>
      </c>
      <c r="C87" s="18">
        <f t="shared" si="1"/>
        <v>1.1704631578947369</v>
      </c>
    </row>
    <row r="88" spans="1:3">
      <c r="A88" s="17" t="s">
        <v>303</v>
      </c>
      <c r="B88" s="18">
        <f>VLOOKUP(A88,[3]Baseline!$A$1:$OM$101,MATCH(Plot!B$1,[3]Baseline!$A$1:$OM$1,0),0)</f>
        <v>1.1119399999999999</v>
      </c>
      <c r="C88" s="18">
        <f t="shared" si="1"/>
        <v>1.1704631578947369</v>
      </c>
    </row>
    <row r="89" spans="1:3">
      <c r="A89" s="17" t="s">
        <v>304</v>
      </c>
      <c r="B89" s="18">
        <f>VLOOKUP(A89,[3]Baseline!$A$1:$OM$101,MATCH(Plot!B$1,[3]Baseline!$A$1:$OM$1,0),0)</f>
        <v>1.1119399999999999</v>
      </c>
      <c r="C89" s="18">
        <f t="shared" si="1"/>
        <v>1.1704631578947369</v>
      </c>
    </row>
    <row r="90" spans="1:3">
      <c r="A90" s="17" t="s">
        <v>305</v>
      </c>
      <c r="B90" s="18">
        <f>VLOOKUP(A90,[3]Baseline!$A$1:$OM$101,MATCH(Plot!B$1,[3]Baseline!$A$1:$OM$1,0),0)</f>
        <v>1.1119399999999999</v>
      </c>
      <c r="C90" s="18">
        <f t="shared" si="1"/>
        <v>1.1704631578947369</v>
      </c>
    </row>
    <row r="91" spans="1:3">
      <c r="A91" s="17" t="s">
        <v>306</v>
      </c>
      <c r="B91" s="18">
        <f>VLOOKUP(A91,[3]Baseline!$A$1:$OM$101,MATCH(Plot!B$1,[3]Baseline!$A$1:$OM$1,0),0)</f>
        <v>1.1119399999999999</v>
      </c>
      <c r="C91" s="18">
        <f t="shared" si="1"/>
        <v>1.1704631578947369</v>
      </c>
    </row>
    <row r="92" spans="1:3">
      <c r="A92" s="17" t="s">
        <v>307</v>
      </c>
      <c r="B92" s="18">
        <f>VLOOKUP(A92,[3]Baseline!$A$1:$OM$101,MATCH(Plot!B$1,[3]Baseline!$A$1:$OM$1,0),0)</f>
        <v>1.1119399999999999</v>
      </c>
      <c r="C92" s="18">
        <f t="shared" si="1"/>
        <v>1.1704631578947369</v>
      </c>
    </row>
    <row r="93" spans="1:3">
      <c r="A93" s="17" t="s">
        <v>308</v>
      </c>
      <c r="B93" s="18">
        <f>VLOOKUP(A93,[3]Baseline!$A$1:$OM$101,MATCH(Plot!B$1,[3]Baseline!$A$1:$OM$1,0),0)</f>
        <v>1.1119399999999999</v>
      </c>
      <c r="C93" s="18">
        <f t="shared" si="1"/>
        <v>1.1704631578947369</v>
      </c>
    </row>
    <row r="94" spans="1:3">
      <c r="A94" s="17" t="s">
        <v>309</v>
      </c>
      <c r="B94" s="18">
        <f>VLOOKUP(A94,[3]Baseline!$A$1:$OM$101,MATCH(Plot!B$1,[3]Baseline!$A$1:$OM$1,0),0)</f>
        <v>1.1119399999999999</v>
      </c>
      <c r="C94" s="18">
        <f t="shared" si="1"/>
        <v>1.1704631578947369</v>
      </c>
    </row>
    <row r="95" spans="1:3">
      <c r="A95" s="17" t="s">
        <v>310</v>
      </c>
      <c r="B95" s="18">
        <f>VLOOKUP(A95,[3]Baseline!$A$1:$OM$101,MATCH(Plot!B$1,[3]Baseline!$A$1:$OM$1,0),0)</f>
        <v>1.1119399999999999</v>
      </c>
      <c r="C95" s="18">
        <f t="shared" si="1"/>
        <v>1.1704631578947369</v>
      </c>
    </row>
    <row r="96" spans="1:3">
      <c r="A96" s="17" t="s">
        <v>311</v>
      </c>
      <c r="B96" s="18">
        <f>VLOOKUP(A96,[3]Baseline!$A$1:$OM$101,MATCH(Plot!B$1,[3]Baseline!$A$1:$OM$1,0),0)</f>
        <v>1.1119399999999999</v>
      </c>
      <c r="C96" s="18">
        <f t="shared" si="1"/>
        <v>1.1704631578947369</v>
      </c>
    </row>
    <row r="97" spans="1:3">
      <c r="A97" s="17" t="s">
        <v>312</v>
      </c>
      <c r="B97" s="18">
        <f>VLOOKUP(A97,[3]Baseline!$A$1:$OM$101,MATCH(Plot!B$1,[3]Baseline!$A$1:$OM$1,0),0)</f>
        <v>1.1119399999999999</v>
      </c>
      <c r="C97" s="18">
        <f t="shared" si="1"/>
        <v>1.1704631578947369</v>
      </c>
    </row>
    <row r="98" spans="1:3">
      <c r="A98" s="17" t="s">
        <v>313</v>
      </c>
      <c r="B98" s="18">
        <f>VLOOKUP(A98,[3]Baseline!$A$1:$OM$101,MATCH(Plot!B$1,[3]Baseline!$A$1:$OM$1,0),0)</f>
        <v>1.1119399999999999</v>
      </c>
      <c r="C98" s="18">
        <f t="shared" si="1"/>
        <v>1.1704631578947369</v>
      </c>
    </row>
    <row r="99" spans="1:3">
      <c r="A99" s="17" t="s">
        <v>314</v>
      </c>
      <c r="B99" s="18">
        <f>VLOOKUP(A99,[3]Baseline!$A$1:$OM$101,MATCH(Plot!B$1,[3]Baseline!$A$1:$OM$1,0),0)</f>
        <v>1.1119399999999999</v>
      </c>
      <c r="C99" s="18">
        <f t="shared" si="1"/>
        <v>1.1704631578947369</v>
      </c>
    </row>
    <row r="100" spans="1:3">
      <c r="A100" s="17" t="s">
        <v>315</v>
      </c>
      <c r="B100" s="18">
        <f>VLOOKUP(A100,[3]Baseline!$A$1:$OM$101,MATCH(Plot!B$1,[3]Baseline!$A$1:$OM$1,0),0)</f>
        <v>1.1119399999999999</v>
      </c>
      <c r="C100" s="18">
        <f t="shared" si="1"/>
        <v>1.1704631578947369</v>
      </c>
    </row>
    <row r="101" spans="1:3">
      <c r="A101" s="17" t="s">
        <v>316</v>
      </c>
      <c r="B101" s="18">
        <f>VLOOKUP(A101,[3]Baseline!$A$1:$OM$101,MATCH(Plot!B$1,[3]Baseline!$A$1:$OM$1,0),0)</f>
        <v>1.1119399999999999</v>
      </c>
      <c r="C101" s="18">
        <f t="shared" si="1"/>
        <v>1.1704631578947369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zoomScale="130" zoomScaleNormal="130" workbookViewId="0">
      <selection activeCell="E20" sqref="E20"/>
    </sheetView>
  </sheetViews>
  <sheetFormatPr baseColWidth="10" defaultRowHeight="14.4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B1" workbookViewId="0">
      <selection activeCell="B47" sqref="B47"/>
    </sheetView>
  </sheetViews>
  <sheetFormatPr baseColWidth="10" defaultRowHeight="14.4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>
      <c r="A1" s="16" t="s">
        <v>118</v>
      </c>
      <c r="B1" s="16"/>
    </row>
    <row r="2" spans="1:16384">
      <c r="A2" s="5" t="s">
        <v>119</v>
      </c>
      <c r="B2" t="s">
        <v>122</v>
      </c>
    </row>
    <row r="3" spans="1:16384">
      <c r="A3" s="5" t="s">
        <v>120</v>
      </c>
      <c r="B3" t="s">
        <v>121</v>
      </c>
    </row>
    <row r="4" spans="1:16384">
      <c r="A4" s="5" t="s">
        <v>123</v>
      </c>
      <c r="B4" t="s">
        <v>124</v>
      </c>
    </row>
    <row r="5" spans="1:16384">
      <c r="A5" t="s">
        <v>60</v>
      </c>
      <c r="B5" t="s">
        <v>131</v>
      </c>
    </row>
    <row r="6" spans="1:16384">
      <c r="A6" t="s">
        <v>66</v>
      </c>
      <c r="B6" t="s">
        <v>130</v>
      </c>
    </row>
    <row r="7" spans="1:16384">
      <c r="A7" s="5" t="s">
        <v>125</v>
      </c>
      <c r="B7" t="s">
        <v>126</v>
      </c>
    </row>
    <row r="8" spans="1:16384">
      <c r="A8" s="5" t="s">
        <v>127</v>
      </c>
      <c r="B8" t="s">
        <v>128</v>
      </c>
    </row>
    <row r="9" spans="1:16384">
      <c r="A9" s="5" t="s">
        <v>195</v>
      </c>
      <c r="B9" t="s">
        <v>199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pans="1:16384">
      <c r="A10" s="5" t="s">
        <v>196</v>
      </c>
      <c r="B10" t="s">
        <v>200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>
      <c r="A11" s="5" t="s">
        <v>197</v>
      </c>
      <c r="B11" t="s">
        <v>201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>
      <c r="A12" s="5" t="s">
        <v>198</v>
      </c>
      <c r="B12" t="s">
        <v>202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>
      <c r="A13" s="16" t="s">
        <v>77</v>
      </c>
      <c r="B13" s="16"/>
    </row>
    <row r="14" spans="1:16384">
      <c r="A14" t="s">
        <v>78</v>
      </c>
      <c r="B14" s="4" t="s">
        <v>98</v>
      </c>
    </row>
    <row r="15" spans="1:16384">
      <c r="A15" t="s">
        <v>79</v>
      </c>
      <c r="B15" s="4" t="s">
        <v>99</v>
      </c>
    </row>
    <row r="16" spans="1:16384">
      <c r="A16" t="s">
        <v>80</v>
      </c>
      <c r="B16" s="4" t="s">
        <v>100</v>
      </c>
    </row>
    <row r="17" spans="1:2">
      <c r="A17" t="s">
        <v>81</v>
      </c>
      <c r="B17" s="4" t="s">
        <v>101</v>
      </c>
    </row>
    <row r="18" spans="1:2">
      <c r="A18" t="s">
        <v>97</v>
      </c>
      <c r="B18" s="4" t="s">
        <v>102</v>
      </c>
    </row>
    <row r="19" spans="1:2">
      <c r="A19" t="s">
        <v>82</v>
      </c>
      <c r="B19" s="4" t="s">
        <v>103</v>
      </c>
    </row>
    <row r="20" spans="1:2">
      <c r="A20" t="s">
        <v>83</v>
      </c>
      <c r="B20" s="4" t="s">
        <v>104</v>
      </c>
    </row>
    <row r="21" spans="1:2">
      <c r="A21" t="s">
        <v>84</v>
      </c>
      <c r="B21" s="4" t="s">
        <v>105</v>
      </c>
    </row>
    <row r="22" spans="1:2">
      <c r="A22" t="s">
        <v>85</v>
      </c>
      <c r="B22" s="4" t="s">
        <v>106</v>
      </c>
    </row>
    <row r="23" spans="1:2">
      <c r="A23" t="s">
        <v>86</v>
      </c>
      <c r="B23" s="4" t="s">
        <v>107</v>
      </c>
    </row>
    <row r="24" spans="1:2">
      <c r="A24" t="s">
        <v>87</v>
      </c>
      <c r="B24" s="4" t="s">
        <v>108</v>
      </c>
    </row>
    <row r="25" spans="1:2">
      <c r="A25" t="s">
        <v>88</v>
      </c>
      <c r="B25" s="4" t="s">
        <v>109</v>
      </c>
    </row>
    <row r="26" spans="1:2">
      <c r="A26" t="s">
        <v>89</v>
      </c>
      <c r="B26" s="4" t="s">
        <v>110</v>
      </c>
    </row>
    <row r="27" spans="1:2">
      <c r="A27" t="s">
        <v>90</v>
      </c>
      <c r="B27" s="4" t="s">
        <v>111</v>
      </c>
    </row>
    <row r="28" spans="1:2">
      <c r="A28" t="s">
        <v>91</v>
      </c>
      <c r="B28" s="4" t="s">
        <v>112</v>
      </c>
    </row>
    <row r="29" spans="1:2">
      <c r="A29" t="s">
        <v>92</v>
      </c>
      <c r="B29" s="4" t="s">
        <v>113</v>
      </c>
    </row>
    <row r="30" spans="1:2">
      <c r="A30" t="s">
        <v>93</v>
      </c>
      <c r="B30" s="4" t="s">
        <v>114</v>
      </c>
    </row>
    <row r="31" spans="1:2">
      <c r="A31" t="s">
        <v>94</v>
      </c>
      <c r="B31" s="4" t="s">
        <v>115</v>
      </c>
    </row>
    <row r="32" spans="1:2">
      <c r="A32" t="s">
        <v>95</v>
      </c>
      <c r="B32" s="4" t="s">
        <v>116</v>
      </c>
    </row>
    <row r="33" spans="1:7">
      <c r="A33" t="s">
        <v>96</v>
      </c>
      <c r="B33" s="4" t="s">
        <v>117</v>
      </c>
    </row>
    <row r="35" spans="1:7">
      <c r="A35" t="s">
        <v>142</v>
      </c>
      <c r="B35" t="s">
        <v>143</v>
      </c>
    </row>
    <row r="36" spans="1:7">
      <c r="A36" s="8">
        <v>1</v>
      </c>
      <c r="B36" t="s">
        <v>78</v>
      </c>
    </row>
    <row r="37" spans="1:7">
      <c r="A37" s="8">
        <v>2</v>
      </c>
      <c r="B37" t="s">
        <v>187</v>
      </c>
    </row>
    <row r="38" spans="1:7">
      <c r="A38" s="8">
        <v>3</v>
      </c>
      <c r="B38" t="s">
        <v>188</v>
      </c>
    </row>
    <row r="39" spans="1:7">
      <c r="A39" s="8"/>
    </row>
    <row r="40" spans="1:7">
      <c r="A40" s="8"/>
    </row>
    <row r="41" spans="1:7">
      <c r="A41" s="8"/>
    </row>
    <row r="42" spans="1:7">
      <c r="A42" s="8"/>
    </row>
    <row r="43" spans="1:7">
      <c r="A43" s="8"/>
    </row>
    <row r="44" spans="1:7">
      <c r="A44" s="8"/>
    </row>
    <row r="46" spans="1:7">
      <c r="A46" t="s">
        <v>144</v>
      </c>
    </row>
    <row r="47" spans="1:7">
      <c r="A47" s="8">
        <v>1</v>
      </c>
      <c r="B47" t="s">
        <v>141</v>
      </c>
      <c r="D47" t="s">
        <v>137</v>
      </c>
      <c r="E47" t="s">
        <v>138</v>
      </c>
      <c r="F47" t="s">
        <v>140</v>
      </c>
      <c r="G47" t="s">
        <v>141</v>
      </c>
    </row>
    <row r="48" spans="1:7">
      <c r="A48" s="8">
        <v>2</v>
      </c>
      <c r="B48" t="s">
        <v>137</v>
      </c>
      <c r="D48" t="s">
        <v>136</v>
      </c>
      <c r="E48" t="s">
        <v>139</v>
      </c>
    </row>
    <row r="49" spans="1:2">
      <c r="A49" s="8">
        <v>3</v>
      </c>
      <c r="B49" t="str">
        <f>E47 &amp; ", " &amp;  F47 &amp; ", " &amp; ", " &amp; E48 &amp; ", " &amp; D48</f>
        <v>North Central and Central Coast, Southeast, , Central Highlands, Northern Midlands and Mountains</v>
      </c>
    </row>
    <row r="50" spans="1:2">
      <c r="A50" s="8"/>
    </row>
    <row r="51" spans="1:2">
      <c r="A51" s="8"/>
    </row>
    <row r="52" spans="1:2">
      <c r="A52" s="8"/>
    </row>
    <row r="53" spans="1:2">
      <c r="A53" s="15" t="s">
        <v>129</v>
      </c>
      <c r="B53" s="15"/>
    </row>
  </sheetData>
  <mergeCells count="3">
    <mergeCell ref="A53:B53"/>
    <mergeCell ref="A1:B1"/>
    <mergeCell ref="A13:B13"/>
  </mergeCells>
  <hyperlinks>
    <hyperlink ref="A2" location="Start!A1" display="Start"/>
    <hyperlink ref="A3" location="Terminal!A1" display="Terminal"/>
    <hyperlink ref="A4" location="Baseline!A1" display="Baseline"/>
    <hyperlink ref="A7" location="Dynamics!A1" display="Dynamics"/>
    <hyperlink ref="A8" location="'Structural Parameters'!A1" display="Strucutral Parameters"/>
    <hyperlink ref="A9" location="'Damage Functions TFP'!A1" display="Damage Functions TFP"/>
    <hyperlink ref="A10" location="'Damage Functions Labour'!A1" display="Damage Functions Labour"/>
    <hyperlink ref="A11" location="'Damage Functions Capital'!A1" display="Damage Functions Capital"/>
    <hyperlink ref="A12" location="Data!A1" display="Data"/>
  </hyperlinks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C7" sqref="C7"/>
    </sheetView>
  </sheetViews>
  <sheetFormatPr baseColWidth="10" defaultRowHeight="14.4"/>
  <cols>
    <col min="3" max="3" width="76.88671875" bestFit="1" customWidth="1"/>
    <col min="10" max="10" width="35.44140625" bestFit="1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s="16" t="s">
        <v>12</v>
      </c>
      <c r="B2" s="16"/>
      <c r="C2" s="16"/>
    </row>
    <row r="3" spans="1:10">
      <c r="A3" t="s">
        <v>3</v>
      </c>
      <c r="B3">
        <f>B5*D3</f>
        <v>1.6643999999999999</v>
      </c>
      <c r="C3" t="s">
        <v>4</v>
      </c>
      <c r="D3">
        <v>1.752</v>
      </c>
      <c r="F3" t="s">
        <v>205</v>
      </c>
    </row>
    <row r="4" spans="1:10">
      <c r="A4" t="s">
        <v>8</v>
      </c>
      <c r="B4">
        <v>1</v>
      </c>
      <c r="C4" t="s">
        <v>9</v>
      </c>
    </row>
    <row r="5" spans="1:10">
      <c r="A5" t="s">
        <v>10</v>
      </c>
      <c r="B5">
        <v>0.95</v>
      </c>
      <c r="C5" t="s">
        <v>11</v>
      </c>
      <c r="D5">
        <v>4.5</v>
      </c>
    </row>
    <row r="6" spans="1:10">
      <c r="A6" t="s">
        <v>13</v>
      </c>
      <c r="B6">
        <v>0.14499999999999999</v>
      </c>
      <c r="C6" t="s">
        <v>14</v>
      </c>
      <c r="D6">
        <f>D5</f>
        <v>4.5</v>
      </c>
    </row>
    <row r="7" spans="1:10">
      <c r="A7" t="s">
        <v>75</v>
      </c>
      <c r="B7">
        <v>0.03</v>
      </c>
      <c r="C7" t="s">
        <v>39</v>
      </c>
    </row>
    <row r="8" spans="1:10">
      <c r="A8" s="16" t="s">
        <v>19</v>
      </c>
      <c r="B8" s="16"/>
      <c r="C8" s="16"/>
    </row>
    <row r="9" spans="1:10">
      <c r="A9" t="s">
        <v>15</v>
      </c>
      <c r="B9" s="6">
        <v>0</v>
      </c>
      <c r="C9" t="s">
        <v>21</v>
      </c>
    </row>
    <row r="10" spans="1:10">
      <c r="A10" t="s">
        <v>16</v>
      </c>
      <c r="B10" s="6">
        <v>0</v>
      </c>
      <c r="C10" t="s">
        <v>20</v>
      </c>
    </row>
    <row r="11" spans="1:10">
      <c r="A11" t="s">
        <v>134</v>
      </c>
      <c r="B11" s="6">
        <v>0</v>
      </c>
      <c r="C11" t="s">
        <v>135</v>
      </c>
    </row>
    <row r="12" spans="1:10">
      <c r="A12" t="s">
        <v>17</v>
      </c>
      <c r="B12">
        <v>0</v>
      </c>
      <c r="C12" t="s">
        <v>22</v>
      </c>
    </row>
    <row r="13" spans="1:10">
      <c r="A13" t="s">
        <v>18</v>
      </c>
      <c r="B13">
        <v>0</v>
      </c>
      <c r="C13" t="s">
        <v>23</v>
      </c>
    </row>
    <row r="14" spans="1:10">
      <c r="A14" t="s">
        <v>210</v>
      </c>
      <c r="B14">
        <v>0</v>
      </c>
      <c r="C14" t="s">
        <v>211</v>
      </c>
    </row>
    <row r="15" spans="1:10">
      <c r="A15" t="s">
        <v>27</v>
      </c>
      <c r="B15">
        <v>0</v>
      </c>
      <c r="C15" t="s">
        <v>28</v>
      </c>
    </row>
    <row r="16" spans="1:10">
      <c r="A16" t="s">
        <v>26</v>
      </c>
      <c r="B16">
        <v>0</v>
      </c>
      <c r="C16" t="s">
        <v>29</v>
      </c>
      <c r="J16" t="s">
        <v>203</v>
      </c>
    </row>
    <row r="17" spans="1:10">
      <c r="A17" t="s">
        <v>208</v>
      </c>
      <c r="B17">
        <v>0</v>
      </c>
      <c r="C17" t="s">
        <v>209</v>
      </c>
    </row>
    <row r="18" spans="1:10">
      <c r="A18" t="s">
        <v>24</v>
      </c>
      <c r="B18">
        <v>0</v>
      </c>
      <c r="C18" t="s">
        <v>25</v>
      </c>
    </row>
    <row r="19" spans="1:10">
      <c r="A19" s="16" t="s">
        <v>7</v>
      </c>
      <c r="B19" s="16"/>
      <c r="C19" s="16"/>
      <c r="D19" t="s">
        <v>132</v>
      </c>
      <c r="E19" t="s">
        <v>133</v>
      </c>
      <c r="F19" t="s">
        <v>149</v>
      </c>
      <c r="G19" t="s">
        <v>150</v>
      </c>
      <c r="H19" t="s">
        <v>132</v>
      </c>
      <c r="I19" t="s">
        <v>165</v>
      </c>
    </row>
    <row r="20" spans="1:10">
      <c r="A20" t="str">
        <f>"phiY0_" &amp; D20 &amp; "_" &amp; E20 &amp; "_p"</f>
        <v>phiY0_1_1_p</v>
      </c>
      <c r="B20">
        <f>F20*G20</f>
        <v>2.7499503718085523E-2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>
        <f t="shared" ref="F20:F28" si="0">VLOOKUP(D20,$H$20:$I$27,2,0)</f>
        <v>0.12087555432860785</v>
      </c>
      <c r="G20" s="10">
        <f>Data!C41/Data!C$35</f>
        <v>0.22750260688216892</v>
      </c>
      <c r="H20">
        <v>1</v>
      </c>
      <c r="I20" s="3">
        <f>Data!B2</f>
        <v>0.12087555432860785</v>
      </c>
      <c r="J20" s="3"/>
    </row>
    <row r="21" spans="1:10">
      <c r="A21" t="str">
        <f t="shared" ref="A21:A28" si="1">"phiY0_" &amp; D21 &amp; "_" &amp; E21 &amp; "_p"</f>
        <v>phiY0_1_2_p</v>
      </c>
      <c r="B21">
        <f t="shared" ref="B21:B28" si="2">F21*G21</f>
        <v>8.3157087558184614E-3</v>
      </c>
      <c r="C21" t="str">
        <f t="shared" ref="C21:C28" si="3" xml:space="preserve"> CONCATENATE(D$19, " ", D21, " ",E$19, " ",E21)</f>
        <v>Sector 1 Region 2</v>
      </c>
      <c r="D21">
        <v>1</v>
      </c>
      <c r="E21">
        <v>2</v>
      </c>
      <c r="F21">
        <f t="shared" si="0"/>
        <v>0.12087555432860785</v>
      </c>
      <c r="G21" s="10">
        <f>Data!C36/Data!C$35</f>
        <v>6.8795620437956215E-2</v>
      </c>
      <c r="H21">
        <v>2</v>
      </c>
      <c r="I21" s="3">
        <f>Data!B3</f>
        <v>0.41923126779898201</v>
      </c>
      <c r="J21" s="3"/>
    </row>
    <row r="22" spans="1:10">
      <c r="A22" t="str">
        <f t="shared" si="1"/>
        <v>phiY0_1_3_p</v>
      </c>
      <c r="B22">
        <f t="shared" si="2"/>
        <v>8.5060341854703861E-2</v>
      </c>
      <c r="C22" t="str">
        <f t="shared" si="3"/>
        <v>Sector 1 Region 3</v>
      </c>
      <c r="D22">
        <v>1</v>
      </c>
      <c r="E22">
        <v>3</v>
      </c>
      <c r="F22">
        <f t="shared" si="0"/>
        <v>0.12087555432860785</v>
      </c>
      <c r="G22" s="10">
        <f>1-G21-G20</f>
        <v>0.70370177267987488</v>
      </c>
      <c r="H22">
        <v>3</v>
      </c>
      <c r="I22" s="3">
        <f>Data!B4</f>
        <v>0.45989317787241069</v>
      </c>
      <c r="J22" s="3"/>
    </row>
    <row r="23" spans="1:10">
      <c r="A23" t="str">
        <f t="shared" si="1"/>
        <v>phiY0_2_1_p</v>
      </c>
      <c r="B23">
        <f t="shared" si="2"/>
        <v>5.4889480402214266E-2</v>
      </c>
      <c r="C23" t="str">
        <f t="shared" si="3"/>
        <v>Sector 2 Region 1</v>
      </c>
      <c r="D23">
        <v>2</v>
      </c>
      <c r="E23">
        <v>1</v>
      </c>
      <c r="F23">
        <f t="shared" si="0"/>
        <v>0.41923126779898201</v>
      </c>
      <c r="G23" s="9">
        <f>Data!E41/Data!E35</f>
        <v>0.13092888011524303</v>
      </c>
      <c r="J23" s="3"/>
    </row>
    <row r="24" spans="1:10">
      <c r="A24" t="str">
        <f t="shared" si="1"/>
        <v>phiY0_2_2_p</v>
      </c>
      <c r="B24">
        <f t="shared" si="2"/>
        <v>7.1732096026854569E-2</v>
      </c>
      <c r="C24" t="str">
        <f t="shared" si="3"/>
        <v>Sector 2 Region 2</v>
      </c>
      <c r="D24">
        <v>2</v>
      </c>
      <c r="E24">
        <v>2</v>
      </c>
      <c r="F24">
        <f t="shared" si="0"/>
        <v>0.41923126779898201</v>
      </c>
      <c r="G24" s="9">
        <f>Data!E36/Data!E35</f>
        <v>0.17110387878141173</v>
      </c>
      <c r="I24" s="3"/>
    </row>
    <row r="25" spans="1:10">
      <c r="A25" t="str">
        <f t="shared" si="1"/>
        <v>phiY0_2_3_p</v>
      </c>
      <c r="B25">
        <f t="shared" si="2"/>
        <v>0.29260969136991316</v>
      </c>
      <c r="C25" t="str">
        <f t="shared" si="3"/>
        <v>Sector 2 Region 3</v>
      </c>
      <c r="D25">
        <v>2</v>
      </c>
      <c r="E25">
        <v>3</v>
      </c>
      <c r="F25">
        <f t="shared" si="0"/>
        <v>0.41923126779898201</v>
      </c>
      <c r="G25" s="9">
        <f>1-G24-G23</f>
        <v>0.69796724110334518</v>
      </c>
      <c r="I25" s="3"/>
    </row>
    <row r="26" spans="1:10">
      <c r="A26" t="str">
        <f t="shared" si="1"/>
        <v>phiY0_3_1_p</v>
      </c>
      <c r="B26">
        <f t="shared" si="2"/>
        <v>8.6496314031066182E-2</v>
      </c>
      <c r="C26" t="str">
        <f t="shared" si="3"/>
        <v>Sector 3 Region 1</v>
      </c>
      <c r="D26">
        <v>3</v>
      </c>
      <c r="E26">
        <v>1</v>
      </c>
      <c r="F26">
        <f t="shared" si="0"/>
        <v>0.45989317787241069</v>
      </c>
      <c r="G26" s="11">
        <f>Data!D76</f>
        <v>0.18807914140240425</v>
      </c>
      <c r="I26" s="3"/>
    </row>
    <row r="27" spans="1:10">
      <c r="A27" t="str">
        <f t="shared" si="1"/>
        <v>phiY0_3_2_p</v>
      </c>
      <c r="B27">
        <f t="shared" si="2"/>
        <v>0.10477088111114401</v>
      </c>
      <c r="C27" t="str">
        <f t="shared" si="3"/>
        <v>Sector 3 Region 2</v>
      </c>
      <c r="D27">
        <v>3</v>
      </c>
      <c r="E27">
        <v>2</v>
      </c>
      <c r="F27">
        <f t="shared" si="0"/>
        <v>0.45989317787241069</v>
      </c>
      <c r="G27" s="11">
        <f>Data!D71</f>
        <v>0.2278156888428792</v>
      </c>
      <c r="I27" s="3"/>
    </row>
    <row r="28" spans="1:10">
      <c r="A28" t="str">
        <f t="shared" si="1"/>
        <v>phiY0_3_3_p</v>
      </c>
      <c r="B28">
        <f t="shared" si="2"/>
        <v>0.2686259827302005</v>
      </c>
      <c r="C28" t="str">
        <f t="shared" si="3"/>
        <v>Sector 3 Region 3</v>
      </c>
      <c r="D28">
        <v>3</v>
      </c>
      <c r="E28">
        <v>3</v>
      </c>
      <c r="F28">
        <f t="shared" si="0"/>
        <v>0.45989317787241069</v>
      </c>
      <c r="G28" s="11">
        <f>1-Start!G27-Start!G26</f>
        <v>0.5841051697547166</v>
      </c>
      <c r="I28" s="3"/>
    </row>
    <row r="29" spans="1:10">
      <c r="A29" s="16" t="s">
        <v>6</v>
      </c>
      <c r="B29" s="16"/>
      <c r="C29" s="16"/>
      <c r="D29" t="s">
        <v>132</v>
      </c>
      <c r="E29" t="s">
        <v>133</v>
      </c>
      <c r="F29" t="s">
        <v>149</v>
      </c>
      <c r="G29" t="s">
        <v>150</v>
      </c>
      <c r="H29" t="s">
        <v>132</v>
      </c>
      <c r="I29" t="s">
        <v>165</v>
      </c>
    </row>
    <row r="30" spans="1:10">
      <c r="A30" t="str">
        <f t="shared" ref="A30:A37" si="4">"phiN0_" &amp; D30 &amp; "_" &amp; E30 &amp; "_p"</f>
        <v>phiN0_1_1_p</v>
      </c>
      <c r="B30">
        <f>F30*G30</f>
        <v>9.5243892874238803E-2</v>
      </c>
      <c r="C30" t="str">
        <f xml:space="preserve"> CONCATENATE(D$29, " ", D30, " ",E$29, " ",E30)</f>
        <v>Sector 1 Region 1</v>
      </c>
      <c r="D30">
        <v>1</v>
      </c>
      <c r="E30">
        <v>1</v>
      </c>
      <c r="F30">
        <f t="shared" ref="F30:F38" si="5">VLOOKUP(D30,$H$29:$I$37,2,0)</f>
        <v>0.41864967694004818</v>
      </c>
      <c r="G30" s="10">
        <f>G20</f>
        <v>0.22750260688216892</v>
      </c>
      <c r="H30">
        <v>1</v>
      </c>
      <c r="I30" s="3">
        <f>Data!B12</f>
        <v>0.41864967694004818</v>
      </c>
      <c r="J30" s="3"/>
    </row>
    <row r="31" spans="1:10">
      <c r="A31" t="str">
        <f t="shared" si="4"/>
        <v>phiN0_1_2_p</v>
      </c>
      <c r="B31">
        <f t="shared" ref="B31:B37" si="6">F31*G31</f>
        <v>2.8801264271240544E-2</v>
      </c>
      <c r="C31" t="str">
        <f t="shared" ref="C31:C37" si="7" xml:space="preserve"> CONCATENATE(D$29, " ", D31, " ",E$29, " ",E31)</f>
        <v>Sector 1 Region 2</v>
      </c>
      <c r="D31">
        <v>1</v>
      </c>
      <c r="E31">
        <v>2</v>
      </c>
      <c r="F31">
        <f t="shared" si="5"/>
        <v>0.41864967694004818</v>
      </c>
      <c r="G31" s="10">
        <f t="shared" ref="G31:G38" si="8">G21</f>
        <v>6.8795620437956215E-2</v>
      </c>
      <c r="H31">
        <v>2</v>
      </c>
      <c r="I31" s="3">
        <f>Data!B13</f>
        <v>0.3244782638060289</v>
      </c>
      <c r="J31" s="3"/>
    </row>
    <row r="32" spans="1:10">
      <c r="A32" t="str">
        <f t="shared" ref="A32" si="9">"phiN0_" &amp; D32 &amp; "_" &amp; E32 &amp; "_p"</f>
        <v>phiN0_1_3_p</v>
      </c>
      <c r="B32">
        <f t="shared" ref="B32" si="10">F32*G32</f>
        <v>0.29460451979456886</v>
      </c>
      <c r="C32" t="str">
        <f t="shared" ref="C32" si="11" xml:space="preserve"> CONCATENATE(D$29, " ", D32, " ",E$29, " ",E32)</f>
        <v>Sector 1 Region 3</v>
      </c>
      <c r="D32">
        <v>1</v>
      </c>
      <c r="E32">
        <v>3</v>
      </c>
      <c r="F32">
        <f t="shared" si="5"/>
        <v>0.41864967694004818</v>
      </c>
      <c r="G32" s="10">
        <f t="shared" si="8"/>
        <v>0.70370177267987488</v>
      </c>
      <c r="H32">
        <v>3</v>
      </c>
      <c r="I32" s="3">
        <f>Data!B14</f>
        <v>0.25687205925392287</v>
      </c>
      <c r="J32" s="3"/>
    </row>
    <row r="33" spans="1:10">
      <c r="A33" t="str">
        <f t="shared" si="4"/>
        <v>phiN0_2_1_p</v>
      </c>
      <c r="B33">
        <f t="shared" si="6"/>
        <v>4.2483575701861759E-2</v>
      </c>
      <c r="C33" t="str">
        <f t="shared" si="7"/>
        <v>Sector 2 Region 1</v>
      </c>
      <c r="D33">
        <v>2</v>
      </c>
      <c r="E33">
        <v>1</v>
      </c>
      <c r="F33">
        <f t="shared" si="5"/>
        <v>0.3244782638060289</v>
      </c>
      <c r="G33" s="9">
        <f t="shared" si="8"/>
        <v>0.13092888011524303</v>
      </c>
      <c r="J33" s="3"/>
    </row>
    <row r="34" spans="1:10">
      <c r="A34" t="str">
        <f t="shared" si="4"/>
        <v>phiN0_2_2_p</v>
      </c>
      <c r="B34">
        <f t="shared" si="6"/>
        <v>5.5519489517469704E-2</v>
      </c>
      <c r="C34" t="str">
        <f t="shared" si="7"/>
        <v>Sector 2 Region 2</v>
      </c>
      <c r="D34">
        <v>2</v>
      </c>
      <c r="E34">
        <v>2</v>
      </c>
      <c r="F34">
        <f t="shared" si="5"/>
        <v>0.3244782638060289</v>
      </c>
      <c r="G34" s="9">
        <f t="shared" si="8"/>
        <v>0.17110387878141173</v>
      </c>
      <c r="I34" s="3"/>
    </row>
    <row r="35" spans="1:10">
      <c r="A35" t="str">
        <f t="shared" ref="A35" si="12">"phiN0_" &amp; D35 &amp; "_" &amp; E35 &amp; "_p"</f>
        <v>phiN0_2_3_p</v>
      </c>
      <c r="B35">
        <f t="shared" ref="B35" si="13">F35*G35</f>
        <v>0.2264751985866974</v>
      </c>
      <c r="C35" t="str">
        <f t="shared" ref="C35" si="14" xml:space="preserve"> CONCATENATE(D$29, " ", D35, " ",E$29, " ",E35)</f>
        <v>Sector 2 Region 3</v>
      </c>
      <c r="D35">
        <v>2</v>
      </c>
      <c r="E35">
        <v>3</v>
      </c>
      <c r="F35">
        <f t="shared" si="5"/>
        <v>0.3244782638060289</v>
      </c>
      <c r="G35" s="9">
        <f t="shared" si="8"/>
        <v>0.69796724110334518</v>
      </c>
      <c r="I35" s="3"/>
    </row>
    <row r="36" spans="1:10">
      <c r="A36" t="str">
        <f t="shared" si="4"/>
        <v>phiN0_3_1_p</v>
      </c>
      <c r="B36">
        <f t="shared" si="6"/>
        <v>4.8312276354745325E-2</v>
      </c>
      <c r="C36" t="str">
        <f t="shared" si="7"/>
        <v>Sector 3 Region 1</v>
      </c>
      <c r="D36">
        <v>3</v>
      </c>
      <c r="E36">
        <v>1</v>
      </c>
      <c r="F36">
        <f t="shared" si="5"/>
        <v>0.25687205925392287</v>
      </c>
      <c r="G36" s="11">
        <f t="shared" si="8"/>
        <v>0.18807914140240425</v>
      </c>
      <c r="I36" s="3"/>
    </row>
    <row r="37" spans="1:10">
      <c r="A37" t="str">
        <f t="shared" si="4"/>
        <v>phiN0_3_2_p</v>
      </c>
      <c r="B37">
        <f t="shared" si="6"/>
        <v>5.8519485123421318E-2</v>
      </c>
      <c r="C37" t="str">
        <f t="shared" si="7"/>
        <v>Sector 3 Region 2</v>
      </c>
      <c r="D37">
        <v>3</v>
      </c>
      <c r="E37">
        <v>2</v>
      </c>
      <c r="F37">
        <f t="shared" si="5"/>
        <v>0.25687205925392287</v>
      </c>
      <c r="G37" s="11">
        <f t="shared" si="8"/>
        <v>0.2278156888428792</v>
      </c>
      <c r="I37" s="3"/>
    </row>
    <row r="38" spans="1:10">
      <c r="A38" t="str">
        <f t="shared" ref="A38" si="15">"phiN0_" &amp; D38 &amp; "_" &amp; E38 &amp; "_p"</f>
        <v>phiN0_3_3_p</v>
      </c>
      <c r="B38">
        <f t="shared" ref="B38" si="16">F38*G38</f>
        <v>0.15004029777575623</v>
      </c>
      <c r="C38" t="str">
        <f t="shared" ref="C38" si="17" xml:space="preserve"> CONCATENATE(D$29, " ", D38, " ",E$29, " ",E38)</f>
        <v>Sector 3 Region 3</v>
      </c>
      <c r="D38">
        <v>3</v>
      </c>
      <c r="E38">
        <v>3</v>
      </c>
      <c r="F38">
        <f t="shared" si="5"/>
        <v>0.25687205925392287</v>
      </c>
      <c r="G38" s="11">
        <f t="shared" si="8"/>
        <v>0.5841051697547166</v>
      </c>
      <c r="I38" s="3"/>
    </row>
    <row r="39" spans="1:10">
      <c r="A39" s="16" t="s">
        <v>5</v>
      </c>
      <c r="B39" s="16"/>
      <c r="C39" s="16"/>
      <c r="D39" t="s">
        <v>132</v>
      </c>
      <c r="E39" t="s">
        <v>133</v>
      </c>
      <c r="F39" t="s">
        <v>149</v>
      </c>
      <c r="G39" t="s">
        <v>150</v>
      </c>
      <c r="H39" t="s">
        <v>132</v>
      </c>
      <c r="I39" t="s">
        <v>165</v>
      </c>
    </row>
    <row r="40" spans="1:10">
      <c r="A40" t="str">
        <f t="shared" ref="A40:A48" si="18">"phiW_" &amp; D40 &amp; "_" &amp; E40 &amp; "_p"</f>
        <v>phiW_1_1_p</v>
      </c>
      <c r="B40">
        <f>F40*G40</f>
        <v>0.66891309617432293</v>
      </c>
      <c r="C40" t="str">
        <f xml:space="preserve"> CONCATENATE(D$39, " ", D40, " ",E$39, " ",E40)</f>
        <v>Sector 1 Region 1</v>
      </c>
      <c r="D40">
        <v>1</v>
      </c>
      <c r="E40">
        <v>1</v>
      </c>
      <c r="F40">
        <f t="shared" ref="F40:F48" si="19">VLOOKUP(D40,$H$39:$I$45,2,0)</f>
        <v>0.66891309617432293</v>
      </c>
      <c r="G40" s="10">
        <v>1</v>
      </c>
      <c r="H40">
        <v>1</v>
      </c>
      <c r="I40" s="3">
        <f>Data!B22</f>
        <v>0.66891309617432293</v>
      </c>
    </row>
    <row r="41" spans="1:10">
      <c r="A41" t="str">
        <f t="shared" si="18"/>
        <v>phiW_1_2_p</v>
      </c>
      <c r="B41">
        <f t="shared" ref="B41:B48" si="20">F41*G41</f>
        <v>0.66891309617432293</v>
      </c>
      <c r="C41" t="str">
        <f t="shared" ref="C41:C48" si="21" xml:space="preserve"> CONCATENATE(D$39, " ", D41, " ",E$39, " ",E41)</f>
        <v>Sector 1 Region 2</v>
      </c>
      <c r="D41">
        <v>1</v>
      </c>
      <c r="E41">
        <v>2</v>
      </c>
      <c r="F41">
        <f t="shared" si="19"/>
        <v>0.66891309617432293</v>
      </c>
      <c r="G41" s="10">
        <v>1</v>
      </c>
      <c r="H41">
        <v>2</v>
      </c>
      <c r="I41" s="3">
        <f>Data!B23</f>
        <v>0.59554519923585847</v>
      </c>
    </row>
    <row r="42" spans="1:10">
      <c r="A42" t="str">
        <f t="shared" si="18"/>
        <v>phiW_1_3_p</v>
      </c>
      <c r="B42">
        <f t="shared" si="20"/>
        <v>0.66891309617432293</v>
      </c>
      <c r="C42" t="str">
        <f t="shared" si="21"/>
        <v>Sector 1 Region 3</v>
      </c>
      <c r="D42">
        <v>1</v>
      </c>
      <c r="E42">
        <v>3</v>
      </c>
      <c r="F42">
        <f t="shared" si="19"/>
        <v>0.66891309617432293</v>
      </c>
      <c r="G42" s="10">
        <v>1</v>
      </c>
      <c r="H42">
        <v>3</v>
      </c>
      <c r="I42" s="3">
        <f>Data!B24</f>
        <v>0.65432559626326969</v>
      </c>
    </row>
    <row r="43" spans="1:10">
      <c r="A43" t="str">
        <f t="shared" si="18"/>
        <v>phiW_2_1_p</v>
      </c>
      <c r="B43">
        <f t="shared" si="20"/>
        <v>0.59554519923585847</v>
      </c>
      <c r="C43" t="str">
        <f t="shared" si="21"/>
        <v>Sector 2 Region 1</v>
      </c>
      <c r="D43">
        <v>2</v>
      </c>
      <c r="E43">
        <v>1</v>
      </c>
      <c r="F43">
        <f t="shared" si="19"/>
        <v>0.59554519923585847</v>
      </c>
      <c r="G43" s="9">
        <v>1</v>
      </c>
      <c r="I43" s="3"/>
    </row>
    <row r="44" spans="1:10">
      <c r="A44" t="str">
        <f t="shared" si="18"/>
        <v>phiW_2_2_p</v>
      </c>
      <c r="B44">
        <f t="shared" si="20"/>
        <v>0.59554519923585847</v>
      </c>
      <c r="C44" t="str">
        <f t="shared" si="21"/>
        <v>Sector 2 Region 2</v>
      </c>
      <c r="D44">
        <v>2</v>
      </c>
      <c r="E44">
        <v>2</v>
      </c>
      <c r="F44">
        <f t="shared" si="19"/>
        <v>0.59554519923585847</v>
      </c>
      <c r="G44" s="9">
        <v>1</v>
      </c>
      <c r="I44" s="3"/>
    </row>
    <row r="45" spans="1:10">
      <c r="A45" t="str">
        <f t="shared" si="18"/>
        <v>phiW_2_3_p</v>
      </c>
      <c r="B45">
        <f t="shared" si="20"/>
        <v>0.59554519923585847</v>
      </c>
      <c r="C45" t="str">
        <f t="shared" si="21"/>
        <v>Sector 2 Region 3</v>
      </c>
      <c r="D45">
        <v>2</v>
      </c>
      <c r="E45">
        <v>3</v>
      </c>
      <c r="F45">
        <f t="shared" si="19"/>
        <v>0.59554519923585847</v>
      </c>
      <c r="G45" s="9">
        <v>1</v>
      </c>
      <c r="I45" s="3"/>
    </row>
    <row r="46" spans="1:10">
      <c r="A46" t="str">
        <f t="shared" si="18"/>
        <v>phiW_3_1_p</v>
      </c>
      <c r="B46">
        <f t="shared" si="20"/>
        <v>0.65432559626326969</v>
      </c>
      <c r="C46" t="str">
        <f t="shared" si="21"/>
        <v>Sector 3 Region 1</v>
      </c>
      <c r="D46">
        <v>3</v>
      </c>
      <c r="E46">
        <v>1</v>
      </c>
      <c r="F46">
        <f t="shared" si="19"/>
        <v>0.65432559626326969</v>
      </c>
      <c r="G46" s="11">
        <v>1</v>
      </c>
    </row>
    <row r="47" spans="1:10">
      <c r="A47" t="str">
        <f t="shared" si="18"/>
        <v>phiW_3_2_p</v>
      </c>
      <c r="B47">
        <f t="shared" si="20"/>
        <v>0.65432559626326969</v>
      </c>
      <c r="C47" t="str">
        <f t="shared" si="21"/>
        <v>Sector 3 Region 2</v>
      </c>
      <c r="D47">
        <v>3</v>
      </c>
      <c r="E47">
        <v>2</v>
      </c>
      <c r="F47">
        <f t="shared" si="19"/>
        <v>0.65432559626326969</v>
      </c>
      <c r="G47" s="11">
        <v>1</v>
      </c>
    </row>
    <row r="48" spans="1:10">
      <c r="A48" t="str">
        <f t="shared" si="18"/>
        <v>phiW_3_3_p</v>
      </c>
      <c r="B48">
        <f t="shared" si="20"/>
        <v>0.65432559626326969</v>
      </c>
      <c r="C48" t="str">
        <f t="shared" si="21"/>
        <v>Sector 3 Region 3</v>
      </c>
      <c r="D48">
        <v>3</v>
      </c>
      <c r="E48">
        <v>3</v>
      </c>
      <c r="F48">
        <f t="shared" si="19"/>
        <v>0.65432559626326969</v>
      </c>
      <c r="G48" s="11">
        <v>1</v>
      </c>
    </row>
  </sheetData>
  <mergeCells count="5">
    <mergeCell ref="A29:C29"/>
    <mergeCell ref="A19:C19"/>
    <mergeCell ref="A2:C2"/>
    <mergeCell ref="A8:C8"/>
    <mergeCell ref="A39:C3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6" sqref="B16"/>
    </sheetView>
  </sheetViews>
  <sheetFormatPr baseColWidth="10" defaultRowHeight="14.4"/>
  <sheetData>
    <row r="1" spans="1:10">
      <c r="A1" t="s">
        <v>0</v>
      </c>
      <c r="B1" t="s">
        <v>1</v>
      </c>
      <c r="C1" t="s">
        <v>2</v>
      </c>
    </row>
    <row r="2" spans="1:10">
      <c r="A2" s="16" t="s">
        <v>30</v>
      </c>
      <c r="B2" s="16"/>
      <c r="C2" s="16"/>
    </row>
    <row r="3" spans="1:10">
      <c r="A3" t="s">
        <v>70</v>
      </c>
      <c r="B3">
        <f>42*Start!B3</f>
        <v>69.904799999999994</v>
      </c>
      <c r="C3" t="s">
        <v>4</v>
      </c>
    </row>
    <row r="4" spans="1:10">
      <c r="A4" t="s">
        <v>69</v>
      </c>
      <c r="B4">
        <v>1</v>
      </c>
      <c r="C4" t="s">
        <v>9</v>
      </c>
    </row>
    <row r="5" spans="1:10">
      <c r="A5" t="s">
        <v>68</v>
      </c>
      <c r="B5">
        <v>0.95</v>
      </c>
      <c r="C5" t="s">
        <v>11</v>
      </c>
    </row>
    <row r="6" spans="1:10">
      <c r="A6" t="s">
        <v>67</v>
      </c>
      <c r="B6">
        <v>0.14499999999999999</v>
      </c>
      <c r="C6" t="s">
        <v>14</v>
      </c>
    </row>
    <row r="7" spans="1:10">
      <c r="A7" t="s">
        <v>76</v>
      </c>
      <c r="B7">
        <v>2.5000000000000001E-2</v>
      </c>
      <c r="C7" t="s">
        <v>39</v>
      </c>
    </row>
    <row r="8" spans="1:10">
      <c r="A8" s="16" t="s">
        <v>7</v>
      </c>
      <c r="B8" s="16"/>
      <c r="C8" s="16"/>
      <c r="D8" t="s">
        <v>132</v>
      </c>
      <c r="E8" t="s">
        <v>133</v>
      </c>
      <c r="F8" t="s">
        <v>149</v>
      </c>
      <c r="G8" t="s">
        <v>150</v>
      </c>
      <c r="H8" t="s">
        <v>132</v>
      </c>
      <c r="I8" t="s">
        <v>165</v>
      </c>
    </row>
    <row r="9" spans="1:10">
      <c r="A9" t="str">
        <f t="shared" ref="A9:A17" si="0">"phiYT_" &amp; D9 &amp; "_" &amp; E9 &amp; "_p"</f>
        <v>phiYT_1_1_p</v>
      </c>
      <c r="B9">
        <f>F9*G9</f>
        <v>2.2750260688216891E-3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 t="shared" ref="F9:F17" si="1">VLOOKUP(D9,$H$8:$I$16,2,0)</f>
        <v>0.01</v>
      </c>
      <c r="G9" s="10">
        <f>Start!G20</f>
        <v>0.22750260688216892</v>
      </c>
      <c r="H9">
        <v>1</v>
      </c>
      <c r="I9">
        <v>0.01</v>
      </c>
      <c r="J9" s="3">
        <f>Start!I20</f>
        <v>0.12087555432860785</v>
      </c>
    </row>
    <row r="10" spans="1:10">
      <c r="A10" t="str">
        <f t="shared" si="0"/>
        <v>phiYT_1_2_p</v>
      </c>
      <c r="B10">
        <f t="shared" ref="B10:B17" si="2">F10*G10</f>
        <v>6.879562043795622E-4</v>
      </c>
      <c r="C10" t="str">
        <f t="shared" ref="C10:C17" si="3" xml:space="preserve"> CONCATENATE(D$8, " ", D10, " ",E$8, " ",E10)</f>
        <v>Sector 1 Region 2</v>
      </c>
      <c r="D10">
        <v>1</v>
      </c>
      <c r="E10">
        <v>2</v>
      </c>
      <c r="F10">
        <f t="shared" si="1"/>
        <v>0.01</v>
      </c>
      <c r="G10" s="10">
        <f>Start!G21</f>
        <v>6.8795620437956215E-2</v>
      </c>
      <c r="H10">
        <v>2</v>
      </c>
      <c r="I10">
        <v>0.35</v>
      </c>
      <c r="J10" s="3">
        <f>Start!I21</f>
        <v>0.41923126779898201</v>
      </c>
    </row>
    <row r="11" spans="1:10">
      <c r="A11" t="str">
        <f t="shared" si="0"/>
        <v>phiYT_1_3_p</v>
      </c>
      <c r="B11">
        <f t="shared" si="2"/>
        <v>7.0370177267987492E-3</v>
      </c>
      <c r="C11" t="str">
        <f t="shared" si="3"/>
        <v>Sector 1 Region 3</v>
      </c>
      <c r="D11">
        <v>1</v>
      </c>
      <c r="E11">
        <v>3</v>
      </c>
      <c r="F11">
        <f t="shared" si="1"/>
        <v>0.01</v>
      </c>
      <c r="G11" s="10">
        <f>Start!G22</f>
        <v>0.70370177267987488</v>
      </c>
      <c r="J11" s="3"/>
    </row>
    <row r="12" spans="1:10">
      <c r="A12" t="str">
        <f t="shared" si="0"/>
        <v>phiYT_2_1_p</v>
      </c>
      <c r="B12">
        <f t="shared" si="2"/>
        <v>4.5825108040335058E-2</v>
      </c>
      <c r="C12" t="str">
        <f t="shared" si="3"/>
        <v>Sector 2 Region 1</v>
      </c>
      <c r="D12">
        <v>2</v>
      </c>
      <c r="E12">
        <v>1</v>
      </c>
      <c r="F12">
        <f t="shared" si="1"/>
        <v>0.35</v>
      </c>
      <c r="G12" s="9">
        <f>Start!G23</f>
        <v>0.13092888011524303</v>
      </c>
      <c r="H12">
        <v>3</v>
      </c>
      <c r="I12">
        <v>0.64</v>
      </c>
      <c r="J12" s="3">
        <f>Start!I22</f>
        <v>0.45989317787241069</v>
      </c>
    </row>
    <row r="13" spans="1:10">
      <c r="A13" t="str">
        <f t="shared" si="0"/>
        <v>phiYT_2_2_p</v>
      </c>
      <c r="B13">
        <f t="shared" si="2"/>
        <v>5.9886357573494101E-2</v>
      </c>
      <c r="C13" t="str">
        <f t="shared" si="3"/>
        <v>Sector 2 Region 2</v>
      </c>
      <c r="D13">
        <v>2</v>
      </c>
      <c r="E13">
        <v>2</v>
      </c>
      <c r="F13">
        <f t="shared" si="1"/>
        <v>0.35</v>
      </c>
      <c r="G13" s="9">
        <f>Start!G24</f>
        <v>0.17110387878141173</v>
      </c>
    </row>
    <row r="14" spans="1:10">
      <c r="A14" t="str">
        <f t="shared" si="0"/>
        <v>phiYT_2_3_p</v>
      </c>
      <c r="B14">
        <f t="shared" si="2"/>
        <v>0.24428853438617079</v>
      </c>
      <c r="C14" t="str">
        <f t="shared" si="3"/>
        <v>Sector 2 Region 3</v>
      </c>
      <c r="D14">
        <v>2</v>
      </c>
      <c r="E14">
        <v>3</v>
      </c>
      <c r="F14">
        <f t="shared" si="1"/>
        <v>0.35</v>
      </c>
      <c r="G14" s="9">
        <f>Start!G25</f>
        <v>0.69796724110334518</v>
      </c>
    </row>
    <row r="15" spans="1:10">
      <c r="A15" t="str">
        <f t="shared" si="0"/>
        <v>phiYT_3_1_p</v>
      </c>
      <c r="B15">
        <f t="shared" si="2"/>
        <v>0.12037065049753873</v>
      </c>
      <c r="C15" t="str">
        <f t="shared" si="3"/>
        <v>Sector 3 Region 1</v>
      </c>
      <c r="D15">
        <v>3</v>
      </c>
      <c r="E15">
        <v>1</v>
      </c>
      <c r="F15">
        <f t="shared" si="1"/>
        <v>0.64</v>
      </c>
      <c r="G15" s="11">
        <f>Start!G26</f>
        <v>0.18807914140240425</v>
      </c>
    </row>
    <row r="16" spans="1:10">
      <c r="A16" t="str">
        <f t="shared" si="0"/>
        <v>phiYT_3_2_p</v>
      </c>
      <c r="B16">
        <f t="shared" si="2"/>
        <v>0.14580204085944268</v>
      </c>
      <c r="C16" t="str">
        <f t="shared" si="3"/>
        <v>Sector 3 Region 2</v>
      </c>
      <c r="D16">
        <v>3</v>
      </c>
      <c r="E16">
        <v>2</v>
      </c>
      <c r="F16">
        <f t="shared" si="1"/>
        <v>0.64</v>
      </c>
      <c r="G16" s="11">
        <f>Start!G27</f>
        <v>0.2278156888428792</v>
      </c>
    </row>
    <row r="17" spans="1:10">
      <c r="A17" t="str">
        <f t="shared" si="0"/>
        <v>phiYT_3_3_p</v>
      </c>
      <c r="B17">
        <f t="shared" si="2"/>
        <v>0.37382730864301861</v>
      </c>
      <c r="C17" t="str">
        <f t="shared" si="3"/>
        <v>Sector 3 Region 3</v>
      </c>
      <c r="D17">
        <v>3</v>
      </c>
      <c r="E17">
        <v>3</v>
      </c>
      <c r="F17">
        <f t="shared" si="1"/>
        <v>0.64</v>
      </c>
      <c r="G17" s="11">
        <f>Start!G28</f>
        <v>0.5841051697547166</v>
      </c>
    </row>
    <row r="18" spans="1:10">
      <c r="A18" s="16" t="s">
        <v>6</v>
      </c>
      <c r="B18" s="16"/>
      <c r="C18" s="16"/>
      <c r="D18" t="s">
        <v>132</v>
      </c>
      <c r="E18" t="s">
        <v>133</v>
      </c>
      <c r="F18" t="s">
        <v>149</v>
      </c>
      <c r="G18" t="s">
        <v>150</v>
      </c>
      <c r="H18" t="s">
        <v>132</v>
      </c>
      <c r="I18" t="s">
        <v>165</v>
      </c>
    </row>
    <row r="19" spans="1:10">
      <c r="A19" t="str">
        <f t="shared" ref="A19:A27" si="4">"phiNT_" &amp; D19 &amp; "_" &amp; E19 &amp; "_p"</f>
        <v>phiNT_1_1_p</v>
      </c>
      <c r="B19">
        <f>F19*G19</f>
        <v>2.2750260688216891E-3</v>
      </c>
      <c r="C19" t="str">
        <f xml:space="preserve"> CONCATENATE(D$18, " ", D19, " ",E$18, " ",E19)</f>
        <v>Sector 1 Region 1</v>
      </c>
      <c r="D19">
        <v>1</v>
      </c>
      <c r="E19">
        <v>1</v>
      </c>
      <c r="F19">
        <f t="shared" ref="F19:F27" si="5">VLOOKUP(D19,$H$18:$I$26,2,0)</f>
        <v>0.01</v>
      </c>
      <c r="G19" s="10">
        <f>G9</f>
        <v>0.22750260688216892</v>
      </c>
      <c r="H19">
        <v>1</v>
      </c>
      <c r="I19" s="3">
        <v>0.01</v>
      </c>
      <c r="J19" s="3">
        <f>Start!I30</f>
        <v>0.41864967694004818</v>
      </c>
    </row>
    <row r="20" spans="1:10">
      <c r="A20" t="str">
        <f t="shared" si="4"/>
        <v>phiNT_1_2_p</v>
      </c>
      <c r="B20">
        <f t="shared" ref="B20:B27" si="6">F20*G20</f>
        <v>6.879562043795622E-4</v>
      </c>
      <c r="C20" t="str">
        <f t="shared" ref="C20:C27" si="7" xml:space="preserve"> CONCATENATE(D$18, " ", D20, " ",E$18, " ",E20)</f>
        <v>Sector 1 Region 2</v>
      </c>
      <c r="D20">
        <v>1</v>
      </c>
      <c r="E20">
        <v>2</v>
      </c>
      <c r="F20">
        <f t="shared" si="5"/>
        <v>0.01</v>
      </c>
      <c r="G20" s="10">
        <f t="shared" ref="G20:G27" si="8">G10</f>
        <v>6.8795620437956215E-2</v>
      </c>
      <c r="H20">
        <v>2</v>
      </c>
      <c r="I20" s="3">
        <v>0.25</v>
      </c>
      <c r="J20" s="3">
        <f>Start!I31</f>
        <v>0.3244782638060289</v>
      </c>
    </row>
    <row r="21" spans="1:10">
      <c r="A21" t="str">
        <f t="shared" si="4"/>
        <v>phiNT_1_3_p</v>
      </c>
      <c r="B21">
        <f t="shared" ref="B21" si="9">F21*G21</f>
        <v>7.0370177267987492E-3</v>
      </c>
      <c r="C21" t="str">
        <f t="shared" ref="C21" si="10" xml:space="preserve"> CONCATENATE(D$18, " ", D21, " ",E$18, " ",E21)</f>
        <v>Sector 1 Region 3</v>
      </c>
      <c r="D21">
        <v>1</v>
      </c>
      <c r="E21">
        <v>3</v>
      </c>
      <c r="F21">
        <f t="shared" si="5"/>
        <v>0.01</v>
      </c>
      <c r="G21" s="10">
        <f t="shared" si="8"/>
        <v>0.70370177267987488</v>
      </c>
      <c r="I21" s="3"/>
      <c r="J21" s="3"/>
    </row>
    <row r="22" spans="1:10">
      <c r="A22" t="str">
        <f t="shared" si="4"/>
        <v>phiNT_2_1_p</v>
      </c>
      <c r="B22">
        <f t="shared" si="6"/>
        <v>3.2732220028810759E-2</v>
      </c>
      <c r="C22" t="str">
        <f t="shared" si="7"/>
        <v>Sector 2 Region 1</v>
      </c>
      <c r="D22">
        <v>2</v>
      </c>
      <c r="E22">
        <v>1</v>
      </c>
      <c r="F22">
        <f t="shared" si="5"/>
        <v>0.25</v>
      </c>
      <c r="G22" s="9">
        <f t="shared" si="8"/>
        <v>0.13092888011524303</v>
      </c>
      <c r="H22">
        <v>3</v>
      </c>
      <c r="I22" s="3">
        <v>0.74</v>
      </c>
      <c r="J22" s="3">
        <f>Start!I32</f>
        <v>0.25687205925392287</v>
      </c>
    </row>
    <row r="23" spans="1:10">
      <c r="A23" t="str">
        <f t="shared" si="4"/>
        <v>phiNT_2_2_p</v>
      </c>
      <c r="B23">
        <f t="shared" si="6"/>
        <v>4.2775969695352932E-2</v>
      </c>
      <c r="C23" t="str">
        <f t="shared" si="7"/>
        <v>Sector 2 Region 2</v>
      </c>
      <c r="D23">
        <v>2</v>
      </c>
      <c r="E23">
        <v>2</v>
      </c>
      <c r="F23">
        <f t="shared" si="5"/>
        <v>0.25</v>
      </c>
      <c r="G23" s="9">
        <f t="shared" si="8"/>
        <v>0.17110387878141173</v>
      </c>
    </row>
    <row r="24" spans="1:10">
      <c r="A24" t="str">
        <f t="shared" ref="A24" si="11">"phiNT_" &amp; D24 &amp; "_" &amp; E24 &amp; "_p"</f>
        <v>phiNT_2_3_p</v>
      </c>
      <c r="B24">
        <f t="shared" si="6"/>
        <v>0.1744918102758363</v>
      </c>
      <c r="C24" t="str">
        <f t="shared" ref="C24" si="12" xml:space="preserve"> CONCATENATE(D$18, " ", D24, " ",E$18, " ",E24)</f>
        <v>Sector 2 Region 3</v>
      </c>
      <c r="D24">
        <v>2</v>
      </c>
      <c r="E24">
        <v>3</v>
      </c>
      <c r="F24">
        <f t="shared" si="5"/>
        <v>0.25</v>
      </c>
      <c r="G24" s="9">
        <f t="shared" si="8"/>
        <v>0.69796724110334518</v>
      </c>
    </row>
    <row r="25" spans="1:10">
      <c r="A25" t="str">
        <f t="shared" si="4"/>
        <v>phiNT_3_1_p</v>
      </c>
      <c r="B25">
        <f t="shared" si="6"/>
        <v>0.13917856463777914</v>
      </c>
      <c r="C25" t="str">
        <f t="shared" si="7"/>
        <v>Sector 3 Region 1</v>
      </c>
      <c r="D25">
        <v>3</v>
      </c>
      <c r="E25">
        <v>1</v>
      </c>
      <c r="F25">
        <f t="shared" si="5"/>
        <v>0.74</v>
      </c>
      <c r="G25" s="11">
        <f t="shared" si="8"/>
        <v>0.18807914140240425</v>
      </c>
    </row>
    <row r="26" spans="1:10">
      <c r="A26" t="str">
        <f t="shared" si="4"/>
        <v>phiNT_3_2_p</v>
      </c>
      <c r="B26">
        <f t="shared" si="6"/>
        <v>0.1685836097437306</v>
      </c>
      <c r="C26" t="str">
        <f t="shared" si="7"/>
        <v>Sector 3 Region 2</v>
      </c>
      <c r="D26">
        <v>3</v>
      </c>
      <c r="E26">
        <v>2</v>
      </c>
      <c r="F26">
        <f t="shared" si="5"/>
        <v>0.74</v>
      </c>
      <c r="G26" s="11">
        <f t="shared" si="8"/>
        <v>0.2278156888428792</v>
      </c>
    </row>
    <row r="27" spans="1:10">
      <c r="A27" t="str">
        <f t="shared" si="4"/>
        <v>phiNT_3_3_p</v>
      </c>
      <c r="B27">
        <f t="shared" si="6"/>
        <v>0.43223782561849028</v>
      </c>
      <c r="C27" t="str">
        <f t="shared" si="7"/>
        <v>Sector 3 Region 3</v>
      </c>
      <c r="D27">
        <v>3</v>
      </c>
      <c r="E27">
        <v>3</v>
      </c>
      <c r="F27">
        <f t="shared" si="5"/>
        <v>0.74</v>
      </c>
      <c r="G27" s="11">
        <f t="shared" si="8"/>
        <v>0.5841051697547166</v>
      </c>
    </row>
  </sheetData>
  <mergeCells count="3">
    <mergeCell ref="A8:C8"/>
    <mergeCell ref="A2:C2"/>
    <mergeCell ref="A18:C1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E2" sqref="E2"/>
    </sheetView>
  </sheetViews>
  <sheetFormatPr baseColWidth="10" defaultRowHeight="14.4"/>
  <sheetData>
    <row r="1" spans="1:9">
      <c r="A1" t="s">
        <v>177</v>
      </c>
      <c r="B1" t="s">
        <v>204</v>
      </c>
      <c r="C1" t="s">
        <v>178</v>
      </c>
      <c r="D1" t="s">
        <v>189</v>
      </c>
      <c r="E1" t="s">
        <v>206</v>
      </c>
      <c r="F1" t="s">
        <v>179</v>
      </c>
      <c r="G1" t="s">
        <v>182</v>
      </c>
      <c r="H1" t="s">
        <v>183</v>
      </c>
      <c r="I1" t="s">
        <v>207</v>
      </c>
    </row>
    <row r="2" spans="1:9">
      <c r="A2">
        <v>2</v>
      </c>
      <c r="B2">
        <v>9.360000000000035E-3</v>
      </c>
      <c r="C2">
        <f t="shared" ref="C2:I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5" spans="1:9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</row>
    <row r="6" spans="1:9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</row>
    <row r="7" spans="1:9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</row>
    <row r="8" spans="1:9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</row>
    <row r="9" spans="1:9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</row>
    <row r="10" spans="1:9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</row>
    <row r="11" spans="1:9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</row>
    <row r="12" spans="1:9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</row>
    <row r="13" spans="1:9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</row>
    <row r="14" spans="1:9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</row>
    <row r="15" spans="1:9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</row>
    <row r="16" spans="1:9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</row>
    <row r="17" spans="1:9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</row>
    <row r="19" spans="1:9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</row>
    <row r="20" spans="1:9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</row>
    <row r="21" spans="1:9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G21">
        <f t="shared" si="0"/>
        <v>0</v>
      </c>
      <c r="H21">
        <f t="shared" si="0"/>
        <v>0</v>
      </c>
      <c r="I21">
        <f t="shared" si="0"/>
        <v>0</v>
      </c>
    </row>
    <row r="22" spans="1:9">
      <c r="A22">
        <v>22</v>
      </c>
      <c r="B22">
        <v>0.13578000000000001</v>
      </c>
      <c r="C22">
        <f t="shared" ref="C22:I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</row>
    <row r="24" spans="1:9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</row>
    <row r="25" spans="1:9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1:9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</row>
    <row r="27" spans="1:9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1:9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</row>
    <row r="29" spans="1:9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</row>
    <row r="30" spans="1:9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1:9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</row>
    <row r="32" spans="1:9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</row>
    <row r="34" spans="1:9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</row>
    <row r="37" spans="1:9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</row>
    <row r="42" spans="1:9">
      <c r="A42">
        <v>42</v>
      </c>
      <c r="B42">
        <v>0.16193999999999997</v>
      </c>
      <c r="C42">
        <f t="shared" ref="C42:I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</row>
    <row r="43" spans="1:9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</row>
    <row r="44" spans="1:9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2"/>
        <v>0</v>
      </c>
    </row>
    <row r="45" spans="1:9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2"/>
        <v>0</v>
      </c>
    </row>
    <row r="46" spans="1:9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</row>
    <row r="47" spans="1:9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</row>
    <row r="48" spans="1:9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</row>
    <row r="49" spans="1:9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0</v>
      </c>
    </row>
    <row r="50" spans="1:9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</row>
    <row r="51" spans="1:9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</row>
    <row r="52" spans="1:9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</row>
    <row r="53" spans="1:9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2"/>
        <v>0</v>
      </c>
    </row>
    <row r="54" spans="1:9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</row>
    <row r="55" spans="1:9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</row>
    <row r="56" spans="1:9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0</v>
      </c>
      <c r="I56">
        <f t="shared" si="2"/>
        <v>0</v>
      </c>
    </row>
    <row r="57" spans="1:9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2"/>
        <v>0</v>
      </c>
    </row>
    <row r="58" spans="1:9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</row>
    <row r="59" spans="1:9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2"/>
        <v>0</v>
      </c>
    </row>
    <row r="60" spans="1:9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</row>
    <row r="61" spans="1:9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</row>
    <row r="62" spans="1:9">
      <c r="A62">
        <v>62</v>
      </c>
      <c r="B62">
        <v>0.16193999999999997</v>
      </c>
      <c r="C62">
        <f t="shared" ref="C62:I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</row>
    <row r="63" spans="1:9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</row>
    <row r="64" spans="1:9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  <c r="H64">
        <f t="shared" si="3"/>
        <v>0</v>
      </c>
      <c r="I64">
        <f t="shared" si="3"/>
        <v>0</v>
      </c>
    </row>
    <row r="65" spans="1:9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3"/>
        <v>0</v>
      </c>
    </row>
    <row r="66" spans="1:9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3"/>
        <v>0</v>
      </c>
    </row>
    <row r="67" spans="1:9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  <c r="H67">
        <f t="shared" si="3"/>
        <v>0</v>
      </c>
      <c r="I67">
        <f t="shared" si="3"/>
        <v>0</v>
      </c>
    </row>
    <row r="68" spans="1:9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3"/>
        <v>0</v>
      </c>
    </row>
    <row r="69" spans="1:9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0</v>
      </c>
    </row>
    <row r="70" spans="1:9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  <c r="H70">
        <f t="shared" si="3"/>
        <v>0</v>
      </c>
      <c r="I70">
        <f t="shared" si="3"/>
        <v>0</v>
      </c>
    </row>
    <row r="71" spans="1:9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</row>
    <row r="72" spans="1:9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3"/>
        <v>0</v>
      </c>
    </row>
    <row r="73" spans="1:9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3"/>
        <v>0</v>
      </c>
    </row>
    <row r="74" spans="1:9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  <c r="H74">
        <f t="shared" si="3"/>
        <v>0</v>
      </c>
      <c r="I74">
        <f t="shared" si="3"/>
        <v>0</v>
      </c>
    </row>
    <row r="75" spans="1:9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3"/>
        <v>0</v>
      </c>
    </row>
    <row r="76" spans="1:9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  <c r="H76">
        <f t="shared" si="3"/>
        <v>0</v>
      </c>
      <c r="I76">
        <f t="shared" si="3"/>
        <v>0</v>
      </c>
    </row>
    <row r="77" spans="1:9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>
        <f t="shared" si="3"/>
        <v>0</v>
      </c>
      <c r="I77">
        <f t="shared" si="3"/>
        <v>0</v>
      </c>
    </row>
    <row r="78" spans="1:9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  <c r="H78">
        <f t="shared" si="3"/>
        <v>0</v>
      </c>
      <c r="I78">
        <f t="shared" si="3"/>
        <v>0</v>
      </c>
    </row>
    <row r="79" spans="1:9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>
        <f t="shared" si="3"/>
        <v>0</v>
      </c>
      <c r="I79">
        <f t="shared" si="3"/>
        <v>0</v>
      </c>
    </row>
    <row r="80" spans="1:9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0</v>
      </c>
    </row>
    <row r="81" spans="1:9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  <c r="H81">
        <f t="shared" si="3"/>
        <v>0</v>
      </c>
      <c r="I81">
        <f t="shared" si="3"/>
        <v>0</v>
      </c>
    </row>
    <row r="82" spans="1:9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  <c r="H82">
        <f t="shared" si="3"/>
        <v>0</v>
      </c>
      <c r="I82">
        <f t="shared" si="3"/>
        <v>0</v>
      </c>
    </row>
    <row r="83" spans="1:9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3"/>
        <v>0</v>
      </c>
    </row>
    <row r="84" spans="1:9">
      <c r="A84" s="11">
        <v>84</v>
      </c>
      <c r="B84" s="11">
        <v>0.16193999999999997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56" workbookViewId="0">
      <selection activeCell="D84" sqref="D84"/>
    </sheetView>
  </sheetViews>
  <sheetFormatPr baseColWidth="10" defaultRowHeight="14.4"/>
  <sheetData>
    <row r="1" spans="1:8">
      <c r="A1" t="s">
        <v>177</v>
      </c>
      <c r="B1" t="s">
        <v>204</v>
      </c>
      <c r="C1" t="s">
        <v>178</v>
      </c>
      <c r="D1" t="s">
        <v>189</v>
      </c>
      <c r="E1" t="s">
        <v>206</v>
      </c>
      <c r="F1" t="s">
        <v>179</v>
      </c>
      <c r="G1" t="s">
        <v>182</v>
      </c>
      <c r="H1" t="s">
        <v>183</v>
      </c>
    </row>
    <row r="2" spans="1:8">
      <c r="A2">
        <v>2</v>
      </c>
      <c r="B2">
        <v>9.360000000000035E-3</v>
      </c>
      <c r="C2">
        <f t="shared" ref="C2:H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  <c r="G3">
        <f t="shared" si="0"/>
        <v>0</v>
      </c>
      <c r="H3">
        <f t="shared" si="0"/>
        <v>0</v>
      </c>
    </row>
    <row r="4" spans="1:8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  <c r="G4">
        <f t="shared" si="0"/>
        <v>0</v>
      </c>
      <c r="H4">
        <f t="shared" si="0"/>
        <v>0</v>
      </c>
    </row>
    <row r="5" spans="1:8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  <c r="G5">
        <f t="shared" si="0"/>
        <v>0</v>
      </c>
      <c r="H5">
        <f t="shared" si="0"/>
        <v>0</v>
      </c>
    </row>
    <row r="6" spans="1:8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  <c r="G6">
        <f t="shared" si="0"/>
        <v>0</v>
      </c>
      <c r="H6">
        <f t="shared" si="0"/>
        <v>0</v>
      </c>
    </row>
    <row r="7" spans="1:8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  <c r="G7">
        <f t="shared" si="0"/>
        <v>0</v>
      </c>
      <c r="H7">
        <f t="shared" si="0"/>
        <v>0</v>
      </c>
    </row>
    <row r="8" spans="1:8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  <c r="G8">
        <f t="shared" si="0"/>
        <v>0</v>
      </c>
      <c r="H8">
        <f t="shared" si="0"/>
        <v>0</v>
      </c>
    </row>
    <row r="9" spans="1:8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  <c r="G9">
        <f t="shared" si="0"/>
        <v>0</v>
      </c>
      <c r="H9">
        <f t="shared" si="0"/>
        <v>0</v>
      </c>
    </row>
    <row r="10" spans="1:8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  <c r="G10">
        <f t="shared" si="0"/>
        <v>0</v>
      </c>
      <c r="H10">
        <f t="shared" si="0"/>
        <v>0</v>
      </c>
    </row>
    <row r="11" spans="1:8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  <c r="G11">
        <f t="shared" si="0"/>
        <v>0</v>
      </c>
      <c r="H11">
        <f t="shared" si="0"/>
        <v>0</v>
      </c>
    </row>
    <row r="12" spans="1:8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  <c r="G12">
        <f t="shared" si="0"/>
        <v>0</v>
      </c>
      <c r="H12">
        <f t="shared" si="0"/>
        <v>0</v>
      </c>
    </row>
    <row r="13" spans="1:8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  <c r="G14">
        <f t="shared" si="0"/>
        <v>0</v>
      </c>
      <c r="H14">
        <f t="shared" si="0"/>
        <v>0</v>
      </c>
    </row>
    <row r="15" spans="1:8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  <c r="G15">
        <f t="shared" si="0"/>
        <v>0</v>
      </c>
      <c r="H15">
        <f t="shared" si="0"/>
        <v>0</v>
      </c>
    </row>
    <row r="16" spans="1:8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  <c r="G16">
        <f t="shared" si="0"/>
        <v>0</v>
      </c>
      <c r="H16">
        <f t="shared" si="0"/>
        <v>0</v>
      </c>
    </row>
    <row r="17" spans="1:8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  <c r="G17">
        <f t="shared" si="0"/>
        <v>0</v>
      </c>
      <c r="H17">
        <f t="shared" si="0"/>
        <v>0</v>
      </c>
    </row>
    <row r="18" spans="1:8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  <c r="G18">
        <f t="shared" si="0"/>
        <v>0</v>
      </c>
      <c r="H18">
        <f t="shared" si="0"/>
        <v>0</v>
      </c>
    </row>
    <row r="19" spans="1:8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  <c r="G19">
        <f t="shared" si="0"/>
        <v>0</v>
      </c>
      <c r="H19">
        <f t="shared" si="0"/>
        <v>0</v>
      </c>
    </row>
    <row r="20" spans="1:8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  <c r="G20">
        <f t="shared" si="0"/>
        <v>0</v>
      </c>
      <c r="H20">
        <f t="shared" si="0"/>
        <v>0</v>
      </c>
    </row>
    <row r="21" spans="1:8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  <c r="G21">
        <f t="shared" si="0"/>
        <v>0</v>
      </c>
      <c r="H21">
        <f t="shared" si="0"/>
        <v>0</v>
      </c>
    </row>
    <row r="22" spans="1:8">
      <c r="A22">
        <v>22</v>
      </c>
      <c r="B22">
        <v>0.13578000000000001</v>
      </c>
      <c r="C22">
        <f t="shared" ref="C22:H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  <c r="G22">
        <f t="shared" si="1"/>
        <v>0</v>
      </c>
      <c r="H22">
        <f t="shared" si="1"/>
        <v>0</v>
      </c>
    </row>
    <row r="23" spans="1:8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  <c r="G23">
        <f t="shared" si="1"/>
        <v>0</v>
      </c>
      <c r="H23">
        <f t="shared" si="1"/>
        <v>0</v>
      </c>
    </row>
    <row r="24" spans="1:8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  <c r="G24">
        <f t="shared" si="1"/>
        <v>0</v>
      </c>
      <c r="H24">
        <f t="shared" si="1"/>
        <v>0</v>
      </c>
    </row>
    <row r="25" spans="1:8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  <c r="G25">
        <f t="shared" si="1"/>
        <v>0</v>
      </c>
      <c r="H25">
        <f t="shared" si="1"/>
        <v>0</v>
      </c>
    </row>
    <row r="26" spans="1:8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  <c r="G26">
        <f t="shared" si="1"/>
        <v>0</v>
      </c>
      <c r="H26">
        <f t="shared" si="1"/>
        <v>0</v>
      </c>
    </row>
    <row r="27" spans="1:8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  <c r="G27">
        <f t="shared" si="1"/>
        <v>0</v>
      </c>
      <c r="H27">
        <f t="shared" si="1"/>
        <v>0</v>
      </c>
    </row>
    <row r="28" spans="1:8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  <c r="G28">
        <f t="shared" si="1"/>
        <v>0</v>
      </c>
      <c r="H28">
        <f t="shared" si="1"/>
        <v>0</v>
      </c>
    </row>
    <row r="29" spans="1:8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  <c r="G29">
        <f t="shared" si="1"/>
        <v>0</v>
      </c>
      <c r="H29">
        <f t="shared" si="1"/>
        <v>0</v>
      </c>
    </row>
    <row r="30" spans="1:8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  <c r="G30">
        <f t="shared" si="1"/>
        <v>0</v>
      </c>
      <c r="H30">
        <f t="shared" si="1"/>
        <v>0</v>
      </c>
    </row>
    <row r="31" spans="1:8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  <c r="G31">
        <f t="shared" si="1"/>
        <v>0</v>
      </c>
      <c r="H31">
        <f t="shared" si="1"/>
        <v>0</v>
      </c>
    </row>
    <row r="32" spans="1:8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  <c r="G32">
        <f t="shared" si="1"/>
        <v>0</v>
      </c>
      <c r="H32">
        <f t="shared" si="1"/>
        <v>0</v>
      </c>
    </row>
    <row r="33" spans="1:8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  <c r="G33">
        <f t="shared" si="1"/>
        <v>0</v>
      </c>
      <c r="H33">
        <f t="shared" si="1"/>
        <v>0</v>
      </c>
    </row>
    <row r="34" spans="1:8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  <c r="G34">
        <f t="shared" si="1"/>
        <v>0</v>
      </c>
      <c r="H34">
        <f t="shared" si="1"/>
        <v>0</v>
      </c>
    </row>
    <row r="35" spans="1:8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  <c r="G35">
        <f t="shared" si="1"/>
        <v>0</v>
      </c>
      <c r="H35">
        <f t="shared" si="1"/>
        <v>0</v>
      </c>
    </row>
    <row r="36" spans="1:8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  <c r="G36">
        <f t="shared" si="1"/>
        <v>0</v>
      </c>
      <c r="H36">
        <f t="shared" si="1"/>
        <v>0</v>
      </c>
    </row>
    <row r="37" spans="1:8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  <c r="G37">
        <f t="shared" si="1"/>
        <v>0</v>
      </c>
      <c r="H37">
        <f t="shared" si="1"/>
        <v>0</v>
      </c>
    </row>
    <row r="38" spans="1:8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  <c r="G38">
        <f t="shared" si="1"/>
        <v>0</v>
      </c>
      <c r="H38">
        <f t="shared" si="1"/>
        <v>0</v>
      </c>
    </row>
    <row r="39" spans="1:8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  <c r="G39">
        <f t="shared" si="1"/>
        <v>0</v>
      </c>
      <c r="H39">
        <f t="shared" si="1"/>
        <v>0</v>
      </c>
    </row>
    <row r="40" spans="1:8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  <c r="G40">
        <f t="shared" si="1"/>
        <v>0</v>
      </c>
      <c r="H40">
        <f t="shared" si="1"/>
        <v>0</v>
      </c>
    </row>
    <row r="41" spans="1:8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  <c r="G41">
        <f t="shared" si="1"/>
        <v>0</v>
      </c>
      <c r="H41">
        <f t="shared" si="1"/>
        <v>0</v>
      </c>
    </row>
    <row r="42" spans="1:8">
      <c r="A42">
        <v>42</v>
      </c>
      <c r="B42">
        <v>0.16193999999999997</v>
      </c>
      <c r="C42">
        <f t="shared" ref="C42:H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  <c r="G42">
        <f t="shared" si="2"/>
        <v>0</v>
      </c>
      <c r="H42">
        <f t="shared" si="2"/>
        <v>0</v>
      </c>
    </row>
    <row r="43" spans="1:8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  <c r="G43">
        <f t="shared" si="2"/>
        <v>0</v>
      </c>
      <c r="H43">
        <f t="shared" si="2"/>
        <v>0</v>
      </c>
    </row>
    <row r="44" spans="1:8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  <c r="G44">
        <f t="shared" si="2"/>
        <v>0</v>
      </c>
      <c r="H44">
        <f t="shared" si="2"/>
        <v>0</v>
      </c>
    </row>
    <row r="45" spans="1:8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  <c r="G45">
        <f t="shared" si="2"/>
        <v>0</v>
      </c>
      <c r="H45">
        <f t="shared" si="2"/>
        <v>0</v>
      </c>
    </row>
    <row r="46" spans="1:8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  <c r="G46">
        <f t="shared" si="2"/>
        <v>0</v>
      </c>
      <c r="H46">
        <f t="shared" si="2"/>
        <v>0</v>
      </c>
    </row>
    <row r="47" spans="1:8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  <c r="G47">
        <f t="shared" si="2"/>
        <v>0</v>
      </c>
      <c r="H47">
        <f t="shared" si="2"/>
        <v>0</v>
      </c>
    </row>
    <row r="48" spans="1:8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  <c r="G48">
        <f t="shared" si="2"/>
        <v>0</v>
      </c>
      <c r="H48">
        <f t="shared" si="2"/>
        <v>0</v>
      </c>
    </row>
    <row r="49" spans="1:8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  <c r="G49">
        <f t="shared" si="2"/>
        <v>0</v>
      </c>
      <c r="H49">
        <f t="shared" si="2"/>
        <v>0</v>
      </c>
    </row>
    <row r="50" spans="1:8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  <c r="G50">
        <f t="shared" si="2"/>
        <v>0</v>
      </c>
      <c r="H50">
        <f t="shared" si="2"/>
        <v>0</v>
      </c>
    </row>
    <row r="51" spans="1:8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  <c r="G51">
        <f t="shared" si="2"/>
        <v>0</v>
      </c>
      <c r="H51">
        <f t="shared" si="2"/>
        <v>0</v>
      </c>
    </row>
    <row r="52" spans="1:8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  <c r="G52">
        <f t="shared" si="2"/>
        <v>0</v>
      </c>
      <c r="H52">
        <f t="shared" si="2"/>
        <v>0</v>
      </c>
    </row>
    <row r="53" spans="1:8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  <c r="G53">
        <f t="shared" si="2"/>
        <v>0</v>
      </c>
      <c r="H53">
        <f t="shared" si="2"/>
        <v>0</v>
      </c>
    </row>
    <row r="54" spans="1:8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  <c r="G54">
        <f t="shared" si="2"/>
        <v>0</v>
      </c>
      <c r="H54">
        <f t="shared" si="2"/>
        <v>0</v>
      </c>
    </row>
    <row r="55" spans="1:8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  <c r="G55">
        <f t="shared" si="2"/>
        <v>0</v>
      </c>
      <c r="H55">
        <f t="shared" si="2"/>
        <v>0</v>
      </c>
    </row>
    <row r="56" spans="1:8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  <c r="G56">
        <f t="shared" si="2"/>
        <v>0</v>
      </c>
      <c r="H56">
        <f t="shared" si="2"/>
        <v>0</v>
      </c>
    </row>
    <row r="57" spans="1:8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  <c r="G57">
        <f t="shared" si="2"/>
        <v>0</v>
      </c>
      <c r="H57">
        <f t="shared" si="2"/>
        <v>0</v>
      </c>
    </row>
    <row r="58" spans="1:8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  <c r="G58">
        <f t="shared" si="2"/>
        <v>0</v>
      </c>
      <c r="H58">
        <f t="shared" si="2"/>
        <v>0</v>
      </c>
    </row>
    <row r="59" spans="1:8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  <c r="G59">
        <f t="shared" si="2"/>
        <v>0</v>
      </c>
      <c r="H59">
        <f t="shared" si="2"/>
        <v>0</v>
      </c>
    </row>
    <row r="60" spans="1:8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  <c r="G60">
        <f t="shared" si="2"/>
        <v>0</v>
      </c>
      <c r="H60">
        <f t="shared" si="2"/>
        <v>0</v>
      </c>
    </row>
    <row r="61" spans="1:8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  <c r="G61">
        <f t="shared" si="2"/>
        <v>0</v>
      </c>
      <c r="H61">
        <f t="shared" si="2"/>
        <v>0</v>
      </c>
    </row>
    <row r="62" spans="1:8">
      <c r="A62">
        <v>62</v>
      </c>
      <c r="B62">
        <v>0.16193999999999997</v>
      </c>
      <c r="C62">
        <f t="shared" ref="C62:H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  <c r="G62">
        <f t="shared" si="3"/>
        <v>0</v>
      </c>
      <c r="H62">
        <f t="shared" si="3"/>
        <v>0</v>
      </c>
    </row>
    <row r="63" spans="1:8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  <c r="G63">
        <f t="shared" si="3"/>
        <v>0</v>
      </c>
      <c r="H63">
        <f t="shared" si="3"/>
        <v>0</v>
      </c>
    </row>
    <row r="64" spans="1:8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  <c r="G64">
        <f t="shared" si="3"/>
        <v>0</v>
      </c>
      <c r="H64">
        <f t="shared" si="3"/>
        <v>0</v>
      </c>
    </row>
    <row r="65" spans="1:8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  <c r="G65">
        <f t="shared" si="3"/>
        <v>0</v>
      </c>
      <c r="H65">
        <f t="shared" si="3"/>
        <v>0</v>
      </c>
    </row>
    <row r="66" spans="1:8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  <c r="G66">
        <f t="shared" si="3"/>
        <v>0</v>
      </c>
      <c r="H66">
        <f t="shared" si="3"/>
        <v>0</v>
      </c>
    </row>
    <row r="67" spans="1:8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  <c r="G67">
        <f t="shared" si="3"/>
        <v>0</v>
      </c>
      <c r="H67">
        <f t="shared" si="3"/>
        <v>0</v>
      </c>
    </row>
    <row r="68" spans="1:8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  <c r="G68">
        <f t="shared" si="3"/>
        <v>0</v>
      </c>
      <c r="H68">
        <f t="shared" si="3"/>
        <v>0</v>
      </c>
    </row>
    <row r="69" spans="1:8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  <c r="G69">
        <f t="shared" si="3"/>
        <v>0</v>
      </c>
      <c r="H69">
        <f t="shared" si="3"/>
        <v>0</v>
      </c>
    </row>
    <row r="70" spans="1:8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  <c r="G70">
        <f t="shared" si="3"/>
        <v>0</v>
      </c>
      <c r="H70">
        <f t="shared" si="3"/>
        <v>0</v>
      </c>
    </row>
    <row r="71" spans="1:8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  <c r="G71">
        <f t="shared" si="3"/>
        <v>0</v>
      </c>
      <c r="H71">
        <f t="shared" si="3"/>
        <v>0</v>
      </c>
    </row>
    <row r="72" spans="1:8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  <c r="G72">
        <f t="shared" si="3"/>
        <v>0</v>
      </c>
      <c r="H72">
        <f t="shared" si="3"/>
        <v>0</v>
      </c>
    </row>
    <row r="73" spans="1:8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  <c r="G73">
        <f t="shared" si="3"/>
        <v>0</v>
      </c>
      <c r="H73">
        <f t="shared" si="3"/>
        <v>0</v>
      </c>
    </row>
    <row r="74" spans="1:8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  <c r="G74">
        <f t="shared" si="3"/>
        <v>0</v>
      </c>
      <c r="H74">
        <f t="shared" si="3"/>
        <v>0</v>
      </c>
    </row>
    <row r="75" spans="1:8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  <c r="G75">
        <f t="shared" si="3"/>
        <v>0</v>
      </c>
      <c r="H75">
        <f t="shared" si="3"/>
        <v>0</v>
      </c>
    </row>
    <row r="76" spans="1:8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  <c r="G76">
        <f t="shared" si="3"/>
        <v>0</v>
      </c>
      <c r="H76">
        <f t="shared" si="3"/>
        <v>0</v>
      </c>
    </row>
    <row r="77" spans="1:8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  <c r="G77">
        <f t="shared" si="3"/>
        <v>0</v>
      </c>
      <c r="H77">
        <f t="shared" si="3"/>
        <v>0</v>
      </c>
    </row>
    <row r="78" spans="1:8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  <c r="G78">
        <f t="shared" si="3"/>
        <v>0</v>
      </c>
      <c r="H78">
        <f t="shared" si="3"/>
        <v>0</v>
      </c>
    </row>
    <row r="79" spans="1:8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  <c r="G79">
        <f t="shared" si="3"/>
        <v>0</v>
      </c>
      <c r="H79">
        <f t="shared" si="3"/>
        <v>0</v>
      </c>
    </row>
    <row r="80" spans="1:8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  <c r="G80">
        <f t="shared" si="3"/>
        <v>0</v>
      </c>
      <c r="H80">
        <f t="shared" si="3"/>
        <v>0</v>
      </c>
    </row>
    <row r="81" spans="1:8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  <c r="G81">
        <f t="shared" si="3"/>
        <v>0</v>
      </c>
      <c r="H81">
        <f t="shared" si="3"/>
        <v>0</v>
      </c>
    </row>
    <row r="82" spans="1:8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  <c r="G82">
        <f t="shared" si="3"/>
        <v>0</v>
      </c>
      <c r="H82">
        <f t="shared" si="3"/>
        <v>0</v>
      </c>
    </row>
    <row r="83" spans="1:8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  <c r="G83">
        <f t="shared" si="3"/>
        <v>0</v>
      </c>
      <c r="H83">
        <f t="shared" si="3"/>
        <v>0</v>
      </c>
    </row>
    <row r="84" spans="1:8">
      <c r="A84" s="11">
        <v>84</v>
      </c>
      <c r="B84" s="11">
        <v>0.16193999999999997</v>
      </c>
      <c r="C84" s="11">
        <v>4.4000000000000004</v>
      </c>
      <c r="D84" s="11">
        <v>5.4</v>
      </c>
      <c r="E84" s="11">
        <v>5</v>
      </c>
      <c r="F84" s="11">
        <v>0</v>
      </c>
      <c r="G84" s="11">
        <v>0</v>
      </c>
      <c r="H84" s="1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56" workbookViewId="0">
      <selection activeCell="D84" sqref="D84"/>
    </sheetView>
  </sheetViews>
  <sheetFormatPr baseColWidth="10" defaultRowHeight="14.4"/>
  <sheetData>
    <row r="1" spans="1:9">
      <c r="A1" t="s">
        <v>177</v>
      </c>
      <c r="B1" t="s">
        <v>204</v>
      </c>
      <c r="C1" t="s">
        <v>178</v>
      </c>
      <c r="D1" t="s">
        <v>189</v>
      </c>
      <c r="E1" t="s">
        <v>206</v>
      </c>
      <c r="F1" t="s">
        <v>179</v>
      </c>
      <c r="G1" t="s">
        <v>182</v>
      </c>
      <c r="H1" t="s">
        <v>183</v>
      </c>
      <c r="I1" t="s">
        <v>207</v>
      </c>
    </row>
    <row r="2" spans="1:9">
      <c r="A2">
        <v>2</v>
      </c>
      <c r="B2">
        <v>9.360000000000035E-3</v>
      </c>
      <c r="C2">
        <f t="shared" ref="C2:I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0</v>
      </c>
      <c r="H4">
        <f t="shared" si="0"/>
        <v>0</v>
      </c>
      <c r="I4">
        <f t="shared" si="0"/>
        <v>0</v>
      </c>
    </row>
    <row r="5" spans="1:9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0</v>
      </c>
      <c r="H5">
        <f t="shared" si="0"/>
        <v>0</v>
      </c>
      <c r="I5">
        <f t="shared" si="0"/>
        <v>0</v>
      </c>
    </row>
    <row r="6" spans="1:9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0</v>
      </c>
      <c r="H6">
        <f t="shared" si="0"/>
        <v>0</v>
      </c>
      <c r="I6">
        <f t="shared" si="0"/>
        <v>0</v>
      </c>
    </row>
    <row r="7" spans="1:9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0</v>
      </c>
      <c r="H7">
        <f t="shared" si="0"/>
        <v>0</v>
      </c>
      <c r="I7">
        <f t="shared" si="0"/>
        <v>0</v>
      </c>
    </row>
    <row r="8" spans="1:9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0</v>
      </c>
      <c r="H8">
        <f t="shared" si="0"/>
        <v>0</v>
      </c>
      <c r="I8">
        <f t="shared" si="0"/>
        <v>0</v>
      </c>
    </row>
    <row r="9" spans="1:9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0</v>
      </c>
      <c r="H9">
        <f t="shared" si="0"/>
        <v>0</v>
      </c>
      <c r="I9">
        <f t="shared" si="0"/>
        <v>0</v>
      </c>
    </row>
    <row r="10" spans="1:9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0</v>
      </c>
      <c r="H10">
        <f t="shared" si="0"/>
        <v>0</v>
      </c>
      <c r="I10">
        <f t="shared" si="0"/>
        <v>0</v>
      </c>
    </row>
    <row r="11" spans="1:9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0</v>
      </c>
      <c r="H11">
        <f t="shared" si="0"/>
        <v>0</v>
      </c>
      <c r="I11">
        <f t="shared" si="0"/>
        <v>0</v>
      </c>
    </row>
    <row r="12" spans="1:9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0</v>
      </c>
      <c r="H12">
        <f t="shared" si="0"/>
        <v>0</v>
      </c>
      <c r="I12">
        <f t="shared" si="0"/>
        <v>0</v>
      </c>
    </row>
    <row r="13" spans="1:9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0</v>
      </c>
      <c r="H13">
        <f t="shared" si="0"/>
        <v>0</v>
      </c>
      <c r="I13">
        <f t="shared" si="0"/>
        <v>0</v>
      </c>
    </row>
    <row r="14" spans="1:9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0</v>
      </c>
      <c r="H14">
        <f t="shared" si="0"/>
        <v>0</v>
      </c>
      <c r="I14">
        <f t="shared" si="0"/>
        <v>0</v>
      </c>
    </row>
    <row r="15" spans="1:9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0</v>
      </c>
      <c r="H15">
        <f t="shared" si="0"/>
        <v>0</v>
      </c>
      <c r="I15">
        <f t="shared" si="0"/>
        <v>0</v>
      </c>
    </row>
    <row r="16" spans="1:9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0</v>
      </c>
      <c r="H16">
        <f t="shared" si="0"/>
        <v>0</v>
      </c>
      <c r="I16">
        <f t="shared" si="0"/>
        <v>0</v>
      </c>
    </row>
    <row r="17" spans="1:9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0</v>
      </c>
      <c r="H18">
        <f t="shared" si="0"/>
        <v>0</v>
      </c>
      <c r="I18">
        <f t="shared" si="0"/>
        <v>0</v>
      </c>
    </row>
    <row r="19" spans="1:9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0</v>
      </c>
      <c r="H19">
        <f t="shared" si="0"/>
        <v>0</v>
      </c>
      <c r="I19">
        <f t="shared" si="0"/>
        <v>0</v>
      </c>
    </row>
    <row r="20" spans="1:9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0</v>
      </c>
      <c r="H20">
        <f t="shared" si="0"/>
        <v>0</v>
      </c>
      <c r="I20">
        <f t="shared" si="0"/>
        <v>0</v>
      </c>
    </row>
    <row r="21" spans="1:9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0</v>
      </c>
      <c r="H21">
        <f t="shared" si="0"/>
        <v>0</v>
      </c>
      <c r="I21">
        <f t="shared" si="0"/>
        <v>0</v>
      </c>
    </row>
    <row r="22" spans="1:9">
      <c r="A22">
        <v>22</v>
      </c>
      <c r="B22">
        <v>0.13578000000000001</v>
      </c>
      <c r="C22">
        <f t="shared" ref="C22:I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0</v>
      </c>
      <c r="H23">
        <f t="shared" si="1"/>
        <v>0</v>
      </c>
      <c r="I23">
        <f t="shared" si="1"/>
        <v>0</v>
      </c>
    </row>
    <row r="24" spans="1:9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0</v>
      </c>
      <c r="H24">
        <f t="shared" si="1"/>
        <v>0</v>
      </c>
      <c r="I24">
        <f t="shared" si="1"/>
        <v>0</v>
      </c>
    </row>
    <row r="25" spans="1:9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1:9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0</v>
      </c>
      <c r="H26">
        <f t="shared" si="1"/>
        <v>0</v>
      </c>
      <c r="I26">
        <f t="shared" si="1"/>
        <v>0</v>
      </c>
    </row>
    <row r="27" spans="1:9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1:9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0</v>
      </c>
      <c r="H28">
        <f t="shared" si="1"/>
        <v>0</v>
      </c>
      <c r="I28">
        <f t="shared" si="1"/>
        <v>0</v>
      </c>
    </row>
    <row r="29" spans="1:9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0</v>
      </c>
      <c r="H29">
        <f t="shared" si="1"/>
        <v>0</v>
      </c>
      <c r="I29">
        <f t="shared" si="1"/>
        <v>0</v>
      </c>
    </row>
    <row r="30" spans="1:9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1:9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0</v>
      </c>
      <c r="H31">
        <f t="shared" si="1"/>
        <v>0</v>
      </c>
      <c r="I31">
        <f t="shared" si="1"/>
        <v>0</v>
      </c>
    </row>
    <row r="32" spans="1:9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0</v>
      </c>
      <c r="H33">
        <f t="shared" si="1"/>
        <v>0</v>
      </c>
      <c r="I33">
        <f t="shared" si="1"/>
        <v>0</v>
      </c>
    </row>
    <row r="34" spans="1:9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0</v>
      </c>
      <c r="H36">
        <f t="shared" si="1"/>
        <v>0</v>
      </c>
      <c r="I36">
        <f t="shared" si="1"/>
        <v>0</v>
      </c>
    </row>
    <row r="37" spans="1:9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0</v>
      </c>
      <c r="H41">
        <f t="shared" si="1"/>
        <v>0</v>
      </c>
      <c r="I41">
        <f t="shared" si="1"/>
        <v>0</v>
      </c>
    </row>
    <row r="42" spans="1:9">
      <c r="A42">
        <v>42</v>
      </c>
      <c r="B42">
        <v>0.16193999999999997</v>
      </c>
      <c r="C42">
        <f t="shared" ref="C42:I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0</v>
      </c>
      <c r="H42">
        <f t="shared" si="2"/>
        <v>0</v>
      </c>
      <c r="I42">
        <f t="shared" si="2"/>
        <v>0</v>
      </c>
    </row>
    <row r="43" spans="1:9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0</v>
      </c>
      <c r="H43">
        <f t="shared" si="2"/>
        <v>0</v>
      </c>
      <c r="I43">
        <f t="shared" si="2"/>
        <v>0</v>
      </c>
    </row>
    <row r="44" spans="1:9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0</v>
      </c>
      <c r="H44">
        <f t="shared" si="2"/>
        <v>0</v>
      </c>
      <c r="I44">
        <f t="shared" si="2"/>
        <v>0</v>
      </c>
    </row>
    <row r="45" spans="1:9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0</v>
      </c>
      <c r="H45">
        <f t="shared" si="2"/>
        <v>0</v>
      </c>
      <c r="I45">
        <f t="shared" si="2"/>
        <v>0</v>
      </c>
    </row>
    <row r="46" spans="1:9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0</v>
      </c>
      <c r="H46">
        <f t="shared" si="2"/>
        <v>0</v>
      </c>
      <c r="I46">
        <f t="shared" si="2"/>
        <v>0</v>
      </c>
    </row>
    <row r="47" spans="1:9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0</v>
      </c>
      <c r="H47">
        <f t="shared" si="2"/>
        <v>0</v>
      </c>
      <c r="I47">
        <f t="shared" si="2"/>
        <v>0</v>
      </c>
    </row>
    <row r="48" spans="1:9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0</v>
      </c>
      <c r="H48">
        <f t="shared" si="2"/>
        <v>0</v>
      </c>
      <c r="I48">
        <f t="shared" si="2"/>
        <v>0</v>
      </c>
    </row>
    <row r="49" spans="1:9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0</v>
      </c>
      <c r="H49">
        <f t="shared" si="2"/>
        <v>0</v>
      </c>
      <c r="I49">
        <f t="shared" si="2"/>
        <v>0</v>
      </c>
    </row>
    <row r="50" spans="1:9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0</v>
      </c>
      <c r="H50">
        <f t="shared" si="2"/>
        <v>0</v>
      </c>
      <c r="I50">
        <f t="shared" si="2"/>
        <v>0</v>
      </c>
    </row>
    <row r="51" spans="1:9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0</v>
      </c>
      <c r="H51">
        <f t="shared" si="2"/>
        <v>0</v>
      </c>
      <c r="I51">
        <f t="shared" si="2"/>
        <v>0</v>
      </c>
    </row>
    <row r="52" spans="1:9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0</v>
      </c>
      <c r="H52">
        <f t="shared" si="2"/>
        <v>0</v>
      </c>
      <c r="I52">
        <f t="shared" si="2"/>
        <v>0</v>
      </c>
    </row>
    <row r="53" spans="1:9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0</v>
      </c>
      <c r="H53">
        <f t="shared" si="2"/>
        <v>0</v>
      </c>
      <c r="I53">
        <f t="shared" si="2"/>
        <v>0</v>
      </c>
    </row>
    <row r="54" spans="1:9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0</v>
      </c>
      <c r="H54">
        <f t="shared" si="2"/>
        <v>0</v>
      </c>
      <c r="I54">
        <f t="shared" si="2"/>
        <v>0</v>
      </c>
    </row>
    <row r="55" spans="1:9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0</v>
      </c>
      <c r="H55">
        <f t="shared" si="2"/>
        <v>0</v>
      </c>
      <c r="I55">
        <f t="shared" si="2"/>
        <v>0</v>
      </c>
    </row>
    <row r="56" spans="1:9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0</v>
      </c>
      <c r="H56">
        <f t="shared" si="2"/>
        <v>0</v>
      </c>
      <c r="I56">
        <f t="shared" si="2"/>
        <v>0</v>
      </c>
    </row>
    <row r="57" spans="1:9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0</v>
      </c>
      <c r="H57">
        <f t="shared" si="2"/>
        <v>0</v>
      </c>
      <c r="I57">
        <f t="shared" si="2"/>
        <v>0</v>
      </c>
    </row>
    <row r="58" spans="1:9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0</v>
      </c>
      <c r="H58">
        <f t="shared" si="2"/>
        <v>0</v>
      </c>
      <c r="I58">
        <f t="shared" si="2"/>
        <v>0</v>
      </c>
    </row>
    <row r="59" spans="1:9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0</v>
      </c>
      <c r="H59">
        <f t="shared" si="2"/>
        <v>0</v>
      </c>
      <c r="I59">
        <f t="shared" si="2"/>
        <v>0</v>
      </c>
    </row>
    <row r="60" spans="1:9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0</v>
      </c>
      <c r="H60">
        <f t="shared" si="2"/>
        <v>0</v>
      </c>
      <c r="I60">
        <f t="shared" si="2"/>
        <v>0</v>
      </c>
    </row>
    <row r="61" spans="1:9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0</v>
      </c>
      <c r="H61">
        <f t="shared" si="2"/>
        <v>0</v>
      </c>
      <c r="I61">
        <f t="shared" si="2"/>
        <v>0</v>
      </c>
    </row>
    <row r="62" spans="1:9">
      <c r="A62">
        <v>62</v>
      </c>
      <c r="B62">
        <v>0.16193999999999997</v>
      </c>
      <c r="C62">
        <f t="shared" ref="C62:I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f t="shared" si="3"/>
        <v>0</v>
      </c>
      <c r="H62">
        <f t="shared" si="3"/>
        <v>0</v>
      </c>
      <c r="I62">
        <f t="shared" si="3"/>
        <v>0</v>
      </c>
    </row>
    <row r="63" spans="1:9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f t="shared" si="3"/>
        <v>0</v>
      </c>
      <c r="H63">
        <f t="shared" si="3"/>
        <v>0</v>
      </c>
      <c r="I63">
        <f t="shared" si="3"/>
        <v>0</v>
      </c>
    </row>
    <row r="64" spans="1:9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f t="shared" si="3"/>
        <v>0</v>
      </c>
      <c r="H64">
        <f t="shared" si="3"/>
        <v>0</v>
      </c>
      <c r="I64">
        <f t="shared" si="3"/>
        <v>0</v>
      </c>
    </row>
    <row r="65" spans="1:9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f t="shared" si="3"/>
        <v>0</v>
      </c>
      <c r="H65">
        <f t="shared" si="3"/>
        <v>0</v>
      </c>
      <c r="I65">
        <f t="shared" si="3"/>
        <v>0</v>
      </c>
    </row>
    <row r="66" spans="1:9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f t="shared" si="3"/>
        <v>0</v>
      </c>
      <c r="H66">
        <f t="shared" si="3"/>
        <v>0</v>
      </c>
      <c r="I66">
        <f t="shared" si="3"/>
        <v>0</v>
      </c>
    </row>
    <row r="67" spans="1:9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f t="shared" si="3"/>
        <v>0</v>
      </c>
      <c r="H67">
        <f t="shared" si="3"/>
        <v>0</v>
      </c>
      <c r="I67">
        <f t="shared" si="3"/>
        <v>0</v>
      </c>
    </row>
    <row r="68" spans="1:9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f t="shared" si="3"/>
        <v>0</v>
      </c>
      <c r="H68">
        <f t="shared" si="3"/>
        <v>0</v>
      </c>
      <c r="I68">
        <f t="shared" si="3"/>
        <v>0</v>
      </c>
    </row>
    <row r="69" spans="1:9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f t="shared" si="3"/>
        <v>0</v>
      </c>
      <c r="H69">
        <f t="shared" si="3"/>
        <v>0</v>
      </c>
      <c r="I69">
        <f t="shared" si="3"/>
        <v>0</v>
      </c>
    </row>
    <row r="70" spans="1:9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f t="shared" si="3"/>
        <v>0</v>
      </c>
      <c r="H70">
        <f t="shared" si="3"/>
        <v>0</v>
      </c>
      <c r="I70">
        <f t="shared" si="3"/>
        <v>0</v>
      </c>
    </row>
    <row r="71" spans="1:9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f t="shared" si="3"/>
        <v>0</v>
      </c>
      <c r="H71">
        <f t="shared" si="3"/>
        <v>0</v>
      </c>
      <c r="I71">
        <f t="shared" si="3"/>
        <v>0</v>
      </c>
    </row>
    <row r="72" spans="1:9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f t="shared" si="3"/>
        <v>0</v>
      </c>
      <c r="H72">
        <f t="shared" si="3"/>
        <v>0</v>
      </c>
      <c r="I72">
        <f t="shared" si="3"/>
        <v>0</v>
      </c>
    </row>
    <row r="73" spans="1:9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f t="shared" si="3"/>
        <v>0</v>
      </c>
      <c r="H73">
        <f t="shared" si="3"/>
        <v>0</v>
      </c>
      <c r="I73">
        <f t="shared" si="3"/>
        <v>0</v>
      </c>
    </row>
    <row r="74" spans="1:9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f t="shared" si="3"/>
        <v>0</v>
      </c>
      <c r="H74">
        <f t="shared" si="3"/>
        <v>0</v>
      </c>
      <c r="I74">
        <f t="shared" si="3"/>
        <v>0</v>
      </c>
    </row>
    <row r="75" spans="1:9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f t="shared" si="3"/>
        <v>0</v>
      </c>
      <c r="H75">
        <f t="shared" si="3"/>
        <v>0</v>
      </c>
      <c r="I75">
        <f t="shared" si="3"/>
        <v>0</v>
      </c>
    </row>
    <row r="76" spans="1:9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f t="shared" si="3"/>
        <v>0</v>
      </c>
      <c r="H76">
        <f t="shared" si="3"/>
        <v>0</v>
      </c>
      <c r="I76">
        <f t="shared" si="3"/>
        <v>0</v>
      </c>
    </row>
    <row r="77" spans="1:9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f t="shared" si="3"/>
        <v>0</v>
      </c>
      <c r="H77">
        <f t="shared" si="3"/>
        <v>0</v>
      </c>
      <c r="I77">
        <f t="shared" si="3"/>
        <v>0</v>
      </c>
    </row>
    <row r="78" spans="1:9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f t="shared" si="3"/>
        <v>0</v>
      </c>
      <c r="H78">
        <f t="shared" si="3"/>
        <v>0</v>
      </c>
      <c r="I78">
        <f t="shared" si="3"/>
        <v>0</v>
      </c>
    </row>
    <row r="79" spans="1:9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f t="shared" si="3"/>
        <v>0</v>
      </c>
      <c r="H79">
        <f t="shared" si="3"/>
        <v>0</v>
      </c>
      <c r="I79">
        <f t="shared" si="3"/>
        <v>0</v>
      </c>
    </row>
    <row r="80" spans="1:9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f t="shared" si="3"/>
        <v>0</v>
      </c>
      <c r="H80">
        <f t="shared" si="3"/>
        <v>0</v>
      </c>
      <c r="I80">
        <f t="shared" si="3"/>
        <v>0</v>
      </c>
    </row>
    <row r="81" spans="1:9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f t="shared" si="3"/>
        <v>0</v>
      </c>
      <c r="H81">
        <f t="shared" si="3"/>
        <v>0</v>
      </c>
      <c r="I81">
        <f t="shared" si="3"/>
        <v>0</v>
      </c>
    </row>
    <row r="82" spans="1:9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f t="shared" si="3"/>
        <v>0</v>
      </c>
      <c r="H82">
        <f t="shared" si="3"/>
        <v>0</v>
      </c>
      <c r="I82">
        <f t="shared" si="3"/>
        <v>0</v>
      </c>
    </row>
    <row r="83" spans="1:9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0</v>
      </c>
      <c r="H83">
        <f t="shared" si="3"/>
        <v>0</v>
      </c>
      <c r="I83">
        <f t="shared" si="3"/>
        <v>0</v>
      </c>
    </row>
    <row r="84" spans="1:9">
      <c r="A84" s="11">
        <v>84</v>
      </c>
      <c r="B84" s="11">
        <v>0.16193999999999997</v>
      </c>
      <c r="C84" s="11">
        <v>4.4000000000000004</v>
      </c>
      <c r="D84" s="11">
        <v>5.4</v>
      </c>
      <c r="E84" s="11">
        <v>5</v>
      </c>
      <c r="F84" s="11">
        <v>1</v>
      </c>
      <c r="G84" s="11">
        <v>0</v>
      </c>
      <c r="H84" s="11">
        <v>0</v>
      </c>
      <c r="I84" s="1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F84" sqref="F84"/>
    </sheetView>
  </sheetViews>
  <sheetFormatPr baseColWidth="10" defaultRowHeight="14.4"/>
  <sheetData>
    <row r="1" spans="1:9">
      <c r="A1" t="s">
        <v>177</v>
      </c>
      <c r="B1" t="s">
        <v>204</v>
      </c>
      <c r="C1" t="s">
        <v>178</v>
      </c>
      <c r="D1" t="s">
        <v>189</v>
      </c>
      <c r="E1" t="s">
        <v>206</v>
      </c>
      <c r="F1" t="s">
        <v>179</v>
      </c>
      <c r="G1" t="s">
        <v>182</v>
      </c>
      <c r="H1" t="s">
        <v>183</v>
      </c>
      <c r="I1" t="s">
        <v>207</v>
      </c>
    </row>
    <row r="2" spans="1:9">
      <c r="A2">
        <v>2</v>
      </c>
      <c r="B2">
        <v>9.360000000000035E-3</v>
      </c>
      <c r="C2">
        <f t="shared" ref="C2:I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1.2048192771084338E-2</v>
      </c>
      <c r="H2">
        <f t="shared" si="0"/>
        <v>1.2048192771084338E-2</v>
      </c>
      <c r="I2">
        <f t="shared" si="0"/>
        <v>1.2048192771084338E-2</v>
      </c>
    </row>
    <row r="3" spans="1:9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2.4096385542168676E-2</v>
      </c>
      <c r="H3">
        <f t="shared" si="0"/>
        <v>2.4096385542168676E-2</v>
      </c>
      <c r="I3">
        <f t="shared" si="0"/>
        <v>2.4096385542168676E-2</v>
      </c>
    </row>
    <row r="4" spans="1:9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3.6144578313253017E-2</v>
      </c>
      <c r="H4">
        <f t="shared" si="0"/>
        <v>3.6144578313253017E-2</v>
      </c>
      <c r="I4">
        <f t="shared" si="0"/>
        <v>3.6144578313253017E-2</v>
      </c>
    </row>
    <row r="5" spans="1:9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4.8192771084337352E-2</v>
      </c>
      <c r="H5">
        <f t="shared" si="0"/>
        <v>4.8192771084337352E-2</v>
      </c>
      <c r="I5">
        <f t="shared" si="0"/>
        <v>4.8192771084337352E-2</v>
      </c>
    </row>
    <row r="6" spans="1:9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6.0240963855421686E-2</v>
      </c>
      <c r="H6">
        <f t="shared" si="0"/>
        <v>6.0240963855421686E-2</v>
      </c>
      <c r="I6">
        <f t="shared" si="0"/>
        <v>6.0240963855421686E-2</v>
      </c>
    </row>
    <row r="7" spans="1:9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7.2289156626506035E-2</v>
      </c>
      <c r="H7">
        <f t="shared" si="0"/>
        <v>7.2289156626506035E-2</v>
      </c>
      <c r="I7">
        <f t="shared" si="0"/>
        <v>7.2289156626506035E-2</v>
      </c>
    </row>
    <row r="8" spans="1:9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8.4337349397590369E-2</v>
      </c>
      <c r="H8">
        <f t="shared" si="0"/>
        <v>8.4337349397590369E-2</v>
      </c>
      <c r="I8">
        <f t="shared" si="0"/>
        <v>8.4337349397590369E-2</v>
      </c>
    </row>
    <row r="9" spans="1:9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9.6385542168674704E-2</v>
      </c>
      <c r="H9">
        <f t="shared" si="0"/>
        <v>9.6385542168674704E-2</v>
      </c>
      <c r="I9">
        <f t="shared" si="0"/>
        <v>9.6385542168674704E-2</v>
      </c>
    </row>
    <row r="10" spans="1:9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0.10843373493975904</v>
      </c>
      <c r="H10">
        <f t="shared" si="0"/>
        <v>0.10843373493975904</v>
      </c>
      <c r="I10">
        <f t="shared" si="0"/>
        <v>0.10843373493975904</v>
      </c>
    </row>
    <row r="11" spans="1:9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0.12048192771084337</v>
      </c>
      <c r="H11">
        <f t="shared" si="0"/>
        <v>0.12048192771084337</v>
      </c>
      <c r="I11">
        <f t="shared" si="0"/>
        <v>0.12048192771084337</v>
      </c>
    </row>
    <row r="12" spans="1:9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0.13253012048192772</v>
      </c>
      <c r="H12">
        <f t="shared" si="0"/>
        <v>0.13253012048192772</v>
      </c>
      <c r="I12">
        <f t="shared" si="0"/>
        <v>0.13253012048192772</v>
      </c>
    </row>
    <row r="13" spans="1:9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0.14457831325301207</v>
      </c>
      <c r="H13">
        <f t="shared" si="0"/>
        <v>0.14457831325301207</v>
      </c>
      <c r="I13">
        <f t="shared" si="0"/>
        <v>0.14457831325301207</v>
      </c>
    </row>
    <row r="14" spans="1:9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0.15662650602409639</v>
      </c>
      <c r="H14">
        <f t="shared" si="0"/>
        <v>0.15662650602409639</v>
      </c>
      <c r="I14">
        <f t="shared" si="0"/>
        <v>0.15662650602409639</v>
      </c>
    </row>
    <row r="15" spans="1:9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0.16867469879518074</v>
      </c>
      <c r="H15">
        <f t="shared" si="0"/>
        <v>0.16867469879518074</v>
      </c>
      <c r="I15">
        <f t="shared" si="0"/>
        <v>0.16867469879518074</v>
      </c>
    </row>
    <row r="16" spans="1:9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0.18072289156626506</v>
      </c>
      <c r="H16">
        <f t="shared" si="0"/>
        <v>0.18072289156626506</v>
      </c>
      <c r="I16">
        <f t="shared" si="0"/>
        <v>0.18072289156626506</v>
      </c>
    </row>
    <row r="17" spans="1:9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0.19277108433734941</v>
      </c>
      <c r="H17">
        <f t="shared" si="0"/>
        <v>0.19277108433734941</v>
      </c>
      <c r="I17">
        <f t="shared" si="0"/>
        <v>0.19277108433734941</v>
      </c>
    </row>
    <row r="18" spans="1:9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0.20481927710843376</v>
      </c>
      <c r="H18">
        <f t="shared" si="0"/>
        <v>0.20481927710843376</v>
      </c>
      <c r="I18">
        <f t="shared" si="0"/>
        <v>0.20481927710843376</v>
      </c>
    </row>
    <row r="19" spans="1:9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0.21686746987951808</v>
      </c>
      <c r="H19">
        <f t="shared" si="0"/>
        <v>0.21686746987951808</v>
      </c>
      <c r="I19">
        <f t="shared" si="0"/>
        <v>0.21686746987951808</v>
      </c>
    </row>
    <row r="20" spans="1:9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0.22891566265060243</v>
      </c>
      <c r="H20">
        <f t="shared" si="0"/>
        <v>0.22891566265060243</v>
      </c>
      <c r="I20">
        <f t="shared" si="0"/>
        <v>0.22891566265060243</v>
      </c>
    </row>
    <row r="21" spans="1:9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0.24096385542168675</v>
      </c>
      <c r="H21">
        <f t="shared" si="0"/>
        <v>0.24096385542168675</v>
      </c>
      <c r="I21">
        <f t="shared" si="0"/>
        <v>0.24096385542168675</v>
      </c>
    </row>
    <row r="22" spans="1:9">
      <c r="A22">
        <v>22</v>
      </c>
      <c r="B22">
        <v>0.13578000000000001</v>
      </c>
      <c r="C22">
        <f t="shared" ref="C22:I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0.25301204819277112</v>
      </c>
      <c r="H22">
        <f t="shared" si="1"/>
        <v>0.25301204819277112</v>
      </c>
      <c r="I22">
        <f t="shared" si="1"/>
        <v>0.25301204819277112</v>
      </c>
    </row>
    <row r="23" spans="1:9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0.26506024096385544</v>
      </c>
      <c r="H23">
        <f t="shared" si="1"/>
        <v>0.26506024096385544</v>
      </c>
      <c r="I23">
        <f t="shared" si="1"/>
        <v>0.26506024096385544</v>
      </c>
    </row>
    <row r="24" spans="1:9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0.27710843373493976</v>
      </c>
      <c r="H24">
        <f t="shared" si="1"/>
        <v>0.27710843373493976</v>
      </c>
      <c r="I24">
        <f t="shared" si="1"/>
        <v>0.27710843373493976</v>
      </c>
    </row>
    <row r="25" spans="1:9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0.28915662650602414</v>
      </c>
      <c r="H25">
        <f t="shared" si="1"/>
        <v>0.28915662650602414</v>
      </c>
      <c r="I25">
        <f t="shared" si="1"/>
        <v>0.28915662650602414</v>
      </c>
    </row>
    <row r="26" spans="1:9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0.30120481927710846</v>
      </c>
      <c r="H26">
        <f t="shared" si="1"/>
        <v>0.30120481927710846</v>
      </c>
      <c r="I26">
        <f t="shared" si="1"/>
        <v>0.30120481927710846</v>
      </c>
    </row>
    <row r="27" spans="1:9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0.31325301204819278</v>
      </c>
      <c r="H27">
        <f t="shared" si="1"/>
        <v>0.31325301204819278</v>
      </c>
      <c r="I27">
        <f t="shared" si="1"/>
        <v>0.31325301204819278</v>
      </c>
    </row>
    <row r="28" spans="1:9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0.3253012048192771</v>
      </c>
      <c r="H28">
        <f t="shared" si="1"/>
        <v>0.3253012048192771</v>
      </c>
      <c r="I28">
        <f t="shared" si="1"/>
        <v>0.3253012048192771</v>
      </c>
    </row>
    <row r="29" spans="1:9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0.33734939759036148</v>
      </c>
      <c r="H29">
        <f t="shared" si="1"/>
        <v>0.33734939759036148</v>
      </c>
      <c r="I29">
        <f t="shared" si="1"/>
        <v>0.33734939759036148</v>
      </c>
    </row>
    <row r="30" spans="1:9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0.3493975903614458</v>
      </c>
      <c r="H30">
        <f t="shared" si="1"/>
        <v>0.3493975903614458</v>
      </c>
      <c r="I30">
        <f t="shared" si="1"/>
        <v>0.3493975903614458</v>
      </c>
    </row>
    <row r="31" spans="1:9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0.36144578313253012</v>
      </c>
      <c r="H31">
        <f t="shared" si="1"/>
        <v>0.36144578313253012</v>
      </c>
      <c r="I31">
        <f t="shared" si="1"/>
        <v>0.36144578313253012</v>
      </c>
    </row>
    <row r="32" spans="1:9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0.37349397590361449</v>
      </c>
      <c r="H32">
        <f t="shared" si="1"/>
        <v>0.37349397590361449</v>
      </c>
      <c r="I32">
        <f t="shared" si="1"/>
        <v>0.37349397590361449</v>
      </c>
    </row>
    <row r="33" spans="1:9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0.38554216867469882</v>
      </c>
      <c r="H33">
        <f t="shared" si="1"/>
        <v>0.38554216867469882</v>
      </c>
      <c r="I33">
        <f t="shared" si="1"/>
        <v>0.38554216867469882</v>
      </c>
    </row>
    <row r="34" spans="1:9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0.39759036144578314</v>
      </c>
      <c r="H34">
        <f t="shared" si="1"/>
        <v>0.39759036144578314</v>
      </c>
      <c r="I34">
        <f t="shared" si="1"/>
        <v>0.39759036144578314</v>
      </c>
    </row>
    <row r="35" spans="1:9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0.40963855421686751</v>
      </c>
      <c r="H35">
        <f t="shared" si="1"/>
        <v>0.40963855421686751</v>
      </c>
      <c r="I35">
        <f t="shared" si="1"/>
        <v>0.40963855421686751</v>
      </c>
    </row>
    <row r="36" spans="1:9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0.42168674698795183</v>
      </c>
      <c r="H36">
        <f t="shared" si="1"/>
        <v>0.42168674698795183</v>
      </c>
      <c r="I36">
        <f t="shared" si="1"/>
        <v>0.42168674698795183</v>
      </c>
    </row>
    <row r="37" spans="1:9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0.43373493975903615</v>
      </c>
      <c r="H37">
        <f t="shared" si="1"/>
        <v>0.43373493975903615</v>
      </c>
      <c r="I37">
        <f t="shared" si="1"/>
        <v>0.43373493975903615</v>
      </c>
    </row>
    <row r="38" spans="1:9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0.44578313253012053</v>
      </c>
      <c r="H38">
        <f t="shared" si="1"/>
        <v>0.44578313253012053</v>
      </c>
      <c r="I38">
        <f t="shared" si="1"/>
        <v>0.44578313253012053</v>
      </c>
    </row>
    <row r="39" spans="1:9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0.45783132530120485</v>
      </c>
      <c r="H39">
        <f t="shared" si="1"/>
        <v>0.45783132530120485</v>
      </c>
      <c r="I39">
        <f t="shared" si="1"/>
        <v>0.45783132530120485</v>
      </c>
    </row>
    <row r="40" spans="1:9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0.46987951807228917</v>
      </c>
      <c r="H40">
        <f t="shared" si="1"/>
        <v>0.46987951807228917</v>
      </c>
      <c r="I40">
        <f t="shared" si="1"/>
        <v>0.46987951807228917</v>
      </c>
    </row>
    <row r="41" spans="1:9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0.48192771084337349</v>
      </c>
      <c r="H41">
        <f t="shared" si="1"/>
        <v>0.48192771084337349</v>
      </c>
      <c r="I41">
        <f t="shared" si="1"/>
        <v>0.48192771084337349</v>
      </c>
    </row>
    <row r="42" spans="1:9">
      <c r="A42">
        <v>42</v>
      </c>
      <c r="B42">
        <v>0.16193999999999997</v>
      </c>
      <c r="C42">
        <f t="shared" ref="C42:I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0.49397590361445787</v>
      </c>
      <c r="H42">
        <f t="shared" si="2"/>
        <v>0.49397590361445787</v>
      </c>
      <c r="I42">
        <f t="shared" si="2"/>
        <v>0.49397590361445787</v>
      </c>
    </row>
    <row r="43" spans="1:9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0.50602409638554224</v>
      </c>
      <c r="H43">
        <f t="shared" si="2"/>
        <v>0.50602409638554224</v>
      </c>
      <c r="I43">
        <f t="shared" si="2"/>
        <v>0.50602409638554224</v>
      </c>
    </row>
    <row r="44" spans="1:9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0.51807228915662651</v>
      </c>
      <c r="H44">
        <f t="shared" si="2"/>
        <v>0.51807228915662651</v>
      </c>
      <c r="I44">
        <f t="shared" si="2"/>
        <v>0.51807228915662651</v>
      </c>
    </row>
    <row r="45" spans="1:9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0.53012048192771088</v>
      </c>
      <c r="H45">
        <f t="shared" si="2"/>
        <v>0.53012048192771088</v>
      </c>
      <c r="I45">
        <f t="shared" si="2"/>
        <v>0.53012048192771088</v>
      </c>
    </row>
    <row r="46" spans="1:9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0.54216867469879526</v>
      </c>
      <c r="H46">
        <f t="shared" si="2"/>
        <v>0.54216867469879526</v>
      </c>
      <c r="I46">
        <f t="shared" si="2"/>
        <v>0.54216867469879526</v>
      </c>
    </row>
    <row r="47" spans="1:9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0.55421686746987953</v>
      </c>
      <c r="H47">
        <f t="shared" si="2"/>
        <v>0.55421686746987953</v>
      </c>
      <c r="I47">
        <f t="shared" si="2"/>
        <v>0.55421686746987953</v>
      </c>
    </row>
    <row r="48" spans="1:9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0.5662650602409639</v>
      </c>
      <c r="H48">
        <f t="shared" si="2"/>
        <v>0.5662650602409639</v>
      </c>
      <c r="I48">
        <f t="shared" si="2"/>
        <v>0.5662650602409639</v>
      </c>
    </row>
    <row r="49" spans="1:9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0.57831325301204828</v>
      </c>
      <c r="H49">
        <f t="shared" si="2"/>
        <v>0.57831325301204828</v>
      </c>
      <c r="I49">
        <f t="shared" si="2"/>
        <v>0.57831325301204828</v>
      </c>
    </row>
    <row r="50" spans="1:9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0.59036144578313254</v>
      </c>
      <c r="H50">
        <f t="shared" si="2"/>
        <v>0.59036144578313254</v>
      </c>
      <c r="I50">
        <f t="shared" si="2"/>
        <v>0.59036144578313254</v>
      </c>
    </row>
    <row r="51" spans="1:9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0.60240963855421692</v>
      </c>
      <c r="H51">
        <f t="shared" si="2"/>
        <v>0.60240963855421692</v>
      </c>
      <c r="I51">
        <f t="shared" si="2"/>
        <v>0.60240963855421692</v>
      </c>
    </row>
    <row r="52" spans="1:9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0.61445783132530118</v>
      </c>
      <c r="H52">
        <f t="shared" si="2"/>
        <v>0.61445783132530118</v>
      </c>
      <c r="I52">
        <f t="shared" si="2"/>
        <v>0.61445783132530118</v>
      </c>
    </row>
    <row r="53" spans="1:9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0.62650602409638556</v>
      </c>
      <c r="H53">
        <f t="shared" si="2"/>
        <v>0.62650602409638556</v>
      </c>
      <c r="I53">
        <f t="shared" si="2"/>
        <v>0.62650602409638556</v>
      </c>
    </row>
    <row r="54" spans="1:9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0.63855421686746994</v>
      </c>
      <c r="H54">
        <f t="shared" si="2"/>
        <v>0.63855421686746994</v>
      </c>
      <c r="I54">
        <f t="shared" si="2"/>
        <v>0.63855421686746994</v>
      </c>
    </row>
    <row r="55" spans="1:9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0.6506024096385542</v>
      </c>
      <c r="H55">
        <f t="shared" si="2"/>
        <v>0.6506024096385542</v>
      </c>
      <c r="I55">
        <f t="shared" si="2"/>
        <v>0.6506024096385542</v>
      </c>
    </row>
    <row r="56" spans="1:9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0.66265060240963858</v>
      </c>
      <c r="H56">
        <f t="shared" si="2"/>
        <v>0.66265060240963858</v>
      </c>
      <c r="I56">
        <f t="shared" si="2"/>
        <v>0.66265060240963858</v>
      </c>
    </row>
    <row r="57" spans="1:9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0.67469879518072295</v>
      </c>
      <c r="H57">
        <f t="shared" si="2"/>
        <v>0.67469879518072295</v>
      </c>
      <c r="I57">
        <f t="shared" si="2"/>
        <v>0.67469879518072295</v>
      </c>
    </row>
    <row r="58" spans="1:9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0.68674698795180722</v>
      </c>
      <c r="H58">
        <f t="shared" si="2"/>
        <v>0.68674698795180722</v>
      </c>
      <c r="I58">
        <f t="shared" si="2"/>
        <v>0.68674698795180722</v>
      </c>
    </row>
    <row r="59" spans="1:9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0.6987951807228916</v>
      </c>
      <c r="H59">
        <f t="shared" si="2"/>
        <v>0.6987951807228916</v>
      </c>
      <c r="I59">
        <f t="shared" si="2"/>
        <v>0.6987951807228916</v>
      </c>
    </row>
    <row r="60" spans="1:9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0.71084337349397597</v>
      </c>
      <c r="H60">
        <f t="shared" si="2"/>
        <v>0.71084337349397597</v>
      </c>
      <c r="I60">
        <f t="shared" si="2"/>
        <v>0.71084337349397597</v>
      </c>
    </row>
    <row r="61" spans="1:9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0.72289156626506024</v>
      </c>
      <c r="H61">
        <f t="shared" si="2"/>
        <v>0.72289156626506024</v>
      </c>
      <c r="I61">
        <f t="shared" si="2"/>
        <v>0.72289156626506024</v>
      </c>
    </row>
    <row r="62" spans="1:9">
      <c r="A62">
        <v>62</v>
      </c>
      <c r="B62">
        <v>0.16193999999999997</v>
      </c>
      <c r="C62">
        <f t="shared" ref="C62:I83" si="3">C$84/($A$84-($A$2-1)) *($A62 -($A$2-1))</f>
        <v>3.2337349397590365</v>
      </c>
      <c r="D62">
        <f t="shared" si="3"/>
        <v>3.9686746987951813</v>
      </c>
      <c r="E62">
        <f t="shared" ref="E62:I82" si="4">E$84/($A$84-($A$2-1)) *($A62 -($A$2-1))</f>
        <v>3.6746987951807228</v>
      </c>
      <c r="F62">
        <f t="shared" si="4"/>
        <v>0.73493975903614461</v>
      </c>
      <c r="G62">
        <f t="shared" si="4"/>
        <v>0.73493975903614461</v>
      </c>
      <c r="H62">
        <f t="shared" si="4"/>
        <v>0.73493975903614461</v>
      </c>
      <c r="I62">
        <f t="shared" si="4"/>
        <v>0.73493975903614461</v>
      </c>
    </row>
    <row r="63" spans="1:9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4"/>
        <v>3.7349397590361444</v>
      </c>
      <c r="F63">
        <f t="shared" si="4"/>
        <v>0.74698795180722899</v>
      </c>
      <c r="G63">
        <f t="shared" si="4"/>
        <v>0.74698795180722899</v>
      </c>
      <c r="H63">
        <f t="shared" si="4"/>
        <v>0.74698795180722899</v>
      </c>
      <c r="I63">
        <f t="shared" si="4"/>
        <v>0.74698795180722899</v>
      </c>
    </row>
    <row r="64" spans="1:9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4"/>
        <v>3.7951807228915664</v>
      </c>
      <c r="F64">
        <f t="shared" si="4"/>
        <v>0.75903614457831325</v>
      </c>
      <c r="G64">
        <f t="shared" si="4"/>
        <v>0.75903614457831325</v>
      </c>
      <c r="H64">
        <f t="shared" si="4"/>
        <v>0.75903614457831325</v>
      </c>
      <c r="I64">
        <f t="shared" si="4"/>
        <v>0.75903614457831325</v>
      </c>
    </row>
    <row r="65" spans="1:9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4"/>
        <v>3.8554216867469879</v>
      </c>
      <c r="F65">
        <f t="shared" si="4"/>
        <v>0.77108433734939763</v>
      </c>
      <c r="G65">
        <f t="shared" si="4"/>
        <v>0.77108433734939763</v>
      </c>
      <c r="H65">
        <f t="shared" si="4"/>
        <v>0.77108433734939763</v>
      </c>
      <c r="I65">
        <f t="shared" si="4"/>
        <v>0.77108433734939763</v>
      </c>
    </row>
    <row r="66" spans="1:9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4"/>
        <v>3.9156626506024095</v>
      </c>
      <c r="F66">
        <f t="shared" si="4"/>
        <v>0.78313253012048201</v>
      </c>
      <c r="G66">
        <f t="shared" si="4"/>
        <v>0.78313253012048201</v>
      </c>
      <c r="H66">
        <f t="shared" si="4"/>
        <v>0.78313253012048201</v>
      </c>
      <c r="I66">
        <f t="shared" si="4"/>
        <v>0.78313253012048201</v>
      </c>
    </row>
    <row r="67" spans="1:9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4"/>
        <v>3.9759036144578315</v>
      </c>
      <c r="F67">
        <f t="shared" si="4"/>
        <v>0.79518072289156627</v>
      </c>
      <c r="G67">
        <f t="shared" si="4"/>
        <v>0.79518072289156627</v>
      </c>
      <c r="H67">
        <f t="shared" si="4"/>
        <v>0.79518072289156627</v>
      </c>
      <c r="I67">
        <f t="shared" si="4"/>
        <v>0.79518072289156627</v>
      </c>
    </row>
    <row r="68" spans="1:9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4"/>
        <v>4.0361445783132526</v>
      </c>
      <c r="F68">
        <f t="shared" si="4"/>
        <v>0.80722891566265065</v>
      </c>
      <c r="G68">
        <f t="shared" si="4"/>
        <v>0.80722891566265065</v>
      </c>
      <c r="H68">
        <f t="shared" si="4"/>
        <v>0.80722891566265065</v>
      </c>
      <c r="I68">
        <f t="shared" si="4"/>
        <v>0.80722891566265065</v>
      </c>
    </row>
    <row r="69" spans="1:9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4"/>
        <v>4.096385542168675</v>
      </c>
      <c r="F69">
        <f t="shared" si="4"/>
        <v>0.81927710843373502</v>
      </c>
      <c r="G69">
        <f t="shared" si="4"/>
        <v>0.81927710843373502</v>
      </c>
      <c r="H69">
        <f t="shared" si="4"/>
        <v>0.81927710843373502</v>
      </c>
      <c r="I69">
        <f t="shared" si="4"/>
        <v>0.81927710843373502</v>
      </c>
    </row>
    <row r="70" spans="1:9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4"/>
        <v>4.1566265060240966</v>
      </c>
      <c r="F70">
        <f t="shared" si="4"/>
        <v>0.83132530120481929</v>
      </c>
      <c r="G70">
        <f t="shared" si="4"/>
        <v>0.83132530120481929</v>
      </c>
      <c r="H70">
        <f t="shared" si="4"/>
        <v>0.83132530120481929</v>
      </c>
      <c r="I70">
        <f t="shared" si="4"/>
        <v>0.83132530120481929</v>
      </c>
    </row>
    <row r="71" spans="1:9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4"/>
        <v>4.2168674698795181</v>
      </c>
      <c r="F71">
        <f t="shared" si="4"/>
        <v>0.84337349397590367</v>
      </c>
      <c r="G71">
        <f t="shared" si="4"/>
        <v>0.84337349397590367</v>
      </c>
      <c r="H71">
        <f t="shared" si="4"/>
        <v>0.84337349397590367</v>
      </c>
      <c r="I71">
        <f t="shared" si="4"/>
        <v>0.84337349397590367</v>
      </c>
    </row>
    <row r="72" spans="1:9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4"/>
        <v>4.2771084337349397</v>
      </c>
      <c r="F72">
        <f t="shared" si="4"/>
        <v>0.85542168674698804</v>
      </c>
      <c r="G72">
        <f t="shared" si="4"/>
        <v>0.85542168674698804</v>
      </c>
      <c r="H72">
        <f t="shared" si="4"/>
        <v>0.85542168674698804</v>
      </c>
      <c r="I72">
        <f t="shared" si="4"/>
        <v>0.85542168674698804</v>
      </c>
    </row>
    <row r="73" spans="1:9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4"/>
        <v>4.3373493975903612</v>
      </c>
      <c r="F73">
        <f t="shared" si="4"/>
        <v>0.86746987951807231</v>
      </c>
      <c r="G73">
        <f t="shared" si="4"/>
        <v>0.86746987951807231</v>
      </c>
      <c r="H73">
        <f t="shared" si="4"/>
        <v>0.86746987951807231</v>
      </c>
      <c r="I73">
        <f t="shared" si="4"/>
        <v>0.86746987951807231</v>
      </c>
    </row>
    <row r="74" spans="1:9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4"/>
        <v>4.3975903614457827</v>
      </c>
      <c r="F74">
        <f t="shared" si="4"/>
        <v>0.87951807228915668</v>
      </c>
      <c r="G74">
        <f t="shared" si="4"/>
        <v>0.87951807228915668</v>
      </c>
      <c r="H74">
        <f t="shared" si="4"/>
        <v>0.87951807228915668</v>
      </c>
      <c r="I74">
        <f t="shared" si="4"/>
        <v>0.87951807228915668</v>
      </c>
    </row>
    <row r="75" spans="1:9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4"/>
        <v>4.4578313253012052</v>
      </c>
      <c r="F75">
        <f t="shared" si="4"/>
        <v>0.89156626506024106</v>
      </c>
      <c r="G75">
        <f t="shared" si="4"/>
        <v>0.89156626506024106</v>
      </c>
      <c r="H75">
        <f t="shared" si="4"/>
        <v>0.89156626506024106</v>
      </c>
      <c r="I75">
        <f t="shared" si="4"/>
        <v>0.89156626506024106</v>
      </c>
    </row>
    <row r="76" spans="1:9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4"/>
        <v>4.5180722891566267</v>
      </c>
      <c r="F76">
        <f t="shared" si="4"/>
        <v>0.90361445783132532</v>
      </c>
      <c r="G76">
        <f t="shared" si="4"/>
        <v>0.90361445783132532</v>
      </c>
      <c r="H76">
        <f t="shared" si="4"/>
        <v>0.90361445783132532</v>
      </c>
      <c r="I76">
        <f t="shared" si="4"/>
        <v>0.90361445783132532</v>
      </c>
    </row>
    <row r="77" spans="1:9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4"/>
        <v>4.5783132530120483</v>
      </c>
      <c r="F77">
        <f t="shared" si="4"/>
        <v>0.9156626506024097</v>
      </c>
      <c r="G77">
        <f t="shared" si="4"/>
        <v>0.9156626506024097</v>
      </c>
      <c r="H77">
        <f t="shared" si="4"/>
        <v>0.9156626506024097</v>
      </c>
      <c r="I77">
        <f t="shared" si="4"/>
        <v>0.9156626506024097</v>
      </c>
    </row>
    <row r="78" spans="1:9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4"/>
        <v>4.6385542168674698</v>
      </c>
      <c r="F78">
        <f t="shared" si="4"/>
        <v>0.92771084337349408</v>
      </c>
      <c r="G78">
        <f t="shared" si="4"/>
        <v>0.92771084337349408</v>
      </c>
      <c r="H78">
        <f t="shared" si="4"/>
        <v>0.92771084337349408</v>
      </c>
      <c r="I78">
        <f t="shared" si="4"/>
        <v>0.92771084337349408</v>
      </c>
    </row>
    <row r="79" spans="1:9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4"/>
        <v>4.6987951807228914</v>
      </c>
      <c r="F79">
        <f t="shared" si="4"/>
        <v>0.93975903614457834</v>
      </c>
      <c r="G79">
        <f t="shared" si="4"/>
        <v>0.93975903614457834</v>
      </c>
      <c r="H79">
        <f t="shared" si="4"/>
        <v>0.93975903614457834</v>
      </c>
      <c r="I79">
        <f t="shared" si="4"/>
        <v>0.93975903614457834</v>
      </c>
    </row>
    <row r="80" spans="1:9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4"/>
        <v>4.7590361445783129</v>
      </c>
      <c r="F80">
        <f t="shared" si="4"/>
        <v>0.95180722891566272</v>
      </c>
      <c r="G80">
        <f t="shared" si="4"/>
        <v>0.95180722891566272</v>
      </c>
      <c r="H80">
        <f t="shared" si="4"/>
        <v>0.95180722891566272</v>
      </c>
      <c r="I80">
        <f t="shared" si="4"/>
        <v>0.95180722891566272</v>
      </c>
    </row>
    <row r="81" spans="1:9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4"/>
        <v>4.8192771084337345</v>
      </c>
      <c r="F81">
        <f t="shared" si="4"/>
        <v>0.96385542168674698</v>
      </c>
      <c r="G81">
        <f t="shared" si="4"/>
        <v>0.96385542168674698</v>
      </c>
      <c r="H81">
        <f t="shared" si="4"/>
        <v>0.96385542168674698</v>
      </c>
      <c r="I81">
        <f t="shared" si="4"/>
        <v>0.96385542168674698</v>
      </c>
    </row>
    <row r="82" spans="1:9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4"/>
        <v>4.8795180722891569</v>
      </c>
      <c r="F82">
        <f t="shared" si="4"/>
        <v>0.97590361445783136</v>
      </c>
      <c r="G82">
        <f t="shared" si="4"/>
        <v>0.97590361445783136</v>
      </c>
      <c r="H82">
        <f t="shared" si="4"/>
        <v>0.97590361445783136</v>
      </c>
      <c r="I82">
        <f t="shared" si="4"/>
        <v>0.97590361445783136</v>
      </c>
    </row>
    <row r="83" spans="1:9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0.98795180722891573</v>
      </c>
      <c r="H83">
        <f t="shared" si="3"/>
        <v>0.98795180722891573</v>
      </c>
      <c r="I83">
        <f t="shared" si="3"/>
        <v>0.98795180722891573</v>
      </c>
    </row>
    <row r="84" spans="1:9">
      <c r="A84" s="11">
        <v>84</v>
      </c>
      <c r="B84" s="11">
        <v>0.16193999999999997</v>
      </c>
      <c r="C84" s="11">
        <v>4.4000000000000004</v>
      </c>
      <c r="D84" s="11">
        <v>5.4</v>
      </c>
      <c r="E84" s="11">
        <v>5</v>
      </c>
      <c r="F84" s="11">
        <v>1</v>
      </c>
      <c r="G84" s="11">
        <v>1</v>
      </c>
      <c r="H84" s="11">
        <v>1</v>
      </c>
      <c r="I84" s="11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RowHeight="14.4"/>
  <sheetData>
    <row r="1" spans="1:12">
      <c r="A1" t="s">
        <v>177</v>
      </c>
      <c r="B1" t="s">
        <v>204</v>
      </c>
      <c r="C1" t="s">
        <v>178</v>
      </c>
      <c r="D1" t="s">
        <v>189</v>
      </c>
      <c r="E1" t="s">
        <v>206</v>
      </c>
      <c r="F1" t="s">
        <v>179</v>
      </c>
      <c r="G1" t="s">
        <v>190</v>
      </c>
      <c r="H1" t="s">
        <v>190</v>
      </c>
      <c r="I1" t="s">
        <v>213</v>
      </c>
      <c r="J1" t="s">
        <v>191</v>
      </c>
      <c r="K1" t="s">
        <v>192</v>
      </c>
      <c r="L1" t="s">
        <v>212</v>
      </c>
    </row>
    <row r="2" spans="1:12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1">
        <v>84</v>
      </c>
      <c r="B84" s="11">
        <v>0.16193999999999997</v>
      </c>
      <c r="C84" s="11">
        <v>4.4000000000000004</v>
      </c>
      <c r="D84" s="11">
        <v>5.4</v>
      </c>
      <c r="E84" s="11">
        <v>5</v>
      </c>
      <c r="F84" s="11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5" sqref="F15"/>
    </sheetView>
  </sheetViews>
  <sheetFormatPr baseColWidth="10" defaultRowHeight="14.4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31</v>
      </c>
      <c r="B2">
        <v>0.95</v>
      </c>
      <c r="C2" t="s">
        <v>52</v>
      </c>
    </row>
    <row r="3" spans="1:9">
      <c r="A3" t="s">
        <v>32</v>
      </c>
      <c r="B3">
        <f>D3/E3</f>
        <v>8.666666666666667E-2</v>
      </c>
      <c r="C3" t="s">
        <v>74</v>
      </c>
      <c r="D3">
        <v>0.26</v>
      </c>
      <c r="E3">
        <v>3</v>
      </c>
      <c r="F3" s="7"/>
    </row>
    <row r="4" spans="1:9">
      <c r="A4" t="s">
        <v>37</v>
      </c>
      <c r="B4">
        <v>0</v>
      </c>
      <c r="C4" t="s">
        <v>38</v>
      </c>
    </row>
    <row r="5" spans="1:9">
      <c r="A5" t="s">
        <v>41</v>
      </c>
      <c r="B5">
        <v>0.7</v>
      </c>
      <c r="C5" t="s">
        <v>40</v>
      </c>
      <c r="G5" s="6">
        <v>0.01</v>
      </c>
      <c r="H5">
        <v>0.1</v>
      </c>
      <c r="I5" s="6">
        <f>(G5/H5)^(1/50)</f>
        <v>0.954992586021436</v>
      </c>
    </row>
    <row r="6" spans="1:9">
      <c r="A6" t="s">
        <v>42</v>
      </c>
      <c r="B6">
        <v>0</v>
      </c>
      <c r="C6" t="s">
        <v>43</v>
      </c>
    </row>
    <row r="7" spans="1:9">
      <c r="A7" t="s">
        <v>44</v>
      </c>
      <c r="B7">
        <v>0.95</v>
      </c>
      <c r="C7" t="s">
        <v>50</v>
      </c>
    </row>
    <row r="8" spans="1:9">
      <c r="A8" t="s">
        <v>48</v>
      </c>
      <c r="B8">
        <v>0</v>
      </c>
      <c r="C8" t="s">
        <v>51</v>
      </c>
    </row>
    <row r="9" spans="1:9">
      <c r="A9" t="s">
        <v>47</v>
      </c>
      <c r="B9">
        <v>1</v>
      </c>
      <c r="C9" t="s">
        <v>49</v>
      </c>
    </row>
    <row r="10" spans="1:9">
      <c r="A10" t="s">
        <v>45</v>
      </c>
      <c r="B10">
        <v>10</v>
      </c>
      <c r="C10" t="s">
        <v>46</v>
      </c>
    </row>
    <row r="11" spans="1:9">
      <c r="A11" s="16" t="s">
        <v>146</v>
      </c>
      <c r="B11" s="16"/>
      <c r="C11" s="16"/>
      <c r="E11" t="s">
        <v>132</v>
      </c>
      <c r="F11" t="s">
        <v>133</v>
      </c>
    </row>
    <row r="12" spans="1:9">
      <c r="A12" t="str">
        <f t="shared" ref="A12:A19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>
      <c r="A13" t="str">
        <f t="shared" si="0"/>
        <v>gY0_1_2_p</v>
      </c>
      <c r="B13">
        <f t="shared" ref="B13:B19" si="1">1+D13</f>
        <v>1.0316763431321683</v>
      </c>
      <c r="C13" t="str">
        <f t="shared" ref="C13:C19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>
      <c r="A14" t="str">
        <f t="shared" ref="A14" si="3">"gY0_" &amp; E14 &amp; "_" &amp; F14 &amp; "_p"</f>
        <v>gY0_1_3_p</v>
      </c>
      <c r="B14">
        <f t="shared" ref="B14" si="4">1+D14</f>
        <v>1.0316763431321683</v>
      </c>
      <c r="C14" t="str">
        <f t="shared" ref="C14" si="5">CONCATENATE(E$11," ",E14," ",F$11, " ",F14)</f>
        <v>Sector 1 Region 3</v>
      </c>
      <c r="D14">
        <v>3.1676343132168293E-2</v>
      </c>
      <c r="E14">
        <v>1</v>
      </c>
      <c r="F14">
        <v>3</v>
      </c>
    </row>
    <row r="15" spans="1:9">
      <c r="A15" t="str">
        <f t="shared" si="0"/>
        <v>gY0_2_1_p</v>
      </c>
      <c r="B15">
        <f t="shared" si="1"/>
        <v>1.06</v>
      </c>
      <c r="C15" t="str">
        <f t="shared" si="2"/>
        <v>Sector 2 Region 1</v>
      </c>
      <c r="D15">
        <v>0.06</v>
      </c>
      <c r="E15">
        <v>2</v>
      </c>
      <c r="F15">
        <v>1</v>
      </c>
    </row>
    <row r="16" spans="1:9">
      <c r="A16" t="str">
        <f t="shared" si="0"/>
        <v>gY0_2_2_p</v>
      </c>
      <c r="B16">
        <f t="shared" si="1"/>
        <v>1.06</v>
      </c>
      <c r="C16" t="str">
        <f t="shared" si="2"/>
        <v>Sector 2 Region 2</v>
      </c>
      <c r="D16">
        <v>0.06</v>
      </c>
      <c r="E16">
        <v>2</v>
      </c>
      <c r="F16">
        <v>2</v>
      </c>
    </row>
    <row r="17" spans="1:6">
      <c r="A17" t="str">
        <f t="shared" ref="A17" si="6">"gY0_" &amp; E17 &amp; "_" &amp; F17 &amp; "_p"</f>
        <v>gY0_2_3_p</v>
      </c>
      <c r="B17">
        <f t="shared" ref="B17" si="7">1+D17</f>
        <v>1.06</v>
      </c>
      <c r="C17" t="str">
        <f t="shared" ref="C17" si="8">CONCATENATE(E$11," ",E17," ",F$11, " ",F17)</f>
        <v>Sector 2 Region 3</v>
      </c>
      <c r="D17">
        <v>0.06</v>
      </c>
      <c r="E17">
        <v>2</v>
      </c>
      <c r="F17">
        <v>3</v>
      </c>
    </row>
    <row r="18" spans="1:6">
      <c r="A18" t="str">
        <f t="shared" si="0"/>
        <v>gY0_3_1_p</v>
      </c>
      <c r="B18">
        <f t="shared" si="1"/>
        <v>1.08</v>
      </c>
      <c r="C18" t="str">
        <f t="shared" si="2"/>
        <v>Sector 3 Region 1</v>
      </c>
      <c r="D18">
        <v>0.08</v>
      </c>
      <c r="E18">
        <v>3</v>
      </c>
      <c r="F18">
        <v>1</v>
      </c>
    </row>
    <row r="19" spans="1:6">
      <c r="A19" t="str">
        <f t="shared" si="0"/>
        <v>gY0_3_2_p</v>
      </c>
      <c r="B19">
        <f t="shared" si="1"/>
        <v>1.08</v>
      </c>
      <c r="C19" t="str">
        <f t="shared" si="2"/>
        <v>Sector 3 Region 2</v>
      </c>
      <c r="D19">
        <v>0.08</v>
      </c>
      <c r="E19">
        <v>3</v>
      </c>
      <c r="F19">
        <v>2</v>
      </c>
    </row>
    <row r="20" spans="1:6">
      <c r="A20" t="str">
        <f t="shared" ref="A20" si="9">"gY0_" &amp; E20 &amp; "_" &amp; F20 &amp; "_p"</f>
        <v>gY0_3_3_p</v>
      </c>
      <c r="B20">
        <f t="shared" ref="B20" si="10">1+D20</f>
        <v>1.08</v>
      </c>
      <c r="C20" t="str">
        <f t="shared" ref="C20" si="11">CONCATENATE(E$11," ",E20," ",F$11, " ",F20)</f>
        <v>Sector 3 Region 3</v>
      </c>
      <c r="D20">
        <v>0.08</v>
      </c>
      <c r="E20">
        <v>3</v>
      </c>
      <c r="F20">
        <v>3</v>
      </c>
    </row>
    <row r="21" spans="1:6">
      <c r="A21" s="16" t="s">
        <v>145</v>
      </c>
      <c r="B21" s="16"/>
      <c r="C21" s="16"/>
      <c r="E21" t="s">
        <v>132</v>
      </c>
      <c r="F21" t="s">
        <v>133</v>
      </c>
    </row>
    <row r="22" spans="1:6">
      <c r="A22" t="str">
        <f t="shared" ref="A22:A30" si="12">"gN0_" &amp; E22 &amp; "_" &amp; F22 &amp; "_p"</f>
        <v>gN0_1_1_p</v>
      </c>
      <c r="B22">
        <f>1+D22</f>
        <v>0.96908470998685992</v>
      </c>
      <c r="C22" t="str">
        <f>CONCATENATE(E$11," ",E22," ",F$11, " ",F22)</f>
        <v>Sector 1 Region 1</v>
      </c>
      <c r="D22">
        <v>-3.0915290013140102E-2</v>
      </c>
      <c r="E22">
        <v>1</v>
      </c>
      <c r="F22">
        <v>1</v>
      </c>
    </row>
    <row r="23" spans="1:6">
      <c r="A23" t="str">
        <f t="shared" si="12"/>
        <v>gN0_1_2_p</v>
      </c>
      <c r="B23">
        <f t="shared" ref="B23:B30" si="13">1+D23</f>
        <v>0.96908470998685992</v>
      </c>
      <c r="C23" t="str">
        <f t="shared" ref="C23:C30" si="14">CONCATENATE(E$11," ",E23," ",F$11, " ",F23)</f>
        <v>Sector 1 Region 2</v>
      </c>
      <c r="D23">
        <v>-3.0915290013140102E-2</v>
      </c>
      <c r="E23">
        <v>1</v>
      </c>
      <c r="F23">
        <v>2</v>
      </c>
    </row>
    <row r="24" spans="1:6">
      <c r="A24" t="str">
        <f t="shared" ref="A24" si="15">"gN0_" &amp; E24 &amp; "_" &amp; F24 &amp; "_p"</f>
        <v>gN0_1_3_p</v>
      </c>
      <c r="B24">
        <f t="shared" ref="B24" si="16">1+D24</f>
        <v>0.96908470998685992</v>
      </c>
      <c r="C24" t="str">
        <f t="shared" ref="C24" si="17">CONCATENATE(E$11," ",E24," ",F$11, " ",F24)</f>
        <v>Sector 1 Region 3</v>
      </c>
      <c r="D24">
        <v>-3.0915290013140102E-2</v>
      </c>
      <c r="E24">
        <v>1</v>
      </c>
      <c r="F24">
        <v>3</v>
      </c>
    </row>
    <row r="25" spans="1:6">
      <c r="A25" t="str">
        <f t="shared" si="12"/>
        <v>gN0_2_1_p</v>
      </c>
      <c r="B25">
        <f t="shared" si="13"/>
        <v>0.96390202366026245</v>
      </c>
      <c r="C25" t="str">
        <f t="shared" si="14"/>
        <v>Sector 2 Region 1</v>
      </c>
      <c r="D25">
        <v>-3.6097976339737603E-2</v>
      </c>
      <c r="E25">
        <v>2</v>
      </c>
      <c r="F25">
        <v>1</v>
      </c>
    </row>
    <row r="26" spans="1:6">
      <c r="A26" t="str">
        <f t="shared" si="12"/>
        <v>gN0_2_2_p</v>
      </c>
      <c r="B26">
        <f t="shared" si="13"/>
        <v>0.96390202366026245</v>
      </c>
      <c r="C26" t="str">
        <f t="shared" si="14"/>
        <v>Sector 2 Region 2</v>
      </c>
      <c r="D26">
        <v>-3.6097976339737603E-2</v>
      </c>
      <c r="E26">
        <v>2</v>
      </c>
      <c r="F26">
        <v>2</v>
      </c>
    </row>
    <row r="27" spans="1:6">
      <c r="A27" t="str">
        <f t="shared" ref="A27" si="18">"gN0_" &amp; E27 &amp; "_" &amp; F27 &amp; "_p"</f>
        <v>gN0_2_3_p</v>
      </c>
      <c r="B27">
        <f t="shared" ref="B27" si="19">1+D27</f>
        <v>0.96390202366026245</v>
      </c>
      <c r="C27" t="str">
        <f t="shared" ref="C27" si="20">CONCATENATE(E$11," ",E27," ",F$11, " ",F27)</f>
        <v>Sector 2 Region 3</v>
      </c>
      <c r="D27">
        <v>-3.6097976339737603E-2</v>
      </c>
      <c r="E27">
        <v>2</v>
      </c>
      <c r="F27">
        <v>3</v>
      </c>
    </row>
    <row r="28" spans="1:6">
      <c r="A28" t="str">
        <f t="shared" si="12"/>
        <v>gN0_3_1_p</v>
      </c>
      <c r="B28">
        <f t="shared" si="13"/>
        <v>1.0360979763397375</v>
      </c>
      <c r="C28" t="str">
        <f t="shared" si="14"/>
        <v>Sector 3 Region 1</v>
      </c>
      <c r="D28">
        <v>3.6097976339737624E-2</v>
      </c>
      <c r="E28">
        <v>3</v>
      </c>
      <c r="F28">
        <v>1</v>
      </c>
    </row>
    <row r="29" spans="1:6">
      <c r="A29" t="str">
        <f t="shared" si="12"/>
        <v>gN0_3_2_p</v>
      </c>
      <c r="B29">
        <f t="shared" si="13"/>
        <v>1.0360979763397375</v>
      </c>
      <c r="C29" t="str">
        <f t="shared" si="14"/>
        <v>Sector 3 Region 2</v>
      </c>
      <c r="D29">
        <v>3.6097976339737624E-2</v>
      </c>
      <c r="E29">
        <v>3</v>
      </c>
      <c r="F29">
        <v>2</v>
      </c>
    </row>
    <row r="30" spans="1:6">
      <c r="A30" t="str">
        <f t="shared" si="12"/>
        <v>gN0_3_3_p</v>
      </c>
      <c r="B30">
        <f t="shared" si="13"/>
        <v>1.0360979763397375</v>
      </c>
      <c r="C30" t="str">
        <f t="shared" si="14"/>
        <v>Sector 3 Region 3</v>
      </c>
      <c r="D30">
        <v>3.6097976339737624E-2</v>
      </c>
      <c r="E30">
        <v>3</v>
      </c>
      <c r="F30">
        <v>3</v>
      </c>
    </row>
  </sheetData>
  <mergeCells count="2">
    <mergeCell ref="A11:C11"/>
    <mergeCell ref="A21:C2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4" sqref="A4"/>
    </sheetView>
  </sheetViews>
  <sheetFormatPr baseColWidth="10" defaultRowHeight="14.4"/>
  <cols>
    <col min="3" max="3" width="62.218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33</v>
      </c>
      <c r="B2">
        <v>0.5</v>
      </c>
      <c r="C2" t="s">
        <v>34</v>
      </c>
    </row>
    <row r="3" spans="1:5">
      <c r="A3" t="s">
        <v>36</v>
      </c>
      <c r="B3">
        <v>1</v>
      </c>
      <c r="C3" t="s">
        <v>35</v>
      </c>
    </row>
    <row r="4" spans="1:5">
      <c r="A4" t="s">
        <v>173</v>
      </c>
      <c r="B4">
        <v>3</v>
      </c>
      <c r="C4" t="s">
        <v>53</v>
      </c>
      <c r="D4">
        <v>0.81120000000000003</v>
      </c>
      <c r="E4">
        <v>4.7</v>
      </c>
    </row>
    <row r="5" spans="1:5">
      <c r="A5" t="s">
        <v>54</v>
      </c>
      <c r="B5">
        <v>0.1</v>
      </c>
      <c r="C5" t="s">
        <v>55</v>
      </c>
    </row>
    <row r="6" spans="1:5">
      <c r="A6" t="s">
        <v>56</v>
      </c>
      <c r="B6">
        <v>0</v>
      </c>
      <c r="C6" t="s">
        <v>57</v>
      </c>
    </row>
    <row r="7" spans="1:5">
      <c r="A7" t="s">
        <v>58</v>
      </c>
      <c r="B7">
        <v>0</v>
      </c>
      <c r="C7" t="s">
        <v>59</v>
      </c>
    </row>
    <row r="8" spans="1:5">
      <c r="A8" t="s">
        <v>174</v>
      </c>
      <c r="B8">
        <v>1.01</v>
      </c>
      <c r="C8" t="s">
        <v>71</v>
      </c>
    </row>
    <row r="9" spans="1:5">
      <c r="A9" t="s">
        <v>175</v>
      </c>
      <c r="B9">
        <v>1.01</v>
      </c>
      <c r="C9" t="s">
        <v>72</v>
      </c>
    </row>
    <row r="10" spans="1:5">
      <c r="A10" t="s">
        <v>176</v>
      </c>
      <c r="B10">
        <v>1.01</v>
      </c>
      <c r="C10" t="s">
        <v>73</v>
      </c>
    </row>
    <row r="11" spans="1:5">
      <c r="A11" s="16" t="s">
        <v>147</v>
      </c>
      <c r="B11" s="16"/>
      <c r="C11" s="16"/>
      <c r="D11" t="s">
        <v>132</v>
      </c>
      <c r="E11" t="s">
        <v>133</v>
      </c>
    </row>
    <row r="12" spans="1:5">
      <c r="A12" t="str">
        <f>"etaNK_" &amp; D12 &amp; "_" &amp; E12 &amp; "_p"</f>
        <v>etaNK_1_1_p</v>
      </c>
      <c r="B12">
        <v>0.99</v>
      </c>
      <c r="C12" t="str">
        <f t="shared" ref="C12:C20" si="0">CONCATENATE(D$11," ",D12," ",E$11, " ",E12)</f>
        <v>Sector 1 Region 1</v>
      </c>
      <c r="D12">
        <v>1</v>
      </c>
      <c r="E12">
        <v>1</v>
      </c>
    </row>
    <row r="13" spans="1:5">
      <c r="A13" t="str">
        <f t="shared" ref="A13:A20" si="1">"etaNK_" &amp; D13 &amp; "_" &amp; E13 &amp; "_p"</f>
        <v>etaNK_1_2_p</v>
      </c>
      <c r="B13">
        <v>0.99</v>
      </c>
      <c r="C13" t="str">
        <f t="shared" si="0"/>
        <v>Sector 1 Region 2</v>
      </c>
      <c r="D13">
        <v>1</v>
      </c>
      <c r="E13">
        <v>2</v>
      </c>
    </row>
    <row r="14" spans="1:5">
      <c r="A14" t="str">
        <f t="shared" si="1"/>
        <v>etaNK_1_3_p</v>
      </c>
      <c r="B14">
        <v>0.99</v>
      </c>
      <c r="C14" t="str">
        <f t="shared" si="0"/>
        <v>Sector 1 Region 3</v>
      </c>
      <c r="D14">
        <v>1</v>
      </c>
      <c r="E14">
        <v>3</v>
      </c>
    </row>
    <row r="15" spans="1:5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5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5">
      <c r="A17" t="str">
        <f t="shared" si="1"/>
        <v>etaNK_2_3_p</v>
      </c>
      <c r="B17">
        <v>0.99</v>
      </c>
      <c r="C17" t="str">
        <f t="shared" si="0"/>
        <v>Sector 2 Region 3</v>
      </c>
      <c r="D17">
        <v>2</v>
      </c>
      <c r="E17">
        <v>3</v>
      </c>
    </row>
    <row r="18" spans="1:5">
      <c r="A18" t="str">
        <f t="shared" si="1"/>
        <v>etaNK_3_1_p</v>
      </c>
      <c r="B18">
        <v>0.99</v>
      </c>
      <c r="C18" t="str">
        <f t="shared" si="0"/>
        <v>Sector 3 Region 1</v>
      </c>
      <c r="D18">
        <v>3</v>
      </c>
      <c r="E18">
        <v>1</v>
      </c>
    </row>
    <row r="19" spans="1:5">
      <c r="A19" t="str">
        <f t="shared" si="1"/>
        <v>etaNK_3_2_p</v>
      </c>
      <c r="B19">
        <v>0.99</v>
      </c>
      <c r="C19" t="str">
        <f t="shared" si="0"/>
        <v>Sector 3 Region 2</v>
      </c>
      <c r="D19">
        <v>3</v>
      </c>
      <c r="E19">
        <v>2</v>
      </c>
    </row>
    <row r="20" spans="1:5">
      <c r="A20" t="str">
        <f t="shared" si="1"/>
        <v>etaNK_3_3_p</v>
      </c>
      <c r="B20">
        <v>0.99</v>
      </c>
      <c r="C20" t="str">
        <f t="shared" si="0"/>
        <v>Sector 3 Region 3</v>
      </c>
      <c r="D20">
        <v>3</v>
      </c>
      <c r="E20">
        <v>3</v>
      </c>
    </row>
    <row r="21" spans="1:5">
      <c r="A21" s="16" t="s">
        <v>148</v>
      </c>
      <c r="B21" s="16"/>
      <c r="C21" s="16"/>
      <c r="D21" t="s">
        <v>132</v>
      </c>
      <c r="E21" t="s">
        <v>133</v>
      </c>
    </row>
    <row r="22" spans="1:5">
      <c r="A22" t="str">
        <f>"phiGA_" &amp; D22 &amp; "_" &amp; E22 &amp; "_p"</f>
        <v>phiGA_1_1_p</v>
      </c>
      <c r="B22">
        <v>1</v>
      </c>
      <c r="C22" t="str">
        <f>CONCATENATE(D$11," ",D22," ",E$11, " ",E22)</f>
        <v>Sector 1 Region 1</v>
      </c>
      <c r="D22">
        <v>1</v>
      </c>
      <c r="E22">
        <v>1</v>
      </c>
    </row>
    <row r="23" spans="1:5">
      <c r="A23" t="str">
        <f t="shared" ref="A23:A30" si="2">"phiGA_" &amp; D23 &amp; "_" &amp; E23 &amp; "_p"</f>
        <v>phiGA_1_2_p</v>
      </c>
      <c r="B23">
        <v>1</v>
      </c>
      <c r="C23" t="str">
        <f t="shared" ref="C23:C30" si="3">CONCATENATE(D$11," ",D23," ",E$11, " ",E23)</f>
        <v>Sector 1 Region 2</v>
      </c>
      <c r="D23">
        <v>1</v>
      </c>
      <c r="E23">
        <v>2</v>
      </c>
    </row>
    <row r="24" spans="1:5">
      <c r="A24" t="str">
        <f t="shared" si="2"/>
        <v>phiGA_1_3_p</v>
      </c>
      <c r="B24">
        <v>1</v>
      </c>
      <c r="C24" t="str">
        <f t="shared" si="3"/>
        <v>Sector 1 Region 3</v>
      </c>
      <c r="D24">
        <v>1</v>
      </c>
      <c r="E24">
        <v>3</v>
      </c>
    </row>
    <row r="25" spans="1:5">
      <c r="A25" t="str">
        <f t="shared" si="2"/>
        <v>phiGA_2_1_p</v>
      </c>
      <c r="B25">
        <v>1</v>
      </c>
      <c r="C25" t="str">
        <f t="shared" si="3"/>
        <v>Sector 2 Region 1</v>
      </c>
      <c r="D25">
        <v>2</v>
      </c>
      <c r="E25">
        <v>1</v>
      </c>
    </row>
    <row r="26" spans="1:5">
      <c r="A26" t="str">
        <f t="shared" si="2"/>
        <v>phiGA_2_2_p</v>
      </c>
      <c r="B26">
        <v>1</v>
      </c>
      <c r="C26" t="str">
        <f t="shared" si="3"/>
        <v>Sector 2 Region 2</v>
      </c>
      <c r="D26">
        <v>2</v>
      </c>
      <c r="E26">
        <v>2</v>
      </c>
    </row>
    <row r="27" spans="1:5">
      <c r="A27" t="str">
        <f t="shared" si="2"/>
        <v>phiGA_2_3_p</v>
      </c>
      <c r="B27">
        <v>1</v>
      </c>
      <c r="C27" t="str">
        <f t="shared" si="3"/>
        <v>Sector 2 Region 3</v>
      </c>
      <c r="D27">
        <v>2</v>
      </c>
      <c r="E27">
        <v>3</v>
      </c>
    </row>
    <row r="28" spans="1:5">
      <c r="A28" t="str">
        <f t="shared" si="2"/>
        <v>phiGA_3_1_p</v>
      </c>
      <c r="B28">
        <v>1</v>
      </c>
      <c r="C28" t="str">
        <f t="shared" si="3"/>
        <v>Sector 3 Region 1</v>
      </c>
      <c r="D28">
        <v>3</v>
      </c>
      <c r="E28">
        <v>1</v>
      </c>
    </row>
    <row r="29" spans="1:5">
      <c r="A29" t="str">
        <f t="shared" si="2"/>
        <v>phiGA_3_2_p</v>
      </c>
      <c r="B29">
        <v>1</v>
      </c>
      <c r="C29" t="str">
        <f t="shared" si="3"/>
        <v>Sector 3 Region 2</v>
      </c>
      <c r="D29">
        <v>3</v>
      </c>
      <c r="E29">
        <v>2</v>
      </c>
    </row>
    <row r="30" spans="1:5">
      <c r="A30" t="str">
        <f t="shared" si="2"/>
        <v>phiGA_3_3_p</v>
      </c>
      <c r="B30">
        <v>1</v>
      </c>
      <c r="C30" t="str">
        <f t="shared" si="3"/>
        <v>Sector 3 Region 3</v>
      </c>
      <c r="D30">
        <v>3</v>
      </c>
      <c r="E30">
        <v>3</v>
      </c>
    </row>
    <row r="31" spans="1:5">
      <c r="A31" s="16" t="s">
        <v>180</v>
      </c>
      <c r="B31" s="16"/>
      <c r="C31" s="16"/>
      <c r="D31" t="s">
        <v>132</v>
      </c>
      <c r="E31" t="s">
        <v>133</v>
      </c>
    </row>
    <row r="32" spans="1:5">
      <c r="A32" t="str">
        <f t="shared" ref="A32:A40" si="4">"tauK_" &amp; D32 &amp; "_" &amp; E32 &amp; "_p"</f>
        <v>tauK_1_1_p</v>
      </c>
      <c r="B32">
        <v>0.2</v>
      </c>
      <c r="C32" t="str">
        <f>CONCATENATE(D$11," ",D32," ",E$11, " ",E32)</f>
        <v>Sector 1 Region 1</v>
      </c>
      <c r="D32">
        <v>1</v>
      </c>
      <c r="E32">
        <v>1</v>
      </c>
    </row>
    <row r="33" spans="1:5">
      <c r="A33" t="str">
        <f t="shared" si="4"/>
        <v>tauK_1_2_p</v>
      </c>
      <c r="B33">
        <v>0.2</v>
      </c>
      <c r="C33" t="str">
        <f>CONCATENATE(D$11," ",D33," ",E$11, " ",E33)</f>
        <v>Sector 1 Region 2</v>
      </c>
      <c r="D33">
        <v>1</v>
      </c>
      <c r="E33">
        <v>2</v>
      </c>
    </row>
    <row r="34" spans="1:5">
      <c r="A34" t="str">
        <f t="shared" si="4"/>
        <v>tauK_1_3_p</v>
      </c>
      <c r="B34">
        <v>0.2</v>
      </c>
      <c r="C34" t="str">
        <f t="shared" ref="C34:C40" si="5">CONCATENATE(D$11," ",D34," ",E$11, " ",E34)</f>
        <v>Sector 1 Region 3</v>
      </c>
      <c r="D34">
        <v>1</v>
      </c>
      <c r="E34">
        <v>3</v>
      </c>
    </row>
    <row r="35" spans="1:5">
      <c r="A35" t="str">
        <f t="shared" si="4"/>
        <v>tauK_2_1_p</v>
      </c>
      <c r="B35">
        <v>0.2</v>
      </c>
      <c r="C35" t="str">
        <f t="shared" si="5"/>
        <v>Sector 2 Region 1</v>
      </c>
      <c r="D35">
        <v>2</v>
      </c>
      <c r="E35">
        <v>1</v>
      </c>
    </row>
    <row r="36" spans="1:5">
      <c r="A36" t="str">
        <f t="shared" si="4"/>
        <v>tauK_2_2_p</v>
      </c>
      <c r="B36">
        <v>0.2</v>
      </c>
      <c r="C36" t="str">
        <f t="shared" si="5"/>
        <v>Sector 2 Region 2</v>
      </c>
      <c r="D36">
        <v>2</v>
      </c>
      <c r="E36">
        <v>2</v>
      </c>
    </row>
    <row r="37" spans="1:5">
      <c r="A37" t="str">
        <f t="shared" si="4"/>
        <v>tauK_2_3_p</v>
      </c>
      <c r="B37">
        <v>0.2</v>
      </c>
      <c r="C37" t="str">
        <f t="shared" si="5"/>
        <v>Sector 2 Region 3</v>
      </c>
      <c r="D37">
        <v>2</v>
      </c>
      <c r="E37">
        <v>3</v>
      </c>
    </row>
    <row r="38" spans="1:5">
      <c r="A38" t="str">
        <f t="shared" si="4"/>
        <v>tauK_3_1_p</v>
      </c>
      <c r="B38">
        <v>0.2</v>
      </c>
      <c r="C38" t="str">
        <f t="shared" si="5"/>
        <v>Sector 3 Region 1</v>
      </c>
      <c r="D38">
        <v>3</v>
      </c>
      <c r="E38">
        <v>1</v>
      </c>
    </row>
    <row r="39" spans="1:5">
      <c r="A39" t="str">
        <f t="shared" si="4"/>
        <v>tauK_3_2_p</v>
      </c>
      <c r="B39">
        <v>0.2</v>
      </c>
      <c r="C39" t="str">
        <f t="shared" si="5"/>
        <v>Sector 3 Region 2</v>
      </c>
      <c r="D39">
        <v>3</v>
      </c>
      <c r="E39">
        <v>2</v>
      </c>
    </row>
    <row r="40" spans="1:5">
      <c r="A40" t="str">
        <f t="shared" si="4"/>
        <v>tauK_3_3_p</v>
      </c>
      <c r="B40">
        <v>0.2</v>
      </c>
      <c r="C40" t="str">
        <f t="shared" si="5"/>
        <v>Sector 3 Region 3</v>
      </c>
      <c r="D40">
        <v>3</v>
      </c>
      <c r="E40">
        <v>3</v>
      </c>
    </row>
    <row r="41" spans="1:5">
      <c r="A41" s="16" t="s">
        <v>181</v>
      </c>
      <c r="B41" s="16"/>
      <c r="C41" s="16"/>
      <c r="D41" t="s">
        <v>132</v>
      </c>
      <c r="E41" t="s">
        <v>133</v>
      </c>
    </row>
    <row r="42" spans="1:5">
      <c r="A42" t="str">
        <f t="shared" ref="A42:A50" si="6">"tauN_" &amp; D42 &amp; "_" &amp; E42 &amp; "_p"</f>
        <v>tauN_1_1_p</v>
      </c>
      <c r="B42">
        <v>0</v>
      </c>
      <c r="C42" t="str">
        <f>CONCATENATE(D$11," ",D42," ",E$11, " ",E42)</f>
        <v>Sector 1 Region 1</v>
      </c>
      <c r="D42">
        <v>1</v>
      </c>
      <c r="E42">
        <v>1</v>
      </c>
    </row>
    <row r="43" spans="1:5">
      <c r="A43" t="str">
        <f t="shared" si="6"/>
        <v>tauN_1_2_p</v>
      </c>
      <c r="B43">
        <v>0</v>
      </c>
      <c r="C43" t="str">
        <f t="shared" ref="C43:C50" si="7">CONCATENATE(D$11," ",D43," ",E$11, " ",E43)</f>
        <v>Sector 1 Region 2</v>
      </c>
      <c r="D43">
        <v>1</v>
      </c>
      <c r="E43">
        <v>2</v>
      </c>
    </row>
    <row r="44" spans="1:5">
      <c r="A44" t="str">
        <f t="shared" si="6"/>
        <v>tauN_1_3_p</v>
      </c>
      <c r="B44">
        <v>0</v>
      </c>
      <c r="C44" t="str">
        <f t="shared" si="7"/>
        <v>Sector 1 Region 3</v>
      </c>
      <c r="D44">
        <v>1</v>
      </c>
      <c r="E44">
        <v>3</v>
      </c>
    </row>
    <row r="45" spans="1:5">
      <c r="A45" t="str">
        <f t="shared" si="6"/>
        <v>tauN_2_1_p</v>
      </c>
      <c r="B45">
        <v>0</v>
      </c>
      <c r="C45" t="str">
        <f t="shared" si="7"/>
        <v>Sector 2 Region 1</v>
      </c>
      <c r="D45">
        <v>2</v>
      </c>
      <c r="E45">
        <v>1</v>
      </c>
    </row>
    <row r="46" spans="1:5">
      <c r="A46" t="str">
        <f t="shared" si="6"/>
        <v>tauN_2_2_p</v>
      </c>
      <c r="B46">
        <v>0</v>
      </c>
      <c r="C46" t="str">
        <f t="shared" si="7"/>
        <v>Sector 2 Region 2</v>
      </c>
      <c r="D46">
        <v>2</v>
      </c>
      <c r="E46">
        <v>2</v>
      </c>
    </row>
    <row r="47" spans="1:5">
      <c r="A47" t="str">
        <f t="shared" si="6"/>
        <v>tauN_2_3_p</v>
      </c>
      <c r="B47">
        <v>0</v>
      </c>
      <c r="C47" t="str">
        <f t="shared" si="7"/>
        <v>Sector 2 Region 3</v>
      </c>
      <c r="D47">
        <v>2</v>
      </c>
      <c r="E47">
        <v>3</v>
      </c>
    </row>
    <row r="48" spans="1:5">
      <c r="A48" t="str">
        <f t="shared" si="6"/>
        <v>tauN_3_1_p</v>
      </c>
      <c r="B48">
        <v>0</v>
      </c>
      <c r="C48" t="str">
        <f t="shared" si="7"/>
        <v>Sector 3 Region 1</v>
      </c>
      <c r="D48">
        <v>3</v>
      </c>
      <c r="E48">
        <v>1</v>
      </c>
    </row>
    <row r="49" spans="1:5">
      <c r="A49" t="str">
        <f t="shared" si="6"/>
        <v>tauN_3_2_p</v>
      </c>
      <c r="B49">
        <v>0</v>
      </c>
      <c r="C49" t="str">
        <f t="shared" si="7"/>
        <v>Sector 3 Region 2</v>
      </c>
      <c r="D49">
        <v>3</v>
      </c>
      <c r="E49">
        <v>2</v>
      </c>
    </row>
    <row r="50" spans="1:5">
      <c r="A50" t="str">
        <f t="shared" si="6"/>
        <v>tauN_3_3_p</v>
      </c>
      <c r="B50">
        <v>0</v>
      </c>
      <c r="C50" t="str">
        <f t="shared" si="7"/>
        <v>Sector 3 Region 3</v>
      </c>
      <c r="D50">
        <v>3</v>
      </c>
      <c r="E50">
        <v>3</v>
      </c>
    </row>
  </sheetData>
  <mergeCells count="4">
    <mergeCell ref="A11:C11"/>
    <mergeCell ref="A21:C21"/>
    <mergeCell ref="A31:C31"/>
    <mergeCell ref="A41:C4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opLeftCell="A262" workbookViewId="0">
      <selection activeCell="B284" sqref="B284"/>
    </sheetView>
  </sheetViews>
  <sheetFormatPr baseColWidth="10" defaultRowHeight="14.4"/>
  <cols>
    <col min="1" max="1" width="24.218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6" t="str">
        <f xml:space="preserve"> "sector " &amp; D2 &amp; " and region " &amp;E2</f>
        <v>sector 1 and region 1</v>
      </c>
      <c r="B2" s="16"/>
      <c r="C2" s="16"/>
      <c r="D2">
        <v>1</v>
      </c>
      <c r="E2">
        <v>1</v>
      </c>
    </row>
    <row r="3" spans="1:5">
      <c r="A3" s="12" t="s">
        <v>60</v>
      </c>
      <c r="B3" s="2"/>
      <c r="C3" s="2"/>
    </row>
    <row r="4" spans="1:5">
      <c r="A4" t="str" cm="1">
        <f t="array" aca="1" ref="A4" ca="1" xml:space="preserve"> "aN_T_1_" &amp; INDIRECT("F" &amp; ROW(C4)-2) &amp; "_p"</f>
        <v>aN_T_1__p</v>
      </c>
      <c r="B4">
        <v>0</v>
      </c>
      <c r="C4" t="s">
        <v>61</v>
      </c>
    </row>
    <row r="5" spans="1:5">
      <c r="A5" t="str" cm="1">
        <f t="array" aca="1" ref="A5" ca="1" xml:space="preserve"> "aN_T_2_" &amp; INDIRECT("F" &amp; ROW(C5)-3) &amp; "_p"</f>
        <v>aN_T_2__p</v>
      </c>
      <c r="B5">
        <v>0</v>
      </c>
      <c r="C5" t="s">
        <v>62</v>
      </c>
    </row>
    <row r="6" spans="1:5">
      <c r="A6" t="str" cm="1">
        <f t="array" aca="1" ref="A6" ca="1" xml:space="preserve"> "aN_T_3_" &amp; INDIRECT("F" &amp; ROW(C6)-4) &amp; "_p"</f>
        <v>aN_T_3__p</v>
      </c>
      <c r="B6">
        <v>1</v>
      </c>
      <c r="C6" t="s">
        <v>63</v>
      </c>
    </row>
    <row r="7" spans="1:5">
      <c r="A7" s="12" t="s">
        <v>65</v>
      </c>
      <c r="B7" s="2"/>
      <c r="C7" s="2"/>
    </row>
    <row r="8" spans="1:5">
      <c r="A8" t="str" cm="1">
        <f t="array" aca="1" ref="A8" ca="1" xml:space="preserve"> "aN_W_1_" &amp; INDIRECT("F" &amp; ROW(C8)-6) &amp; "_p"</f>
        <v>aN_W_1__p</v>
      </c>
      <c r="B8">
        <v>0</v>
      </c>
      <c r="C8" t="s">
        <v>61</v>
      </c>
    </row>
    <row r="9" spans="1:5">
      <c r="A9" t="str" cm="1">
        <f t="array" aca="1" ref="A9" ca="1" xml:space="preserve"> "aN_W_2_" &amp; INDIRECT("F" &amp; ROW(C9)-7) &amp; "_p"</f>
        <v>aN_W_2__p</v>
      </c>
      <c r="B9">
        <v>0</v>
      </c>
      <c r="C9" t="s">
        <v>62</v>
      </c>
    </row>
    <row r="10" spans="1:5">
      <c r="A10" t="str" cm="1">
        <f t="array" aca="1" ref="A10" ca="1" xml:space="preserve"> "aN_W_3_" &amp; INDIRECT("F" &amp; ROW(C10)-8) &amp; "_p"</f>
        <v>aN_W_3__p</v>
      </c>
      <c r="B10">
        <v>2</v>
      </c>
      <c r="C10" t="s">
        <v>63</v>
      </c>
    </row>
    <row r="11" spans="1:5">
      <c r="A11" s="12" t="s">
        <v>64</v>
      </c>
      <c r="B11" s="2"/>
      <c r="C11" s="2"/>
    </row>
    <row r="12" spans="1:5">
      <c r="A12" t="str" cm="1">
        <f t="array" aca="1" ref="A12" ca="1" xml:space="preserve"> "aN_P_1_" &amp; INDIRECT("F" &amp; ROW(C12) - 10) &amp; "_p"</f>
        <v>aN_P_1__p</v>
      </c>
      <c r="B12">
        <v>0</v>
      </c>
      <c r="C12" t="s">
        <v>61</v>
      </c>
    </row>
    <row r="13" spans="1:5">
      <c r="A13" t="str" cm="1">
        <f t="array" aca="1" ref="A13" ca="1" xml:space="preserve"> "aN_P_2_" &amp; INDIRECT("F" &amp; ROW(C13) - 11) &amp; "_p"</f>
        <v>aN_P_2__p</v>
      </c>
      <c r="B13">
        <v>0</v>
      </c>
      <c r="C13" t="s">
        <v>62</v>
      </c>
    </row>
    <row r="14" spans="1:5">
      <c r="A14" t="str" cm="1">
        <f t="array" aca="1" ref="A14" ca="1" xml:space="preserve"> "aN_P_3_" &amp; INDIRECT("F" &amp; ROW(C14) - 12) &amp; "_p"</f>
        <v>aN_P_3__p</v>
      </c>
      <c r="B14">
        <v>2</v>
      </c>
      <c r="C14" t="s">
        <v>63</v>
      </c>
    </row>
    <row r="15" spans="1:5">
      <c r="A15" s="12" t="s">
        <v>66</v>
      </c>
      <c r="B15" s="2"/>
      <c r="C15" s="2"/>
    </row>
    <row r="16" spans="1:5">
      <c r="A16" t="str" cm="1">
        <f t="array" aca="1" ref="A16" ca="1" xml:space="preserve"> "aN_SL_1_" &amp; INDIRECT("F" &amp; ROW(C16) - 14) &amp; "_p"</f>
        <v>aN_SL_1__p</v>
      </c>
      <c r="B16">
        <v>0</v>
      </c>
      <c r="C16" t="s">
        <v>61</v>
      </c>
    </row>
    <row r="17" spans="1:5">
      <c r="A17" t="str" cm="1">
        <f t="array" aca="1" ref="A17" ca="1" xml:space="preserve"> "aN_SL_2_" &amp; INDIRECT("F" &amp; ROW(C17) - 15) &amp; "_p"</f>
        <v>aN_SL_2__p</v>
      </c>
      <c r="B17">
        <v>0</v>
      </c>
      <c r="C17" t="s">
        <v>62</v>
      </c>
    </row>
    <row r="18" spans="1:5">
      <c r="A18" t="str" cm="1">
        <f t="array" aca="1" ref="A18" ca="1" xml:space="preserve"> "aN_Sl_3_" &amp; INDIRECT("F" &amp; ROW(C18) - 16) &amp; "_p"</f>
        <v>aN_Sl_3__p</v>
      </c>
      <c r="B18">
        <v>2</v>
      </c>
      <c r="C18" t="s">
        <v>63</v>
      </c>
    </row>
    <row r="19" spans="1:5">
      <c r="A19" s="12" t="s">
        <v>193</v>
      </c>
      <c r="B19" s="2"/>
      <c r="C19" s="2"/>
    </row>
    <row r="20" spans="1:5">
      <c r="A20" t="str" cm="1">
        <f t="array" aca="1" ref="A20" ca="1" xml:space="preserve"> "aN_DR_1_" &amp; INDIRECT("F" &amp; ROW(C20) - 18) &amp; "_p"</f>
        <v>aN_DR_1__p</v>
      </c>
      <c r="B20" s="2">
        <v>0.01</v>
      </c>
      <c r="C20" t="s">
        <v>61</v>
      </c>
    </row>
    <row r="21" spans="1:5">
      <c r="A21" t="str" cm="1">
        <f t="array" aca="1" ref="A21" ca="1" xml:space="preserve"> "aN_DR_1_" &amp; INDIRECT("F" &amp; ROW(C21) - 19) &amp; "_p"</f>
        <v>aN_DR_1__p</v>
      </c>
      <c r="B21">
        <v>0</v>
      </c>
      <c r="C21" t="s">
        <v>62</v>
      </c>
    </row>
    <row r="22" spans="1:5">
      <c r="A22" t="str" cm="1">
        <f t="array" aca="1" ref="A22" ca="1" xml:space="preserve"> "aN_DR_1_" &amp; INDIRECT("F" &amp; ROW(C22) - 20) &amp; "_p"</f>
        <v>aN_DR_1__p</v>
      </c>
      <c r="B22">
        <v>0</v>
      </c>
      <c r="C22" t="s">
        <v>63</v>
      </c>
    </row>
    <row r="23" spans="1:5">
      <c r="A23" s="12" t="s">
        <v>194</v>
      </c>
    </row>
    <row r="24" spans="1:5">
      <c r="A24" t="str" cm="1">
        <f t="array" aca="1" ref="A24" ca="1" xml:space="preserve"> "aN_CY_1_" &amp; INDIRECT("F" &amp; ROW(C24) - 22) &amp; "_p"</f>
        <v>aN_CY_1__p</v>
      </c>
      <c r="B24">
        <v>0</v>
      </c>
      <c r="C24" t="s">
        <v>61</v>
      </c>
    </row>
    <row r="25" spans="1:5">
      <c r="A25" t="str" cm="1">
        <f t="array" aca="1" ref="A25" ca="1" xml:space="preserve"> "aN_CY_1_" &amp; INDIRECT("F" &amp; ROW(C25) - 23) &amp; "_p"</f>
        <v>aN_CY_1__p</v>
      </c>
      <c r="B25">
        <v>0</v>
      </c>
      <c r="C25" t="s">
        <v>62</v>
      </c>
    </row>
    <row r="26" spans="1:5">
      <c r="A26" t="str" cm="1">
        <f t="array" aca="1" ref="A26" ca="1" xml:space="preserve"> "aN_CY_1_" &amp; INDIRECT("F" &amp; ROW(C26) - 24) &amp; "_p"</f>
        <v>aN_CY_1__p</v>
      </c>
      <c r="B26">
        <v>2</v>
      </c>
      <c r="C26" t="s">
        <v>63</v>
      </c>
    </row>
    <row r="27" spans="1:5">
      <c r="A27" s="16" t="str">
        <f xml:space="preserve"> "sector " &amp; D27 &amp; " and region " &amp;E27</f>
        <v>sector 1 and region 2</v>
      </c>
      <c r="B27" s="16"/>
      <c r="C27" s="16"/>
      <c r="D27">
        <v>1</v>
      </c>
      <c r="E27">
        <v>2</v>
      </c>
    </row>
    <row r="28" spans="1:5">
      <c r="A28" s="12" t="s">
        <v>60</v>
      </c>
      <c r="B28" s="2"/>
      <c r="C28" s="2"/>
    </row>
    <row r="29" spans="1:5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61</v>
      </c>
    </row>
    <row r="30" spans="1:5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62</v>
      </c>
    </row>
    <row r="31" spans="1:5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63</v>
      </c>
    </row>
    <row r="32" spans="1:5">
      <c r="A32" s="12" t="s">
        <v>65</v>
      </c>
      <c r="B32" s="2"/>
      <c r="C32" s="2"/>
    </row>
    <row r="33" spans="1: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61</v>
      </c>
    </row>
    <row r="34" spans="1: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62</v>
      </c>
    </row>
    <row r="35" spans="1: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63</v>
      </c>
    </row>
    <row r="36" spans="1:3">
      <c r="A36" s="12" t="s">
        <v>64</v>
      </c>
      <c r="B36" s="2"/>
      <c r="C36" s="2"/>
    </row>
    <row r="37" spans="1: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61</v>
      </c>
    </row>
    <row r="38" spans="1: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62</v>
      </c>
    </row>
    <row r="39" spans="1: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63</v>
      </c>
    </row>
    <row r="40" spans="1:3">
      <c r="A40" s="12" t="s">
        <v>66</v>
      </c>
      <c r="B40" s="2"/>
      <c r="C40" s="2"/>
    </row>
    <row r="41" spans="1: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61</v>
      </c>
    </row>
    <row r="42" spans="1: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62</v>
      </c>
    </row>
    <row r="43" spans="1: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63</v>
      </c>
    </row>
    <row r="44" spans="1:3">
      <c r="A44" s="12" t="s">
        <v>193</v>
      </c>
      <c r="B44" s="2"/>
      <c r="C44" s="2"/>
    </row>
    <row r="45" spans="1:3">
      <c r="A45" t="str" cm="1">
        <f t="array" aca="1" ref="A45" ca="1" xml:space="preserve"> "aN_DR_1_" &amp; INDIRECT("F" &amp; ROW(C45) - 18) &amp; "_p"</f>
        <v>aN_DR_1__p</v>
      </c>
      <c r="B45" s="2">
        <v>0.01</v>
      </c>
      <c r="C45" t="s">
        <v>61</v>
      </c>
    </row>
    <row r="46" spans="1: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62</v>
      </c>
    </row>
    <row r="47" spans="1: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63</v>
      </c>
    </row>
    <row r="48" spans="1:3">
      <c r="A48" s="12" t="s">
        <v>194</v>
      </c>
    </row>
    <row r="49" spans="1:5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61</v>
      </c>
    </row>
    <row r="50" spans="1:5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62</v>
      </c>
    </row>
    <row r="51" spans="1:5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63</v>
      </c>
    </row>
    <row r="52" spans="1:5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5">
      <c r="A53" s="16" t="str">
        <f xml:space="preserve"> "sector " &amp; D53 &amp; " and region " &amp;E53</f>
        <v>sector 1 and region 3</v>
      </c>
      <c r="B53" s="16"/>
      <c r="C53" s="16"/>
      <c r="D53">
        <v>1</v>
      </c>
      <c r="E53">
        <v>3</v>
      </c>
    </row>
    <row r="54" spans="1:5">
      <c r="A54" s="13" t="s">
        <v>60</v>
      </c>
      <c r="B54" s="2"/>
      <c r="C54" s="2"/>
    </row>
    <row r="55" spans="1:5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61</v>
      </c>
    </row>
    <row r="56" spans="1:5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62</v>
      </c>
    </row>
    <row r="57" spans="1:5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63</v>
      </c>
    </row>
    <row r="58" spans="1:5">
      <c r="A58" s="13" t="s">
        <v>65</v>
      </c>
      <c r="B58" s="2"/>
      <c r="C58" s="2"/>
    </row>
    <row r="59" spans="1:5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61</v>
      </c>
    </row>
    <row r="60" spans="1:5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62</v>
      </c>
    </row>
    <row r="61" spans="1:5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63</v>
      </c>
    </row>
    <row r="62" spans="1:5">
      <c r="A62" s="13" t="s">
        <v>64</v>
      </c>
      <c r="B62" s="2"/>
      <c r="C62" s="2"/>
    </row>
    <row r="63" spans="1:5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61</v>
      </c>
    </row>
    <row r="64" spans="1:5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62</v>
      </c>
    </row>
    <row r="65" spans="1:5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63</v>
      </c>
    </row>
    <row r="66" spans="1:5">
      <c r="A66" s="13" t="s">
        <v>66</v>
      </c>
      <c r="B66" s="2"/>
      <c r="C66" s="2"/>
    </row>
    <row r="67" spans="1:5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61</v>
      </c>
    </row>
    <row r="68" spans="1:5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62</v>
      </c>
    </row>
    <row r="69" spans="1:5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63</v>
      </c>
    </row>
    <row r="70" spans="1:5">
      <c r="A70" s="13" t="s">
        <v>193</v>
      </c>
      <c r="B70" s="2"/>
      <c r="C70" s="2"/>
    </row>
    <row r="71" spans="1:5">
      <c r="A71" t="str" cm="1">
        <f t="array" aca="1" ref="A71" ca="1" xml:space="preserve"> "aN_DR_1_" &amp; INDIRECT("F" &amp; ROW(C71) - 18) &amp; "_p"</f>
        <v>aN_DR_1__p</v>
      </c>
      <c r="B71" s="2">
        <v>0.01</v>
      </c>
      <c r="C71" t="s">
        <v>61</v>
      </c>
    </row>
    <row r="72" spans="1:5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62</v>
      </c>
    </row>
    <row r="73" spans="1:5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63</v>
      </c>
    </row>
    <row r="74" spans="1:5">
      <c r="A74" s="13" t="s">
        <v>194</v>
      </c>
    </row>
    <row r="75" spans="1:5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61</v>
      </c>
    </row>
    <row r="76" spans="1:5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62</v>
      </c>
    </row>
    <row r="77" spans="1:5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63</v>
      </c>
    </row>
    <row r="78" spans="1:5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63</v>
      </c>
    </row>
    <row r="79" spans="1:5">
      <c r="A79" s="16" t="str">
        <f xml:space="preserve"> "sector " &amp; D79 &amp; " and region " &amp;E79</f>
        <v>sector 2 and region 1</v>
      </c>
      <c r="B79" s="16"/>
      <c r="C79" s="16"/>
      <c r="D79">
        <v>2</v>
      </c>
      <c r="E79">
        <v>1</v>
      </c>
    </row>
    <row r="80" spans="1:5">
      <c r="A80" s="12" t="s">
        <v>60</v>
      </c>
      <c r="B80" s="2"/>
      <c r="C80" s="2"/>
    </row>
    <row r="81" spans="1: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61</v>
      </c>
    </row>
    <row r="82" spans="1: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62</v>
      </c>
    </row>
    <row r="83" spans="1: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63</v>
      </c>
    </row>
    <row r="84" spans="1:3">
      <c r="A84" s="12" t="s">
        <v>65</v>
      </c>
      <c r="B84" s="2"/>
      <c r="C84" s="2"/>
    </row>
    <row r="85" spans="1: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61</v>
      </c>
    </row>
    <row r="86" spans="1: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62</v>
      </c>
    </row>
    <row r="87" spans="1: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63</v>
      </c>
    </row>
    <row r="88" spans="1:3">
      <c r="A88" s="12" t="s">
        <v>64</v>
      </c>
      <c r="B88" s="2"/>
      <c r="C88" s="2"/>
    </row>
    <row r="89" spans="1: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61</v>
      </c>
    </row>
    <row r="90" spans="1: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62</v>
      </c>
    </row>
    <row r="91" spans="1: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63</v>
      </c>
    </row>
    <row r="92" spans="1:3">
      <c r="A92" s="12" t="s">
        <v>66</v>
      </c>
      <c r="B92" s="2"/>
      <c r="C92" s="2"/>
    </row>
    <row r="93" spans="1: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61</v>
      </c>
    </row>
    <row r="94" spans="1: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62</v>
      </c>
    </row>
    <row r="95" spans="1: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63</v>
      </c>
    </row>
    <row r="96" spans="1:3">
      <c r="A96" s="12" t="s">
        <v>193</v>
      </c>
      <c r="B96" s="2"/>
      <c r="C96" s="2"/>
    </row>
    <row r="97" spans="1:5">
      <c r="A97" t="str" cm="1">
        <f t="array" aca="1" ref="A97" ca="1" xml:space="preserve"> "aN_DR_1_" &amp; INDIRECT("F" &amp; ROW(C97) - 18) &amp; "_p"</f>
        <v>aN_DR_1__p</v>
      </c>
      <c r="B97">
        <v>0.01</v>
      </c>
      <c r="C97" t="s">
        <v>61</v>
      </c>
    </row>
    <row r="98" spans="1:5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62</v>
      </c>
    </row>
    <row r="99" spans="1:5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63</v>
      </c>
    </row>
    <row r="100" spans="1:5">
      <c r="A100" s="12" t="s">
        <v>194</v>
      </c>
    </row>
    <row r="101" spans="1:5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61</v>
      </c>
    </row>
    <row r="102" spans="1:5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62</v>
      </c>
    </row>
    <row r="103" spans="1:5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63</v>
      </c>
    </row>
    <row r="104" spans="1:5">
      <c r="A104" s="16" t="str">
        <f xml:space="preserve"> "sector " &amp; D104 &amp; " and region " &amp;E104</f>
        <v>sector 2 and region 2</v>
      </c>
      <c r="B104" s="16"/>
      <c r="C104" s="16"/>
      <c r="D104">
        <v>2</v>
      </c>
      <c r="E104">
        <v>2</v>
      </c>
    </row>
    <row r="105" spans="1:5">
      <c r="A105" s="12" t="s">
        <v>60</v>
      </c>
      <c r="B105" s="2"/>
      <c r="C105" s="2"/>
    </row>
    <row r="106" spans="1:5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61</v>
      </c>
    </row>
    <row r="107" spans="1:5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62</v>
      </c>
    </row>
    <row r="108" spans="1:5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63</v>
      </c>
    </row>
    <row r="109" spans="1:5">
      <c r="A109" s="12" t="s">
        <v>65</v>
      </c>
      <c r="B109" s="2"/>
      <c r="C109" s="2"/>
    </row>
    <row r="110" spans="1:5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61</v>
      </c>
    </row>
    <row r="111" spans="1:5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62</v>
      </c>
    </row>
    <row r="112" spans="1:5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63</v>
      </c>
    </row>
    <row r="113" spans="1:3">
      <c r="A113" s="12" t="s">
        <v>64</v>
      </c>
      <c r="B113" s="2"/>
      <c r="C113" s="2"/>
    </row>
    <row r="114" spans="1: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61</v>
      </c>
    </row>
    <row r="115" spans="1: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62</v>
      </c>
    </row>
    <row r="116" spans="1: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63</v>
      </c>
    </row>
    <row r="117" spans="1:3">
      <c r="A117" s="12" t="s">
        <v>66</v>
      </c>
      <c r="B117" s="2"/>
      <c r="C117" s="2"/>
    </row>
    <row r="118" spans="1: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61</v>
      </c>
    </row>
    <row r="119" spans="1: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62</v>
      </c>
    </row>
    <row r="120" spans="1: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63</v>
      </c>
    </row>
    <row r="121" spans="1:3">
      <c r="A121" s="12" t="s">
        <v>193</v>
      </c>
      <c r="B121" s="2"/>
      <c r="C121" s="2"/>
    </row>
    <row r="122" spans="1:3">
      <c r="A122" t="str" cm="1">
        <f t="array" aca="1" ref="A122" ca="1" xml:space="preserve"> "aN_DR_1_" &amp; INDIRECT("F" &amp; ROW(C122) - 18) &amp; "_p"</f>
        <v>aN_DR_1__p</v>
      </c>
      <c r="B122">
        <v>0.01</v>
      </c>
      <c r="C122" t="s">
        <v>61</v>
      </c>
    </row>
    <row r="123" spans="1: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62</v>
      </c>
    </row>
    <row r="124" spans="1: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63</v>
      </c>
    </row>
    <row r="125" spans="1:3">
      <c r="A125" s="12" t="s">
        <v>194</v>
      </c>
    </row>
    <row r="126" spans="1: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61</v>
      </c>
    </row>
    <row r="127" spans="1: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62</v>
      </c>
    </row>
    <row r="128" spans="1: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63</v>
      </c>
    </row>
    <row r="129" spans="1:5">
      <c r="A129" s="16" t="str">
        <f xml:space="preserve"> "sector " &amp; D129 &amp; " and region " &amp;E129</f>
        <v>sector 2 and region 3</v>
      </c>
      <c r="B129" s="16"/>
      <c r="C129" s="16"/>
      <c r="D129">
        <v>2</v>
      </c>
      <c r="E129">
        <v>3</v>
      </c>
    </row>
    <row r="130" spans="1:5">
      <c r="A130" s="13" t="s">
        <v>60</v>
      </c>
      <c r="B130" s="2"/>
      <c r="C130" s="2"/>
    </row>
    <row r="131" spans="1:5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61</v>
      </c>
    </row>
    <row r="132" spans="1:5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62</v>
      </c>
    </row>
    <row r="133" spans="1:5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63</v>
      </c>
    </row>
    <row r="134" spans="1:5">
      <c r="A134" s="13" t="s">
        <v>65</v>
      </c>
      <c r="B134" s="2"/>
      <c r="C134" s="2"/>
    </row>
    <row r="135" spans="1:5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61</v>
      </c>
    </row>
    <row r="136" spans="1:5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62</v>
      </c>
    </row>
    <row r="137" spans="1:5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63</v>
      </c>
    </row>
    <row r="138" spans="1:5">
      <c r="A138" s="13" t="s">
        <v>64</v>
      </c>
      <c r="B138" s="2"/>
      <c r="C138" s="2"/>
    </row>
    <row r="139" spans="1:5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61</v>
      </c>
    </row>
    <row r="140" spans="1:5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62</v>
      </c>
    </row>
    <row r="141" spans="1:5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63</v>
      </c>
    </row>
    <row r="142" spans="1:5">
      <c r="A142" s="13" t="s">
        <v>66</v>
      </c>
      <c r="B142" s="2"/>
      <c r="C142" s="2"/>
    </row>
    <row r="143" spans="1:5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61</v>
      </c>
    </row>
    <row r="144" spans="1:5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62</v>
      </c>
    </row>
    <row r="145" spans="1:5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63</v>
      </c>
    </row>
    <row r="146" spans="1:5">
      <c r="A146" s="13" t="s">
        <v>193</v>
      </c>
      <c r="B146" s="2"/>
      <c r="C146" s="2"/>
    </row>
    <row r="147" spans="1:5">
      <c r="A147" t="str" cm="1">
        <f t="array" aca="1" ref="A147" ca="1" xml:space="preserve"> "aN_DR_1_" &amp; INDIRECT("F" &amp; ROW(C147) - 18) &amp; "_p"</f>
        <v>aN_DR_1__p</v>
      </c>
      <c r="B147">
        <v>0.01</v>
      </c>
      <c r="C147" t="s">
        <v>61</v>
      </c>
    </row>
    <row r="148" spans="1:5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62</v>
      </c>
    </row>
    <row r="149" spans="1:5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63</v>
      </c>
    </row>
    <row r="150" spans="1:5">
      <c r="A150" s="13" t="s">
        <v>194</v>
      </c>
    </row>
    <row r="151" spans="1:5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61</v>
      </c>
    </row>
    <row r="152" spans="1:5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62</v>
      </c>
    </row>
    <row r="153" spans="1:5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63</v>
      </c>
    </row>
    <row r="154" spans="1:5">
      <c r="A154" s="16" t="str">
        <f xml:space="preserve"> "sector " &amp; D154 &amp; " and region " &amp;E154</f>
        <v>sector 3 and region 1</v>
      </c>
      <c r="B154" s="16"/>
      <c r="C154" s="16"/>
      <c r="D154">
        <v>3</v>
      </c>
      <c r="E154">
        <v>1</v>
      </c>
    </row>
    <row r="155" spans="1:5">
      <c r="A155" s="12" t="s">
        <v>60</v>
      </c>
      <c r="B155" s="2"/>
      <c r="C155" s="2"/>
    </row>
    <row r="156" spans="1:5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61</v>
      </c>
    </row>
    <row r="157" spans="1:5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62</v>
      </c>
    </row>
    <row r="158" spans="1:5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63</v>
      </c>
    </row>
    <row r="159" spans="1:5">
      <c r="A159" s="12" t="s">
        <v>65</v>
      </c>
      <c r="B159" s="2"/>
      <c r="C159" s="2"/>
    </row>
    <row r="160" spans="1:5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61</v>
      </c>
    </row>
    <row r="161" spans="1: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62</v>
      </c>
    </row>
    <row r="162" spans="1: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63</v>
      </c>
    </row>
    <row r="163" spans="1:3">
      <c r="A163" s="12" t="s">
        <v>64</v>
      </c>
      <c r="B163" s="2"/>
      <c r="C163" s="2"/>
    </row>
    <row r="164" spans="1: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61</v>
      </c>
    </row>
    <row r="165" spans="1: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62</v>
      </c>
    </row>
    <row r="166" spans="1: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63</v>
      </c>
    </row>
    <row r="167" spans="1:3">
      <c r="A167" s="12" t="s">
        <v>66</v>
      </c>
      <c r="B167" s="2"/>
      <c r="C167" s="2"/>
    </row>
    <row r="168" spans="1: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61</v>
      </c>
    </row>
    <row r="169" spans="1: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62</v>
      </c>
    </row>
    <row r="170" spans="1: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63</v>
      </c>
    </row>
    <row r="171" spans="1:3">
      <c r="A171" s="12" t="s">
        <v>193</v>
      </c>
      <c r="B171" s="2"/>
      <c r="C171" s="2"/>
    </row>
    <row r="172" spans="1:3">
      <c r="A172" t="str" cm="1">
        <f t="array" aca="1" ref="A172" ca="1" xml:space="preserve"> "aN_DR_1_" &amp; INDIRECT("F" &amp; ROW(C172) - 18) &amp; "_p"</f>
        <v>aN_DR_1__p</v>
      </c>
      <c r="B172">
        <v>0.01</v>
      </c>
      <c r="C172" t="s">
        <v>61</v>
      </c>
    </row>
    <row r="173" spans="1: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62</v>
      </c>
    </row>
    <row r="174" spans="1: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63</v>
      </c>
    </row>
    <row r="175" spans="1:3">
      <c r="A175" s="12" t="s">
        <v>194</v>
      </c>
    </row>
    <row r="176" spans="1: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61</v>
      </c>
    </row>
    <row r="177" spans="1:5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62</v>
      </c>
    </row>
    <row r="178" spans="1:5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63</v>
      </c>
    </row>
    <row r="179" spans="1:5">
      <c r="A179" s="16" t="str">
        <f xml:space="preserve"> "sector " &amp; D179 &amp; " and region " &amp;E179</f>
        <v>sector 3 and region 2</v>
      </c>
      <c r="B179" s="16"/>
      <c r="C179" s="16"/>
      <c r="D179">
        <v>3</v>
      </c>
      <c r="E179">
        <v>2</v>
      </c>
    </row>
    <row r="180" spans="1:5">
      <c r="A180" s="12" t="s">
        <v>60</v>
      </c>
      <c r="B180" s="2"/>
      <c r="C180" s="2"/>
    </row>
    <row r="181" spans="1:5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61</v>
      </c>
    </row>
    <row r="182" spans="1:5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62</v>
      </c>
    </row>
    <row r="183" spans="1:5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63</v>
      </c>
    </row>
    <row r="184" spans="1:5">
      <c r="A184" s="12" t="s">
        <v>65</v>
      </c>
      <c r="B184" s="2"/>
      <c r="C184" s="2"/>
    </row>
    <row r="185" spans="1:5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61</v>
      </c>
    </row>
    <row r="186" spans="1:5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62</v>
      </c>
    </row>
    <row r="187" spans="1:5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63</v>
      </c>
    </row>
    <row r="188" spans="1:5">
      <c r="A188" s="12" t="s">
        <v>64</v>
      </c>
      <c r="B188" s="2"/>
      <c r="C188" s="2"/>
    </row>
    <row r="189" spans="1:5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61</v>
      </c>
    </row>
    <row r="190" spans="1:5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62</v>
      </c>
    </row>
    <row r="191" spans="1:5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63</v>
      </c>
    </row>
    <row r="192" spans="1:5">
      <c r="A192" s="12" t="s">
        <v>66</v>
      </c>
      <c r="B192" s="2"/>
      <c r="C192" s="2"/>
    </row>
    <row r="193" spans="1:5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61</v>
      </c>
    </row>
    <row r="194" spans="1:5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62</v>
      </c>
    </row>
    <row r="195" spans="1:5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63</v>
      </c>
    </row>
    <row r="196" spans="1:5">
      <c r="A196" s="12" t="s">
        <v>193</v>
      </c>
      <c r="B196" s="2"/>
      <c r="C196" s="2"/>
    </row>
    <row r="197" spans="1:5">
      <c r="A197" t="str" cm="1">
        <f t="array" aca="1" ref="A197" ca="1" xml:space="preserve"> "aN_DR_1_" &amp; INDIRECT("F" &amp; ROW(C197) - 18) &amp; "_p"</f>
        <v>aN_DR_1__p</v>
      </c>
      <c r="B197">
        <v>0.01</v>
      </c>
      <c r="C197" t="s">
        <v>61</v>
      </c>
    </row>
    <row r="198" spans="1:5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62</v>
      </c>
    </row>
    <row r="199" spans="1:5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63</v>
      </c>
    </row>
    <row r="200" spans="1:5">
      <c r="A200" s="12" t="s">
        <v>194</v>
      </c>
    </row>
    <row r="201" spans="1:5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61</v>
      </c>
    </row>
    <row r="202" spans="1:5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62</v>
      </c>
    </row>
    <row r="203" spans="1:5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63</v>
      </c>
    </row>
    <row r="204" spans="1:5">
      <c r="A204" s="16" t="str">
        <f xml:space="preserve"> "sector " &amp; D204 &amp; " and region " &amp;E204</f>
        <v>sector 3 and region 3</v>
      </c>
      <c r="B204" s="16"/>
      <c r="C204" s="16"/>
      <c r="D204">
        <v>3</v>
      </c>
      <c r="E204">
        <v>3</v>
      </c>
    </row>
    <row r="205" spans="1:5">
      <c r="A205" s="14" t="s">
        <v>60</v>
      </c>
      <c r="B205" s="2"/>
      <c r="C205" s="2"/>
    </row>
    <row r="206" spans="1:5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61</v>
      </c>
    </row>
    <row r="207" spans="1:5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62</v>
      </c>
    </row>
    <row r="208" spans="1:5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63</v>
      </c>
    </row>
    <row r="209" spans="1:3">
      <c r="A209" s="14" t="s">
        <v>65</v>
      </c>
      <c r="B209" s="2"/>
      <c r="C209" s="2"/>
    </row>
    <row r="210" spans="1: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61</v>
      </c>
    </row>
    <row r="211" spans="1: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62</v>
      </c>
    </row>
    <row r="212" spans="1: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63</v>
      </c>
    </row>
    <row r="213" spans="1:3">
      <c r="A213" s="14" t="s">
        <v>64</v>
      </c>
      <c r="B213" s="2"/>
      <c r="C213" s="2"/>
    </row>
    <row r="214" spans="1: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61</v>
      </c>
    </row>
    <row r="215" spans="1: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62</v>
      </c>
    </row>
    <row r="216" spans="1: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63</v>
      </c>
    </row>
    <row r="217" spans="1:3">
      <c r="A217" s="14" t="s">
        <v>66</v>
      </c>
      <c r="B217" s="2"/>
      <c r="C217" s="2"/>
    </row>
    <row r="218" spans="1: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61</v>
      </c>
    </row>
    <row r="219" spans="1: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62</v>
      </c>
    </row>
    <row r="220" spans="1: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63</v>
      </c>
    </row>
    <row r="221" spans="1:3">
      <c r="A221" s="14" t="s">
        <v>193</v>
      </c>
      <c r="B221" s="2"/>
      <c r="C221" s="2"/>
    </row>
    <row r="222" spans="1:3">
      <c r="A222" t="str" cm="1">
        <f t="array" aca="1" ref="A222" ca="1" xml:space="preserve"> "aN_DR_1_" &amp; INDIRECT("F" &amp; ROW(C222) - 18) &amp; "_p"</f>
        <v>aN_DR_1__p</v>
      </c>
      <c r="B222">
        <v>0.01</v>
      </c>
      <c r="C222" t="s">
        <v>61</v>
      </c>
    </row>
    <row r="223" spans="1: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62</v>
      </c>
    </row>
    <row r="224" spans="1: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63</v>
      </c>
    </row>
    <row r="225" spans="1:3">
      <c r="A225" s="14" t="s">
        <v>194</v>
      </c>
    </row>
    <row r="226" spans="1: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61</v>
      </c>
    </row>
    <row r="227" spans="1: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62</v>
      </c>
    </row>
    <row r="228" spans="1: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63</v>
      </c>
    </row>
  </sheetData>
  <mergeCells count="9"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opLeftCell="A133" workbookViewId="0">
      <selection activeCell="B21" sqref="B21"/>
    </sheetView>
  </sheetViews>
  <sheetFormatPr baseColWidth="10" defaultRowHeight="14.4"/>
  <cols>
    <col min="1" max="1" width="24.2187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s="16" t="str">
        <f xml:space="preserve"> "sector " &amp; D2 &amp; " and region " &amp;E2</f>
        <v>sector 1 and region 1</v>
      </c>
      <c r="B2" s="16"/>
      <c r="C2" s="16"/>
      <c r="D2">
        <v>1</v>
      </c>
      <c r="E2">
        <v>1</v>
      </c>
      <c r="F2" t="str">
        <f>D2 &amp; "_" &amp; E2</f>
        <v>1_1</v>
      </c>
    </row>
    <row r="3" spans="1:9">
      <c r="A3" s="12" t="s">
        <v>60</v>
      </c>
      <c r="B3" s="2"/>
      <c r="C3" s="2"/>
    </row>
    <row r="4" spans="1:9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>
      <c r="A7" s="12" t="s">
        <v>65</v>
      </c>
      <c r="B7" s="2"/>
      <c r="C7" s="2"/>
      <c r="I7">
        <f>B5*6^B6</f>
        <v>0</v>
      </c>
    </row>
    <row r="8" spans="1:9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>
      <c r="A11" s="12" t="s">
        <v>64</v>
      </c>
      <c r="B11" s="2"/>
      <c r="C11" s="2"/>
      <c r="F11" s="16"/>
      <c r="G11" s="16"/>
      <c r="H11" s="16"/>
    </row>
    <row r="12" spans="1:9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>
      <c r="A15" s="12" t="s">
        <v>66</v>
      </c>
      <c r="B15" s="2"/>
      <c r="C15" s="2"/>
      <c r="F15" s="16"/>
      <c r="G15" s="16"/>
      <c r="H15" s="16"/>
    </row>
    <row r="16" spans="1:9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>
      <c r="A19" s="12" t="s">
        <v>193</v>
      </c>
      <c r="B19" s="2"/>
      <c r="C19" s="2"/>
    </row>
    <row r="20" spans="1:6">
      <c r="A20" t="str" cm="1">
        <f t="array" aca="1" ref="A20" ca="1" xml:space="preserve"> "aK_DR_1_" &amp; INDIRECT("F" &amp; ROW(C20) - 18) &amp; "_p"</f>
        <v>aK_DR_1_1_1_p</v>
      </c>
      <c r="B20" s="2">
        <v>0</v>
      </c>
      <c r="C20" t="s">
        <v>61</v>
      </c>
    </row>
    <row r="21" spans="1:6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>
      <c r="A23" s="12" t="s">
        <v>194</v>
      </c>
    </row>
    <row r="24" spans="1:6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>
      <c r="A27" s="16" t="str">
        <f xml:space="preserve"> "sector " &amp; D27 &amp; " and region " &amp;E27</f>
        <v>sector 1 and region 2</v>
      </c>
      <c r="B27" s="16"/>
      <c r="C27" s="16"/>
      <c r="D27">
        <v>1</v>
      </c>
      <c r="E27">
        <v>2</v>
      </c>
      <c r="F27" t="str">
        <f>D27 &amp; "_" &amp; E27</f>
        <v>1_2</v>
      </c>
    </row>
    <row r="28" spans="1:6">
      <c r="A28" s="12" t="s">
        <v>60</v>
      </c>
      <c r="B28" s="2"/>
      <c r="C28" s="2"/>
    </row>
    <row r="29" spans="1:6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>
      <c r="A32" s="12" t="s">
        <v>65</v>
      </c>
      <c r="B32" s="2"/>
      <c r="C32" s="2"/>
    </row>
    <row r="33" spans="1:8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>
      <c r="A36" s="12" t="s">
        <v>64</v>
      </c>
      <c r="B36" s="2"/>
      <c r="C36" s="2"/>
      <c r="F36" s="16"/>
      <c r="G36" s="16"/>
      <c r="H36" s="16"/>
    </row>
    <row r="37" spans="1:8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>
      <c r="A40" s="12" t="s">
        <v>66</v>
      </c>
      <c r="B40" s="2"/>
      <c r="C40" s="2"/>
      <c r="F40" s="16"/>
      <c r="G40" s="16"/>
      <c r="H40" s="16"/>
    </row>
    <row r="41" spans="1:8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>
      <c r="A44" s="12" t="s">
        <v>193</v>
      </c>
      <c r="B44" s="2"/>
      <c r="C44" s="2"/>
    </row>
    <row r="45" spans="1:8">
      <c r="A45" t="str" cm="1">
        <f t="array" aca="1" ref="A45" ca="1" xml:space="preserve"> "aK_DR_1_" &amp; INDIRECT("F" &amp; ROW(C45) - 18) &amp; "_p"</f>
        <v>aK_DR_1_1_2_p</v>
      </c>
      <c r="B45" s="2">
        <v>0</v>
      </c>
      <c r="C45" t="s">
        <v>61</v>
      </c>
    </row>
    <row r="46" spans="1:8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>
      <c r="A48" s="12" t="s">
        <v>194</v>
      </c>
    </row>
    <row r="49" spans="1:8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>
      <c r="A53" s="16" t="str">
        <f xml:space="preserve"> "sector " &amp; D53 &amp; " and region " &amp;E53</f>
        <v>sector 1 and region 3</v>
      </c>
      <c r="B53" s="16"/>
      <c r="C53" s="16"/>
      <c r="D53">
        <v>1</v>
      </c>
      <c r="E53">
        <v>3</v>
      </c>
      <c r="F53" t="str">
        <f>D53 &amp; "_" &amp; E53</f>
        <v>1_3</v>
      </c>
    </row>
    <row r="54" spans="1:8">
      <c r="A54" s="14" t="s">
        <v>60</v>
      </c>
      <c r="B54" s="2"/>
      <c r="C54" s="2"/>
    </row>
    <row r="55" spans="1:8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61</v>
      </c>
    </row>
    <row r="56" spans="1:8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62</v>
      </c>
    </row>
    <row r="57" spans="1:8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63</v>
      </c>
    </row>
    <row r="58" spans="1:8">
      <c r="A58" s="14" t="s">
        <v>65</v>
      </c>
      <c r="B58" s="2"/>
      <c r="C58" s="2"/>
    </row>
    <row r="59" spans="1:8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61</v>
      </c>
    </row>
    <row r="60" spans="1:8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62</v>
      </c>
    </row>
    <row r="61" spans="1:8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63</v>
      </c>
    </row>
    <row r="62" spans="1:8">
      <c r="A62" s="14" t="s">
        <v>64</v>
      </c>
      <c r="B62" s="2"/>
      <c r="C62" s="2"/>
      <c r="F62" s="16"/>
      <c r="G62" s="16"/>
      <c r="H62" s="16"/>
    </row>
    <row r="63" spans="1:8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61</v>
      </c>
    </row>
    <row r="64" spans="1:8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62</v>
      </c>
    </row>
    <row r="65" spans="1:8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63</v>
      </c>
    </row>
    <row r="66" spans="1:8">
      <c r="A66" s="14" t="s">
        <v>66</v>
      </c>
      <c r="B66" s="2"/>
      <c r="C66" s="2"/>
      <c r="F66" s="16"/>
      <c r="G66" s="16"/>
      <c r="H66" s="16"/>
    </row>
    <row r="67" spans="1:8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61</v>
      </c>
    </row>
    <row r="68" spans="1:8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62</v>
      </c>
    </row>
    <row r="69" spans="1:8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63</v>
      </c>
    </row>
    <row r="70" spans="1:8">
      <c r="A70" s="14" t="s">
        <v>193</v>
      </c>
      <c r="B70" s="2"/>
      <c r="C70" s="2"/>
    </row>
    <row r="71" spans="1:8">
      <c r="A71" t="str" cm="1">
        <f t="array" aca="1" ref="A71" ca="1" xml:space="preserve"> "aK_DR_1_" &amp; INDIRECT("F" &amp; ROW(C71) - 18) &amp; "_p"</f>
        <v>aK_DR_1_1_3_p</v>
      </c>
      <c r="B71" s="2">
        <v>0</v>
      </c>
      <c r="C71" t="s">
        <v>61</v>
      </c>
    </row>
    <row r="72" spans="1:8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62</v>
      </c>
    </row>
    <row r="73" spans="1:8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63</v>
      </c>
    </row>
    <row r="74" spans="1:8">
      <c r="A74" s="14" t="s">
        <v>194</v>
      </c>
    </row>
    <row r="75" spans="1:8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61</v>
      </c>
    </row>
    <row r="76" spans="1:8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62</v>
      </c>
    </row>
    <row r="77" spans="1:8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63</v>
      </c>
    </row>
    <row r="78" spans="1:8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63</v>
      </c>
    </row>
    <row r="79" spans="1:8">
      <c r="A79" s="16" t="str">
        <f xml:space="preserve"> "sector " &amp; D79 &amp; " and region " &amp;E79</f>
        <v>sector 2 and region 1</v>
      </c>
      <c r="B79" s="16"/>
      <c r="C79" s="16"/>
      <c r="D79">
        <v>2</v>
      </c>
      <c r="E79">
        <v>1</v>
      </c>
      <c r="F79" t="str">
        <f>D79 &amp; "_" &amp; E79</f>
        <v>2_1</v>
      </c>
    </row>
    <row r="80" spans="1:8">
      <c r="A80" s="12" t="s">
        <v>60</v>
      </c>
      <c r="B80" s="2"/>
      <c r="C80" s="2"/>
    </row>
    <row r="81" spans="1:8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61</v>
      </c>
    </row>
    <row r="82" spans="1:8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62</v>
      </c>
    </row>
    <row r="83" spans="1:8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63</v>
      </c>
    </row>
    <row r="84" spans="1:8">
      <c r="A84" s="12" t="s">
        <v>65</v>
      </c>
      <c r="B84" s="2"/>
      <c r="C84" s="2"/>
    </row>
    <row r="85" spans="1:8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61</v>
      </c>
    </row>
    <row r="86" spans="1:8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62</v>
      </c>
    </row>
    <row r="87" spans="1:8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63</v>
      </c>
    </row>
    <row r="88" spans="1:8">
      <c r="A88" s="12" t="s">
        <v>64</v>
      </c>
      <c r="B88" s="2"/>
      <c r="C88" s="2"/>
      <c r="F88" s="16"/>
      <c r="G88" s="16"/>
      <c r="H88" s="16"/>
    </row>
    <row r="89" spans="1:8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61</v>
      </c>
    </row>
    <row r="90" spans="1:8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62</v>
      </c>
    </row>
    <row r="91" spans="1:8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63</v>
      </c>
    </row>
    <row r="92" spans="1:8">
      <c r="A92" s="12" t="s">
        <v>66</v>
      </c>
      <c r="B92" s="2"/>
      <c r="C92" s="2"/>
      <c r="F92" s="16"/>
      <c r="G92" s="16"/>
      <c r="H92" s="16"/>
    </row>
    <row r="93" spans="1:8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61</v>
      </c>
    </row>
    <row r="94" spans="1:8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62</v>
      </c>
    </row>
    <row r="95" spans="1:8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63</v>
      </c>
    </row>
    <row r="96" spans="1:8">
      <c r="A96" s="12" t="s">
        <v>193</v>
      </c>
      <c r="B96" s="2"/>
      <c r="C96" s="2"/>
    </row>
    <row r="97" spans="1:6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61</v>
      </c>
    </row>
    <row r="98" spans="1:6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62</v>
      </c>
    </row>
    <row r="99" spans="1:6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63</v>
      </c>
    </row>
    <row r="100" spans="1:6">
      <c r="A100" s="12" t="s">
        <v>194</v>
      </c>
    </row>
    <row r="101" spans="1:6">
      <c r="A101" t="str" cm="1">
        <f t="array" aca="1" ref="A101" ca="1" xml:space="preserve"> "aK_CY_1_" &amp; INDIRECT("F" &amp; ROW(C101) - 22) &amp; "_p"</f>
        <v>aK_CY_1_2_1_p</v>
      </c>
      <c r="B101">
        <v>0.1</v>
      </c>
      <c r="C101" t="s">
        <v>61</v>
      </c>
    </row>
    <row r="102" spans="1:6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62</v>
      </c>
    </row>
    <row r="103" spans="1:6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63</v>
      </c>
    </row>
    <row r="104" spans="1:6">
      <c r="A104" s="16" t="str">
        <f xml:space="preserve"> "sector " &amp; D104 &amp; " and region " &amp;E104</f>
        <v>sector 2 and region 2</v>
      </c>
      <c r="B104" s="16"/>
      <c r="C104" s="16"/>
      <c r="D104">
        <v>2</v>
      </c>
      <c r="E104">
        <v>2</v>
      </c>
      <c r="F104" t="str">
        <f>D104 &amp; "_" &amp; E104</f>
        <v>2_2</v>
      </c>
    </row>
    <row r="105" spans="1:6">
      <c r="A105" s="12" t="s">
        <v>60</v>
      </c>
      <c r="B105" s="2"/>
      <c r="C105" s="2"/>
    </row>
    <row r="106" spans="1:6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61</v>
      </c>
    </row>
    <row r="107" spans="1:6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62</v>
      </c>
    </row>
    <row r="108" spans="1:6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63</v>
      </c>
    </row>
    <row r="109" spans="1:6">
      <c r="A109" s="12" t="s">
        <v>65</v>
      </c>
      <c r="B109" s="2"/>
      <c r="C109" s="2"/>
    </row>
    <row r="110" spans="1:6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61</v>
      </c>
    </row>
    <row r="111" spans="1:6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62</v>
      </c>
    </row>
    <row r="112" spans="1:6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63</v>
      </c>
    </row>
    <row r="113" spans="1:8">
      <c r="A113" s="12" t="s">
        <v>64</v>
      </c>
      <c r="B113" s="2"/>
      <c r="C113" s="2"/>
      <c r="F113" s="16"/>
      <c r="G113" s="16"/>
      <c r="H113" s="16"/>
    </row>
    <row r="114" spans="1:8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61</v>
      </c>
    </row>
    <row r="115" spans="1:8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62</v>
      </c>
    </row>
    <row r="116" spans="1:8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63</v>
      </c>
    </row>
    <row r="117" spans="1:8">
      <c r="A117" s="12" t="s">
        <v>66</v>
      </c>
      <c r="B117" s="2"/>
      <c r="C117" s="2"/>
      <c r="F117" s="16"/>
      <c r="G117" s="16"/>
      <c r="H117" s="16"/>
    </row>
    <row r="118" spans="1:8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61</v>
      </c>
    </row>
    <row r="119" spans="1:8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62</v>
      </c>
    </row>
    <row r="120" spans="1:8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63</v>
      </c>
    </row>
    <row r="121" spans="1:8">
      <c r="A121" s="12" t="s">
        <v>193</v>
      </c>
      <c r="B121" s="2"/>
      <c r="C121" s="2"/>
    </row>
    <row r="122" spans="1:8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61</v>
      </c>
    </row>
    <row r="123" spans="1:8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62</v>
      </c>
    </row>
    <row r="124" spans="1:8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63</v>
      </c>
    </row>
    <row r="125" spans="1:8">
      <c r="A125" s="12" t="s">
        <v>194</v>
      </c>
    </row>
    <row r="126" spans="1:8">
      <c r="A126" t="str" cm="1">
        <f t="array" aca="1" ref="A126" ca="1" xml:space="preserve"> "aK_CY_1_" &amp; INDIRECT("F" &amp; ROW(C126) - 22) &amp; "_p"</f>
        <v>aK_CY_1_2_2_p</v>
      </c>
      <c r="B126">
        <v>0.1</v>
      </c>
      <c r="C126" t="s">
        <v>61</v>
      </c>
    </row>
    <row r="127" spans="1:8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62</v>
      </c>
    </row>
    <row r="128" spans="1:8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63</v>
      </c>
    </row>
    <row r="129" spans="1:8">
      <c r="A129" s="16" t="str">
        <f xml:space="preserve"> "sector " &amp; D129 &amp; " and region " &amp;E129</f>
        <v>sector 2 and region 3</v>
      </c>
      <c r="B129" s="16"/>
      <c r="C129" s="16"/>
      <c r="D129">
        <v>2</v>
      </c>
      <c r="E129">
        <v>3</v>
      </c>
      <c r="F129" t="str">
        <f>D129 &amp; "_" &amp; E129</f>
        <v>2_3</v>
      </c>
    </row>
    <row r="130" spans="1:8">
      <c r="A130" s="14" t="s">
        <v>60</v>
      </c>
      <c r="B130" s="2"/>
      <c r="C130" s="2"/>
    </row>
    <row r="131" spans="1:8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61</v>
      </c>
    </row>
    <row r="132" spans="1:8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62</v>
      </c>
    </row>
    <row r="133" spans="1:8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63</v>
      </c>
    </row>
    <row r="134" spans="1:8">
      <c r="A134" s="14" t="s">
        <v>65</v>
      </c>
      <c r="B134" s="2"/>
      <c r="C134" s="2"/>
    </row>
    <row r="135" spans="1:8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61</v>
      </c>
    </row>
    <row r="136" spans="1:8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62</v>
      </c>
    </row>
    <row r="137" spans="1:8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63</v>
      </c>
    </row>
    <row r="138" spans="1:8">
      <c r="A138" s="14" t="s">
        <v>64</v>
      </c>
      <c r="B138" s="2"/>
      <c r="C138" s="2"/>
      <c r="F138" s="16"/>
      <c r="G138" s="16"/>
      <c r="H138" s="16"/>
    </row>
    <row r="139" spans="1:8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61</v>
      </c>
    </row>
    <row r="140" spans="1:8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62</v>
      </c>
    </row>
    <row r="141" spans="1:8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63</v>
      </c>
    </row>
    <row r="142" spans="1:8">
      <c r="A142" s="14" t="s">
        <v>66</v>
      </c>
      <c r="B142" s="2"/>
      <c r="C142" s="2"/>
      <c r="F142" s="16"/>
      <c r="G142" s="16"/>
      <c r="H142" s="16"/>
    </row>
    <row r="143" spans="1:8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61</v>
      </c>
    </row>
    <row r="144" spans="1:8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62</v>
      </c>
    </row>
    <row r="145" spans="1:6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63</v>
      </c>
    </row>
    <row r="146" spans="1:6">
      <c r="A146" s="14" t="s">
        <v>193</v>
      </c>
      <c r="B146" s="2"/>
      <c r="C146" s="2"/>
    </row>
    <row r="147" spans="1:6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61</v>
      </c>
    </row>
    <row r="148" spans="1:6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62</v>
      </c>
    </row>
    <row r="149" spans="1:6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63</v>
      </c>
    </row>
    <row r="150" spans="1:6">
      <c r="A150" s="14" t="s">
        <v>194</v>
      </c>
    </row>
    <row r="151" spans="1:6">
      <c r="A151" t="str" cm="1">
        <f t="array" aca="1" ref="A151" ca="1" xml:space="preserve"> "aK_CY_1_" &amp; INDIRECT("F" &amp; ROW(C151) - 22) &amp; "_p"</f>
        <v>aK_CY_1_2_3_p</v>
      </c>
      <c r="B151">
        <v>0.1</v>
      </c>
      <c r="C151" t="s">
        <v>61</v>
      </c>
    </row>
    <row r="152" spans="1:6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62</v>
      </c>
    </row>
    <row r="153" spans="1:6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63</v>
      </c>
    </row>
    <row r="154" spans="1:6">
      <c r="A154" s="16" t="str">
        <f xml:space="preserve"> "sector " &amp; D154 &amp; " and region " &amp;E154</f>
        <v>sector 3 and region 1</v>
      </c>
      <c r="B154" s="16"/>
      <c r="C154" s="16"/>
      <c r="D154">
        <v>3</v>
      </c>
      <c r="E154">
        <v>1</v>
      </c>
      <c r="F154" t="str">
        <f>D154 &amp; "_" &amp; E154</f>
        <v>3_1</v>
      </c>
    </row>
    <row r="155" spans="1:6">
      <c r="A155" s="12" t="s">
        <v>60</v>
      </c>
      <c r="B155" s="2"/>
      <c r="C155" s="2"/>
    </row>
    <row r="156" spans="1:6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61</v>
      </c>
    </row>
    <row r="157" spans="1:6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62</v>
      </c>
    </row>
    <row r="158" spans="1:6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63</v>
      </c>
    </row>
    <row r="159" spans="1:6">
      <c r="A159" s="12" t="s">
        <v>65</v>
      </c>
      <c r="B159" s="2"/>
      <c r="C159" s="2"/>
    </row>
    <row r="160" spans="1:6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61</v>
      </c>
    </row>
    <row r="161" spans="1:8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62</v>
      </c>
    </row>
    <row r="162" spans="1:8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63</v>
      </c>
    </row>
    <row r="163" spans="1:8">
      <c r="A163" s="12" t="s">
        <v>64</v>
      </c>
      <c r="B163" s="2"/>
      <c r="C163" s="2"/>
      <c r="F163" s="16"/>
      <c r="G163" s="16"/>
      <c r="H163" s="16"/>
    </row>
    <row r="164" spans="1:8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61</v>
      </c>
    </row>
    <row r="165" spans="1:8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62</v>
      </c>
    </row>
    <row r="166" spans="1:8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63</v>
      </c>
    </row>
    <row r="167" spans="1:8">
      <c r="A167" s="12" t="s">
        <v>66</v>
      </c>
      <c r="B167" s="2"/>
      <c r="C167" s="2"/>
      <c r="F167" s="16"/>
      <c r="G167" s="16"/>
      <c r="H167" s="16"/>
    </row>
    <row r="168" spans="1:8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61</v>
      </c>
    </row>
    <row r="169" spans="1:8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62</v>
      </c>
    </row>
    <row r="170" spans="1:8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63</v>
      </c>
    </row>
    <row r="171" spans="1:8">
      <c r="A171" s="12" t="s">
        <v>193</v>
      </c>
      <c r="B171" s="2"/>
      <c r="C171" s="2"/>
    </row>
    <row r="172" spans="1:8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61</v>
      </c>
    </row>
    <row r="173" spans="1:8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62</v>
      </c>
    </row>
    <row r="174" spans="1:8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63</v>
      </c>
    </row>
    <row r="175" spans="1:8">
      <c r="A175" s="12" t="s">
        <v>194</v>
      </c>
    </row>
    <row r="176" spans="1:8">
      <c r="A176" t="str" cm="1">
        <f t="array" aca="1" ref="A176" ca="1" xml:space="preserve"> "aK_CY_1_" &amp; INDIRECT("F" &amp; ROW(C176) - 22) &amp; "_p"</f>
        <v>aK_CY_1_3_1_p</v>
      </c>
      <c r="B176">
        <v>0.1</v>
      </c>
      <c r="C176" t="s">
        <v>61</v>
      </c>
    </row>
    <row r="177" spans="1:8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62</v>
      </c>
    </row>
    <row r="178" spans="1:8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63</v>
      </c>
    </row>
    <row r="179" spans="1:8">
      <c r="A179" s="16" t="str">
        <f xml:space="preserve"> "sector " &amp; D179 &amp; " and region " &amp;E179</f>
        <v>sector 3 and region 2</v>
      </c>
      <c r="B179" s="16"/>
      <c r="C179" s="16"/>
      <c r="D179">
        <v>3</v>
      </c>
      <c r="E179">
        <v>2</v>
      </c>
      <c r="F179" t="str">
        <f>D179 &amp; "_" &amp; E179</f>
        <v>3_2</v>
      </c>
    </row>
    <row r="180" spans="1:8">
      <c r="A180" s="12" t="s">
        <v>60</v>
      </c>
      <c r="B180" s="2"/>
      <c r="C180" s="2"/>
    </row>
    <row r="181" spans="1:8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61</v>
      </c>
    </row>
    <row r="182" spans="1:8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62</v>
      </c>
    </row>
    <row r="183" spans="1:8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63</v>
      </c>
    </row>
    <row r="184" spans="1:8">
      <c r="A184" s="12" t="s">
        <v>65</v>
      </c>
      <c r="B184" s="2"/>
      <c r="C184" s="2"/>
    </row>
    <row r="185" spans="1:8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61</v>
      </c>
    </row>
    <row r="186" spans="1:8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62</v>
      </c>
    </row>
    <row r="187" spans="1:8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63</v>
      </c>
    </row>
    <row r="188" spans="1:8">
      <c r="A188" s="12" t="s">
        <v>64</v>
      </c>
      <c r="B188" s="2"/>
      <c r="C188" s="2"/>
      <c r="F188" s="16"/>
      <c r="G188" s="16"/>
      <c r="H188" s="16"/>
    </row>
    <row r="189" spans="1:8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61</v>
      </c>
    </row>
    <row r="190" spans="1:8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62</v>
      </c>
    </row>
    <row r="191" spans="1:8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63</v>
      </c>
    </row>
    <row r="192" spans="1:8">
      <c r="A192" s="12" t="s">
        <v>66</v>
      </c>
      <c r="B192" s="2"/>
      <c r="C192" s="2"/>
      <c r="F192" s="16"/>
      <c r="G192" s="16"/>
      <c r="H192" s="16"/>
    </row>
    <row r="193" spans="1:6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61</v>
      </c>
    </row>
    <row r="194" spans="1:6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62</v>
      </c>
    </row>
    <row r="195" spans="1:6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63</v>
      </c>
    </row>
    <row r="196" spans="1:6">
      <c r="A196" s="12" t="s">
        <v>193</v>
      </c>
      <c r="B196" s="2"/>
      <c r="C196" s="2"/>
    </row>
    <row r="197" spans="1:6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61</v>
      </c>
    </row>
    <row r="198" spans="1:6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62</v>
      </c>
    </row>
    <row r="199" spans="1:6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63</v>
      </c>
    </row>
    <row r="200" spans="1:6">
      <c r="A200" s="12" t="s">
        <v>194</v>
      </c>
    </row>
    <row r="201" spans="1:6">
      <c r="A201" t="str" cm="1">
        <f t="array" aca="1" ref="A201" ca="1" xml:space="preserve"> "aK_CY_1_" &amp; INDIRECT("F" &amp; ROW(C201) - 22) &amp; "_p"</f>
        <v>aK_CY_1_3_2_p</v>
      </c>
      <c r="B201">
        <v>0.1</v>
      </c>
      <c r="C201" t="s">
        <v>61</v>
      </c>
    </row>
    <row r="202" spans="1:6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62</v>
      </c>
    </row>
    <row r="203" spans="1:6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63</v>
      </c>
    </row>
    <row r="204" spans="1:6">
      <c r="A204" s="16" t="str">
        <f xml:space="preserve"> "sector " &amp; D204 &amp; " and region " &amp;E204</f>
        <v>sector 3 and region 3</v>
      </c>
      <c r="B204" s="16"/>
      <c r="C204" s="16"/>
      <c r="D204">
        <v>3</v>
      </c>
      <c r="E204">
        <v>3</v>
      </c>
      <c r="F204" t="str">
        <f>D204 &amp; "_" &amp; E204</f>
        <v>3_3</v>
      </c>
    </row>
    <row r="205" spans="1:6">
      <c r="A205" s="14" t="s">
        <v>60</v>
      </c>
      <c r="B205" s="2"/>
      <c r="C205" s="2"/>
    </row>
    <row r="206" spans="1:6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61</v>
      </c>
    </row>
    <row r="207" spans="1:6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62</v>
      </c>
    </row>
    <row r="208" spans="1:6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63</v>
      </c>
    </row>
    <row r="209" spans="1:8">
      <c r="A209" s="14" t="s">
        <v>65</v>
      </c>
      <c r="B209" s="2"/>
      <c r="C209" s="2"/>
    </row>
    <row r="210" spans="1:8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61</v>
      </c>
    </row>
    <row r="211" spans="1:8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62</v>
      </c>
    </row>
    <row r="212" spans="1:8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63</v>
      </c>
    </row>
    <row r="213" spans="1:8">
      <c r="A213" s="14" t="s">
        <v>64</v>
      </c>
      <c r="B213" s="2"/>
      <c r="C213" s="2"/>
      <c r="F213" s="16"/>
      <c r="G213" s="16"/>
      <c r="H213" s="16"/>
    </row>
    <row r="214" spans="1:8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61</v>
      </c>
    </row>
    <row r="215" spans="1:8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62</v>
      </c>
    </row>
    <row r="216" spans="1:8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63</v>
      </c>
    </row>
    <row r="217" spans="1:8">
      <c r="A217" s="14" t="s">
        <v>66</v>
      </c>
      <c r="B217" s="2"/>
      <c r="C217" s="2"/>
      <c r="F217" s="16"/>
      <c r="G217" s="16"/>
      <c r="H217" s="16"/>
    </row>
    <row r="218" spans="1:8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61</v>
      </c>
    </row>
    <row r="219" spans="1:8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62</v>
      </c>
    </row>
    <row r="220" spans="1:8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63</v>
      </c>
    </row>
    <row r="221" spans="1:8">
      <c r="A221" s="14" t="s">
        <v>193</v>
      </c>
      <c r="B221" s="2"/>
      <c r="C221" s="2"/>
    </row>
    <row r="222" spans="1:8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61</v>
      </c>
    </row>
    <row r="223" spans="1:8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62</v>
      </c>
    </row>
    <row r="224" spans="1:8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63</v>
      </c>
    </row>
    <row r="225" spans="1:3">
      <c r="A225" s="14" t="s">
        <v>194</v>
      </c>
    </row>
    <row r="226" spans="1:3">
      <c r="A226" t="str" cm="1">
        <f t="array" aca="1" ref="A226" ca="1" xml:space="preserve"> "aK_CY_1_" &amp; INDIRECT("F" &amp; ROW(C226) - 22) &amp; "_p"</f>
        <v>aK_CY_1_3_3_p</v>
      </c>
      <c r="B226">
        <v>0.1</v>
      </c>
      <c r="C226" t="s">
        <v>61</v>
      </c>
    </row>
    <row r="227" spans="1: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62</v>
      </c>
    </row>
    <row r="228" spans="1: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63</v>
      </c>
    </row>
  </sheetData>
  <mergeCells count="27">
    <mergeCell ref="F40:H40"/>
    <mergeCell ref="A2:C2"/>
    <mergeCell ref="F11:H11"/>
    <mergeCell ref="F15:H15"/>
    <mergeCell ref="A27:C27"/>
    <mergeCell ref="F36:H36"/>
    <mergeCell ref="F66:H66"/>
    <mergeCell ref="F62:H62"/>
    <mergeCell ref="A53:C53"/>
    <mergeCell ref="F192:H192"/>
    <mergeCell ref="A79:C79"/>
    <mergeCell ref="F88:H88"/>
    <mergeCell ref="F92:H92"/>
    <mergeCell ref="A104:C104"/>
    <mergeCell ref="F113:H113"/>
    <mergeCell ref="F117:H117"/>
    <mergeCell ref="A154:C154"/>
    <mergeCell ref="F163:H163"/>
    <mergeCell ref="F167:H167"/>
    <mergeCell ref="A179:C179"/>
    <mergeCell ref="F188:H188"/>
    <mergeCell ref="F217:H217"/>
    <mergeCell ref="A129:C129"/>
    <mergeCell ref="F138:H138"/>
    <mergeCell ref="F142:H142"/>
    <mergeCell ref="A204:C204"/>
    <mergeCell ref="F213:H213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opLeftCell="A157" workbookViewId="0">
      <selection activeCell="B55" sqref="B55"/>
    </sheetView>
  </sheetViews>
  <sheetFormatPr baseColWidth="10" defaultRowHeight="14.4"/>
  <cols>
    <col min="1" max="1" width="24.2187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s="16" t="str">
        <f xml:space="preserve"> "sector " &amp; D2 &amp; " and region " &amp;E2</f>
        <v>sector 1 and region 1</v>
      </c>
      <c r="B2" s="16"/>
      <c r="C2" s="16"/>
      <c r="D2">
        <v>1</v>
      </c>
      <c r="E2">
        <v>1</v>
      </c>
      <c r="F2" t="str">
        <f>D2 &amp; "_" &amp; E2</f>
        <v>1_1</v>
      </c>
    </row>
    <row r="3" spans="1:9">
      <c r="A3" s="1" t="s">
        <v>60</v>
      </c>
      <c r="B3" s="2"/>
      <c r="C3" s="2"/>
    </row>
    <row r="4" spans="1:9">
      <c r="A4" t="str" cm="1">
        <f t="array" aca="1" ref="A4" ca="1" xml:space="preserve"> "a_T_1_" &amp; INDIRECT("F" &amp; ROW(C4)-2) &amp; "_p"</f>
        <v>a_T_1_1_1_p</v>
      </c>
      <c r="B4">
        <v>4.4999999999999998E-2</v>
      </c>
      <c r="C4" t="s">
        <v>61</v>
      </c>
    </row>
    <row r="5" spans="1:9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62</v>
      </c>
    </row>
    <row r="6" spans="1:9">
      <c r="A6" t="str" cm="1">
        <f t="array" aca="1" ref="A6" ca="1" xml:space="preserve"> "a_T_3_" &amp; INDIRECT("F" &amp; ROW(C6)-4) &amp; "_p"</f>
        <v>a_T_3_1_1_p</v>
      </c>
      <c r="B6">
        <v>2</v>
      </c>
      <c r="C6" t="s">
        <v>63</v>
      </c>
    </row>
    <row r="7" spans="1:9">
      <c r="A7" s="1" t="s">
        <v>65</v>
      </c>
      <c r="B7" s="2"/>
      <c r="C7" s="2"/>
      <c r="I7">
        <f>B5*6^B6</f>
        <v>0</v>
      </c>
    </row>
    <row r="8" spans="1:9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>
      <c r="A11" s="1" t="s">
        <v>64</v>
      </c>
      <c r="B11" s="2"/>
      <c r="C11" s="2"/>
      <c r="F11" s="16"/>
      <c r="G11" s="16"/>
      <c r="H11" s="16"/>
    </row>
    <row r="12" spans="1:9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>
      <c r="A15" s="1" t="s">
        <v>66</v>
      </c>
      <c r="B15" s="2"/>
      <c r="C15" s="2"/>
      <c r="F15" s="16"/>
      <c r="G15" s="16"/>
      <c r="H15" s="16"/>
    </row>
    <row r="16" spans="1:9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61</v>
      </c>
    </row>
    <row r="17" spans="1:6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>
      <c r="A19" s="12" t="s">
        <v>193</v>
      </c>
      <c r="B19" s="2"/>
      <c r="C19" s="2"/>
    </row>
    <row r="20" spans="1:6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>
      <c r="A23" s="12" t="s">
        <v>194</v>
      </c>
    </row>
    <row r="24" spans="1:6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>
      <c r="A27" s="16" t="str">
        <f xml:space="preserve"> "sector " &amp; D27 &amp; " and region " &amp;E27</f>
        <v>sector 1 and region 2</v>
      </c>
      <c r="B27" s="16"/>
      <c r="C27" s="16"/>
      <c r="D27">
        <v>1</v>
      </c>
      <c r="E27">
        <v>2</v>
      </c>
      <c r="F27" t="str">
        <f>D27 &amp; "_" &amp; E27</f>
        <v>1_2</v>
      </c>
    </row>
    <row r="28" spans="1:6">
      <c r="A28" s="12" t="s">
        <v>60</v>
      </c>
      <c r="B28" s="2"/>
      <c r="C28" s="2"/>
    </row>
    <row r="29" spans="1:6">
      <c r="A29" t="str" cm="1">
        <f t="array" aca="1" ref="A29" ca="1" xml:space="preserve"> "a_T_1_" &amp; INDIRECT("F" &amp; ROW(C29)-2) &amp; "_p"</f>
        <v>a_T_1_1_2_p</v>
      </c>
      <c r="B29">
        <v>4.4999999999999998E-2</v>
      </c>
      <c r="C29" t="s">
        <v>61</v>
      </c>
    </row>
    <row r="30" spans="1:6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62</v>
      </c>
    </row>
    <row r="31" spans="1:6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63</v>
      </c>
    </row>
    <row r="32" spans="1:6">
      <c r="A32" s="12" t="s">
        <v>65</v>
      </c>
      <c r="B32" s="2"/>
      <c r="C32" s="2"/>
    </row>
    <row r="33" spans="1:8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>
      <c r="A36" s="12" t="s">
        <v>64</v>
      </c>
      <c r="B36" s="2"/>
      <c r="C36" s="2"/>
      <c r="F36" s="16"/>
      <c r="G36" s="16"/>
      <c r="H36" s="16"/>
    </row>
    <row r="37" spans="1:8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>
      <c r="A40" s="12" t="s">
        <v>66</v>
      </c>
      <c r="B40" s="2"/>
      <c r="C40" s="2"/>
      <c r="F40" s="16"/>
      <c r="G40" s="16"/>
      <c r="H40" s="16"/>
    </row>
    <row r="41" spans="1:8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61</v>
      </c>
    </row>
    <row r="42" spans="1:8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>
      <c r="A44" s="12" t="s">
        <v>193</v>
      </c>
      <c r="B44" s="2"/>
      <c r="C44" s="2"/>
    </row>
    <row r="45" spans="1:8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>
      <c r="A48" s="12" t="s">
        <v>194</v>
      </c>
    </row>
    <row r="49" spans="1:8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>
      <c r="A53" s="16" t="str">
        <f xml:space="preserve"> "sector " &amp; D53 &amp; " and region " &amp;E53</f>
        <v>sector 1 and region 3</v>
      </c>
      <c r="B53" s="16"/>
      <c r="C53" s="16"/>
      <c r="D53">
        <v>1</v>
      </c>
      <c r="E53">
        <v>3</v>
      </c>
      <c r="F53" t="str">
        <f>D53 &amp; "_" &amp; E53</f>
        <v>1_3</v>
      </c>
    </row>
    <row r="54" spans="1:8">
      <c r="A54" s="14" t="s">
        <v>60</v>
      </c>
      <c r="B54" s="2"/>
      <c r="C54" s="2"/>
    </row>
    <row r="55" spans="1:8">
      <c r="A55" t="str" cm="1">
        <f t="array" aca="1" ref="A55" ca="1" xml:space="preserve"> "a_T_1_" &amp; INDIRECT("F" &amp; ROW(C55)-2) &amp; "_p"</f>
        <v>a_T_1_1_3_p</v>
      </c>
      <c r="B55">
        <v>4.4999999999999998E-2</v>
      </c>
      <c r="C55" t="s">
        <v>61</v>
      </c>
    </row>
    <row r="56" spans="1:8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62</v>
      </c>
    </row>
    <row r="57" spans="1:8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63</v>
      </c>
    </row>
    <row r="58" spans="1:8">
      <c r="A58" s="14" t="s">
        <v>65</v>
      </c>
      <c r="B58" s="2"/>
      <c r="C58" s="2"/>
    </row>
    <row r="59" spans="1:8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61</v>
      </c>
    </row>
    <row r="60" spans="1:8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62</v>
      </c>
    </row>
    <row r="61" spans="1:8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63</v>
      </c>
    </row>
    <row r="62" spans="1:8">
      <c r="A62" s="14" t="s">
        <v>64</v>
      </c>
      <c r="B62" s="2"/>
      <c r="C62" s="2"/>
      <c r="F62" s="16"/>
      <c r="G62" s="16"/>
      <c r="H62" s="16"/>
    </row>
    <row r="63" spans="1:8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61</v>
      </c>
    </row>
    <row r="64" spans="1:8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62</v>
      </c>
    </row>
    <row r="65" spans="1:8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63</v>
      </c>
    </row>
    <row r="66" spans="1:8">
      <c r="A66" s="14" t="s">
        <v>66</v>
      </c>
      <c r="B66" s="2"/>
      <c r="C66" s="2"/>
      <c r="F66" s="16"/>
      <c r="G66" s="16"/>
      <c r="H66" s="16"/>
    </row>
    <row r="67" spans="1:8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61</v>
      </c>
    </row>
    <row r="68" spans="1:8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62</v>
      </c>
    </row>
    <row r="69" spans="1:8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63</v>
      </c>
    </row>
    <row r="70" spans="1:8">
      <c r="A70" s="14" t="s">
        <v>193</v>
      </c>
      <c r="B70" s="2"/>
      <c r="C70" s="2"/>
    </row>
    <row r="71" spans="1:8">
      <c r="A71" t="str" cm="1">
        <f t="array" aca="1" ref="A71" ca="1" xml:space="preserve"> "a_DR_1_" &amp; INDIRECT("F" &amp; ROW(C71) - 18) &amp; "_p"</f>
        <v>a_DR_1_1_3_p</v>
      </c>
      <c r="B71">
        <v>0</v>
      </c>
      <c r="C71" t="s">
        <v>61</v>
      </c>
    </row>
    <row r="72" spans="1:8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62</v>
      </c>
    </row>
    <row r="73" spans="1:8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63</v>
      </c>
    </row>
    <row r="74" spans="1:8">
      <c r="A74" s="14" t="s">
        <v>194</v>
      </c>
    </row>
    <row r="75" spans="1:8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61</v>
      </c>
    </row>
    <row r="76" spans="1:8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62</v>
      </c>
    </row>
    <row r="77" spans="1:8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63</v>
      </c>
    </row>
    <row r="78" spans="1:8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63</v>
      </c>
    </row>
    <row r="79" spans="1:8">
      <c r="A79" s="16" t="str">
        <f xml:space="preserve"> "sector " &amp; D79 &amp; " and region " &amp;E79</f>
        <v>sector 2 and region 1</v>
      </c>
      <c r="B79" s="16"/>
      <c r="C79" s="16"/>
      <c r="D79">
        <v>2</v>
      </c>
      <c r="E79">
        <v>1</v>
      </c>
      <c r="F79" t="str">
        <f>D79 &amp; "_" &amp; E79</f>
        <v>2_1</v>
      </c>
    </row>
    <row r="80" spans="1:8">
      <c r="A80" s="12" t="s">
        <v>60</v>
      </c>
      <c r="B80" s="2"/>
      <c r="C80" s="2"/>
    </row>
    <row r="81" spans="1:8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61</v>
      </c>
    </row>
    <row r="82" spans="1:8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62</v>
      </c>
    </row>
    <row r="83" spans="1:8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63</v>
      </c>
    </row>
    <row r="84" spans="1:8">
      <c r="A84" s="12" t="s">
        <v>65</v>
      </c>
      <c r="B84" s="2"/>
      <c r="C84" s="2"/>
    </row>
    <row r="85" spans="1:8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61</v>
      </c>
    </row>
    <row r="86" spans="1:8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62</v>
      </c>
    </row>
    <row r="87" spans="1:8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63</v>
      </c>
    </row>
    <row r="88" spans="1:8">
      <c r="A88" s="12" t="s">
        <v>64</v>
      </c>
      <c r="B88" s="2"/>
      <c r="C88" s="2"/>
      <c r="F88" s="16"/>
      <c r="G88" s="16"/>
      <c r="H88" s="16"/>
    </row>
    <row r="89" spans="1:8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61</v>
      </c>
    </row>
    <row r="90" spans="1:8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62</v>
      </c>
    </row>
    <row r="91" spans="1:8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63</v>
      </c>
    </row>
    <row r="92" spans="1:8">
      <c r="A92" s="12" t="s">
        <v>66</v>
      </c>
      <c r="B92" s="2"/>
      <c r="C92" s="2"/>
      <c r="F92" s="16"/>
      <c r="G92" s="16"/>
      <c r="H92" s="16"/>
    </row>
    <row r="93" spans="1:8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61</v>
      </c>
    </row>
    <row r="94" spans="1:8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62</v>
      </c>
    </row>
    <row r="95" spans="1:8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63</v>
      </c>
    </row>
    <row r="96" spans="1:8">
      <c r="A96" s="12" t="s">
        <v>193</v>
      </c>
      <c r="B96" s="2"/>
      <c r="C96" s="2"/>
    </row>
    <row r="97" spans="1:6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61</v>
      </c>
    </row>
    <row r="98" spans="1:6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62</v>
      </c>
    </row>
    <row r="99" spans="1:6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63</v>
      </c>
    </row>
    <row r="100" spans="1:6">
      <c r="A100" s="12" t="s">
        <v>194</v>
      </c>
    </row>
    <row r="101" spans="1:6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61</v>
      </c>
    </row>
    <row r="102" spans="1:6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62</v>
      </c>
    </row>
    <row r="103" spans="1:6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63</v>
      </c>
    </row>
    <row r="104" spans="1:6">
      <c r="A104" s="16" t="str">
        <f xml:space="preserve"> "sector " &amp; D104 &amp; " and region " &amp;E104</f>
        <v>sector 2 and region 2</v>
      </c>
      <c r="B104" s="16"/>
      <c r="C104" s="16"/>
      <c r="D104">
        <v>2</v>
      </c>
      <c r="E104">
        <v>2</v>
      </c>
      <c r="F104" t="str">
        <f>D104 &amp; "_" &amp; E104</f>
        <v>2_2</v>
      </c>
    </row>
    <row r="105" spans="1:6">
      <c r="A105" s="12" t="s">
        <v>60</v>
      </c>
      <c r="B105" s="2"/>
      <c r="C105" s="2"/>
    </row>
    <row r="106" spans="1:6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61</v>
      </c>
    </row>
    <row r="107" spans="1:6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62</v>
      </c>
    </row>
    <row r="108" spans="1:6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63</v>
      </c>
    </row>
    <row r="109" spans="1:6">
      <c r="A109" s="12" t="s">
        <v>65</v>
      </c>
      <c r="B109" s="2"/>
      <c r="C109" s="2"/>
    </row>
    <row r="110" spans="1:6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61</v>
      </c>
    </row>
    <row r="111" spans="1:6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62</v>
      </c>
    </row>
    <row r="112" spans="1:6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63</v>
      </c>
    </row>
    <row r="113" spans="1:8">
      <c r="A113" s="12" t="s">
        <v>64</v>
      </c>
      <c r="B113" s="2"/>
      <c r="C113" s="2"/>
      <c r="F113" s="16"/>
      <c r="G113" s="16"/>
      <c r="H113" s="16"/>
    </row>
    <row r="114" spans="1:8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61</v>
      </c>
    </row>
    <row r="115" spans="1:8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62</v>
      </c>
    </row>
    <row r="116" spans="1:8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63</v>
      </c>
    </row>
    <row r="117" spans="1:8">
      <c r="A117" s="12" t="s">
        <v>66</v>
      </c>
      <c r="B117" s="2"/>
      <c r="C117" s="2"/>
      <c r="F117" s="16"/>
      <c r="G117" s="16"/>
      <c r="H117" s="16"/>
    </row>
    <row r="118" spans="1:8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61</v>
      </c>
    </row>
    <row r="119" spans="1:8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62</v>
      </c>
    </row>
    <row r="120" spans="1:8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63</v>
      </c>
    </row>
    <row r="121" spans="1:8">
      <c r="A121" s="12" t="s">
        <v>193</v>
      </c>
      <c r="B121" s="2"/>
      <c r="C121" s="2"/>
    </row>
    <row r="122" spans="1:8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61</v>
      </c>
    </row>
    <row r="123" spans="1:8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62</v>
      </c>
    </row>
    <row r="124" spans="1:8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63</v>
      </c>
    </row>
    <row r="125" spans="1:8">
      <c r="A125" s="12" t="s">
        <v>194</v>
      </c>
    </row>
    <row r="126" spans="1:8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61</v>
      </c>
    </row>
    <row r="127" spans="1:8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62</v>
      </c>
    </row>
    <row r="128" spans="1:8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63</v>
      </c>
    </row>
    <row r="129" spans="1:8">
      <c r="A129" s="16" t="str">
        <f xml:space="preserve"> "sector " &amp; D129 &amp; " and region " &amp;E129</f>
        <v>sector 2 and region 3</v>
      </c>
      <c r="B129" s="16"/>
      <c r="C129" s="16"/>
      <c r="D129">
        <v>2</v>
      </c>
      <c r="E129">
        <v>3</v>
      </c>
      <c r="F129" t="str">
        <f>D129 &amp; "_" &amp; E129</f>
        <v>2_3</v>
      </c>
    </row>
    <row r="130" spans="1:8">
      <c r="A130" s="14" t="s">
        <v>60</v>
      </c>
      <c r="B130" s="2"/>
      <c r="C130" s="2"/>
    </row>
    <row r="131" spans="1:8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61</v>
      </c>
    </row>
    <row r="132" spans="1:8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62</v>
      </c>
    </row>
    <row r="133" spans="1:8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63</v>
      </c>
    </row>
    <row r="134" spans="1:8">
      <c r="A134" s="14" t="s">
        <v>65</v>
      </c>
      <c r="B134" s="2"/>
      <c r="C134" s="2"/>
    </row>
    <row r="135" spans="1:8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61</v>
      </c>
    </row>
    <row r="136" spans="1:8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62</v>
      </c>
    </row>
    <row r="137" spans="1:8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63</v>
      </c>
    </row>
    <row r="138" spans="1:8">
      <c r="A138" s="14" t="s">
        <v>64</v>
      </c>
      <c r="B138" s="2"/>
      <c r="C138" s="2"/>
      <c r="F138" s="16"/>
      <c r="G138" s="16"/>
      <c r="H138" s="16"/>
    </row>
    <row r="139" spans="1:8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61</v>
      </c>
    </row>
    <row r="140" spans="1:8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62</v>
      </c>
    </row>
    <row r="141" spans="1:8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63</v>
      </c>
    </row>
    <row r="142" spans="1:8">
      <c r="A142" s="14" t="s">
        <v>66</v>
      </c>
      <c r="B142" s="2"/>
      <c r="C142" s="2"/>
      <c r="F142" s="16"/>
      <c r="G142" s="16"/>
      <c r="H142" s="16"/>
    </row>
    <row r="143" spans="1:8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61</v>
      </c>
    </row>
    <row r="144" spans="1:8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62</v>
      </c>
    </row>
    <row r="145" spans="1:6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63</v>
      </c>
    </row>
    <row r="146" spans="1:6">
      <c r="A146" s="14" t="s">
        <v>193</v>
      </c>
      <c r="B146" s="2"/>
      <c r="C146" s="2"/>
    </row>
    <row r="147" spans="1:6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61</v>
      </c>
    </row>
    <row r="148" spans="1:6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62</v>
      </c>
    </row>
    <row r="149" spans="1:6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63</v>
      </c>
    </row>
    <row r="150" spans="1:6">
      <c r="A150" s="14" t="s">
        <v>194</v>
      </c>
    </row>
    <row r="151" spans="1:6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61</v>
      </c>
    </row>
    <row r="152" spans="1:6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62</v>
      </c>
    </row>
    <row r="153" spans="1:6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63</v>
      </c>
    </row>
    <row r="154" spans="1:6">
      <c r="A154" s="16" t="str">
        <f xml:space="preserve"> "sector " &amp; D154 &amp; " and region " &amp;E154</f>
        <v>sector 3 and region 1</v>
      </c>
      <c r="B154" s="16"/>
      <c r="C154" s="16"/>
      <c r="D154">
        <v>3</v>
      </c>
      <c r="E154">
        <v>1</v>
      </c>
      <c r="F154" t="str">
        <f>D154 &amp; "_" &amp; E154</f>
        <v>3_1</v>
      </c>
    </row>
    <row r="155" spans="1:6">
      <c r="A155" s="12" t="s">
        <v>60</v>
      </c>
      <c r="B155" s="2"/>
      <c r="C155" s="2"/>
    </row>
    <row r="156" spans="1:6">
      <c r="A156" t="str" cm="1">
        <f t="array" aca="1" ref="A156" ca="1" xml:space="preserve"> "a_T_1_" &amp; INDIRECT("F" &amp; ROW(C156)-2) &amp; "_p"</f>
        <v>a_T_1_3_1_p</v>
      </c>
      <c r="B156">
        <v>0</v>
      </c>
      <c r="C156" t="s">
        <v>61</v>
      </c>
    </row>
    <row r="157" spans="1:6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62</v>
      </c>
    </row>
    <row r="158" spans="1:6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63</v>
      </c>
    </row>
    <row r="159" spans="1:6">
      <c r="A159" s="12" t="s">
        <v>65</v>
      </c>
      <c r="B159" s="2"/>
      <c r="C159" s="2"/>
    </row>
    <row r="160" spans="1:6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61</v>
      </c>
    </row>
    <row r="161" spans="1:8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62</v>
      </c>
    </row>
    <row r="162" spans="1:8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63</v>
      </c>
    </row>
    <row r="163" spans="1:8">
      <c r="A163" s="12" t="s">
        <v>64</v>
      </c>
      <c r="B163" s="2"/>
      <c r="C163" s="2"/>
      <c r="F163" s="16"/>
      <c r="G163" s="16"/>
      <c r="H163" s="16"/>
    </row>
    <row r="164" spans="1:8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61</v>
      </c>
    </row>
    <row r="165" spans="1:8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62</v>
      </c>
    </row>
    <row r="166" spans="1:8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63</v>
      </c>
    </row>
    <row r="167" spans="1:8">
      <c r="A167" s="12" t="s">
        <v>66</v>
      </c>
      <c r="B167" s="2"/>
      <c r="C167" s="2"/>
      <c r="F167" s="16"/>
      <c r="G167" s="16"/>
      <c r="H167" s="16"/>
    </row>
    <row r="168" spans="1:8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61</v>
      </c>
    </row>
    <row r="169" spans="1:8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62</v>
      </c>
    </row>
    <row r="170" spans="1:8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63</v>
      </c>
    </row>
    <row r="171" spans="1:8">
      <c r="A171" s="12" t="s">
        <v>193</v>
      </c>
      <c r="B171" s="2"/>
      <c r="C171" s="2"/>
    </row>
    <row r="172" spans="1:8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61</v>
      </c>
    </row>
    <row r="173" spans="1:8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62</v>
      </c>
    </row>
    <row r="174" spans="1:8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63</v>
      </c>
    </row>
    <row r="175" spans="1:8">
      <c r="A175" s="12" t="s">
        <v>194</v>
      </c>
    </row>
    <row r="176" spans="1:8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61</v>
      </c>
    </row>
    <row r="177" spans="1:8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62</v>
      </c>
    </row>
    <row r="178" spans="1:8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63</v>
      </c>
    </row>
    <row r="179" spans="1:8">
      <c r="A179" s="16" t="str">
        <f xml:space="preserve"> "sector " &amp; D179 &amp; " and region " &amp;E179</f>
        <v>sector 3 and region 2</v>
      </c>
      <c r="B179" s="16"/>
      <c r="C179" s="16"/>
      <c r="D179">
        <v>3</v>
      </c>
      <c r="E179">
        <v>2</v>
      </c>
      <c r="F179" t="str">
        <f>D179 &amp; "_" &amp; E179</f>
        <v>3_2</v>
      </c>
    </row>
    <row r="180" spans="1:8">
      <c r="A180" s="12" t="s">
        <v>60</v>
      </c>
      <c r="B180" s="2"/>
      <c r="C180" s="2"/>
    </row>
    <row r="181" spans="1:8">
      <c r="A181" t="str" cm="1">
        <f t="array" aca="1" ref="A181" ca="1" xml:space="preserve"> "a_T_1_" &amp; INDIRECT("F" &amp; ROW(C181)-2) &amp; "_p"</f>
        <v>a_T_1_3_2_p</v>
      </c>
      <c r="B181">
        <v>0</v>
      </c>
      <c r="C181" t="s">
        <v>61</v>
      </c>
    </row>
    <row r="182" spans="1:8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62</v>
      </c>
    </row>
    <row r="183" spans="1:8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63</v>
      </c>
    </row>
    <row r="184" spans="1:8">
      <c r="A184" s="12" t="s">
        <v>65</v>
      </c>
      <c r="B184" s="2"/>
      <c r="C184" s="2"/>
    </row>
    <row r="185" spans="1:8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61</v>
      </c>
    </row>
    <row r="186" spans="1:8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62</v>
      </c>
    </row>
    <row r="187" spans="1:8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63</v>
      </c>
    </row>
    <row r="188" spans="1:8">
      <c r="A188" s="12" t="s">
        <v>64</v>
      </c>
      <c r="B188" s="2"/>
      <c r="C188" s="2"/>
      <c r="F188" s="16"/>
      <c r="G188" s="16"/>
      <c r="H188" s="16"/>
    </row>
    <row r="189" spans="1:8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61</v>
      </c>
    </row>
    <row r="190" spans="1:8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62</v>
      </c>
    </row>
    <row r="191" spans="1:8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63</v>
      </c>
    </row>
    <row r="192" spans="1:8">
      <c r="A192" s="12" t="s">
        <v>66</v>
      </c>
      <c r="B192" s="2"/>
      <c r="C192" s="2"/>
      <c r="F192" s="16"/>
      <c r="G192" s="16"/>
      <c r="H192" s="16"/>
    </row>
    <row r="193" spans="1:6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61</v>
      </c>
    </row>
    <row r="194" spans="1:6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62</v>
      </c>
    </row>
    <row r="195" spans="1:6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63</v>
      </c>
    </row>
    <row r="196" spans="1:6">
      <c r="A196" s="12" t="s">
        <v>193</v>
      </c>
      <c r="B196" s="2"/>
      <c r="C196" s="2"/>
    </row>
    <row r="197" spans="1:6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61</v>
      </c>
    </row>
    <row r="198" spans="1:6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62</v>
      </c>
    </row>
    <row r="199" spans="1:6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63</v>
      </c>
    </row>
    <row r="200" spans="1:6">
      <c r="A200" s="12" t="s">
        <v>194</v>
      </c>
    </row>
    <row r="201" spans="1:6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61</v>
      </c>
    </row>
    <row r="202" spans="1:6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62</v>
      </c>
    </row>
    <row r="203" spans="1:6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63</v>
      </c>
    </row>
    <row r="204" spans="1:6">
      <c r="A204" s="16" t="str">
        <f xml:space="preserve"> "sector " &amp; D204 &amp; " and region " &amp;E204</f>
        <v>sector 3 and region 3</v>
      </c>
      <c r="B204" s="16"/>
      <c r="C204" s="16"/>
      <c r="D204">
        <v>3</v>
      </c>
      <c r="E204">
        <v>3</v>
      </c>
      <c r="F204" t="str">
        <f>D204 &amp; "_" &amp; E204</f>
        <v>3_3</v>
      </c>
    </row>
    <row r="205" spans="1:6">
      <c r="A205" s="14" t="s">
        <v>60</v>
      </c>
      <c r="B205" s="2"/>
      <c r="C205" s="2"/>
    </row>
    <row r="206" spans="1:6">
      <c r="A206" t="str" cm="1">
        <f t="array" aca="1" ref="A206" ca="1" xml:space="preserve"> "a_T_1_" &amp; INDIRECT("F" &amp; ROW(C206)-2) &amp; "_p"</f>
        <v>a_T_1_3_3_p</v>
      </c>
      <c r="B206">
        <v>0</v>
      </c>
      <c r="C206" t="s">
        <v>61</v>
      </c>
    </row>
    <row r="207" spans="1:6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62</v>
      </c>
    </row>
    <row r="208" spans="1:6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63</v>
      </c>
    </row>
    <row r="209" spans="1:8">
      <c r="A209" s="14" t="s">
        <v>65</v>
      </c>
      <c r="B209" s="2"/>
      <c r="C209" s="2"/>
    </row>
    <row r="210" spans="1:8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61</v>
      </c>
    </row>
    <row r="211" spans="1:8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62</v>
      </c>
    </row>
    <row r="212" spans="1:8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63</v>
      </c>
    </row>
    <row r="213" spans="1:8">
      <c r="A213" s="14" t="s">
        <v>64</v>
      </c>
      <c r="B213" s="2"/>
      <c r="C213" s="2"/>
      <c r="F213" s="16"/>
      <c r="G213" s="16"/>
      <c r="H213" s="16"/>
    </row>
    <row r="214" spans="1:8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61</v>
      </c>
    </row>
    <row r="215" spans="1:8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62</v>
      </c>
    </row>
    <row r="216" spans="1:8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63</v>
      </c>
    </row>
    <row r="217" spans="1:8">
      <c r="A217" s="14" t="s">
        <v>66</v>
      </c>
      <c r="B217" s="2"/>
      <c r="C217" s="2"/>
      <c r="F217" s="16"/>
      <c r="G217" s="16"/>
      <c r="H217" s="16"/>
    </row>
    <row r="218" spans="1:8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61</v>
      </c>
    </row>
    <row r="219" spans="1:8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62</v>
      </c>
    </row>
    <row r="220" spans="1:8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63</v>
      </c>
    </row>
    <row r="221" spans="1:8">
      <c r="A221" s="14" t="s">
        <v>193</v>
      </c>
      <c r="B221" s="2"/>
      <c r="C221" s="2"/>
    </row>
    <row r="222" spans="1:8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61</v>
      </c>
    </row>
    <row r="223" spans="1:8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62</v>
      </c>
    </row>
    <row r="224" spans="1:8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63</v>
      </c>
    </row>
    <row r="225" spans="1:3">
      <c r="A225" s="14" t="s">
        <v>194</v>
      </c>
    </row>
    <row r="226" spans="1: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61</v>
      </c>
    </row>
    <row r="227" spans="1: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62</v>
      </c>
    </row>
    <row r="228" spans="1: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63</v>
      </c>
    </row>
  </sheetData>
  <mergeCells count="27">
    <mergeCell ref="F113:H113"/>
    <mergeCell ref="F117:H117"/>
    <mergeCell ref="F40:H40"/>
    <mergeCell ref="A79:C79"/>
    <mergeCell ref="F88:H88"/>
    <mergeCell ref="F92:H92"/>
    <mergeCell ref="A104:C104"/>
    <mergeCell ref="A53:C53"/>
    <mergeCell ref="F62:H62"/>
    <mergeCell ref="F66:H66"/>
    <mergeCell ref="F11:H11"/>
    <mergeCell ref="F15:H15"/>
    <mergeCell ref="A2:C2"/>
    <mergeCell ref="A27:C27"/>
    <mergeCell ref="F36:H36"/>
    <mergeCell ref="F217:H217"/>
    <mergeCell ref="A129:C129"/>
    <mergeCell ref="F138:H138"/>
    <mergeCell ref="F142:H142"/>
    <mergeCell ref="A204:C204"/>
    <mergeCell ref="F213:H213"/>
    <mergeCell ref="F192:H192"/>
    <mergeCell ref="A154:C154"/>
    <mergeCell ref="F163:H163"/>
    <mergeCell ref="F167:H167"/>
    <mergeCell ref="A179:C179"/>
    <mergeCell ref="F188:H18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2" workbookViewId="0"/>
  </sheetViews>
  <sheetFormatPr baseColWidth="10" defaultRowHeight="14.4"/>
  <sheetData>
    <row r="1" spans="1:2">
      <c r="A1" t="s">
        <v>132</v>
      </c>
      <c r="B1" t="s">
        <v>184</v>
      </c>
    </row>
    <row r="2" spans="1:2">
      <c r="A2">
        <v>1</v>
      </c>
      <c r="B2" s="3">
        <f>'[1]IO GRAS Economic Activity 3'!$B$20</f>
        <v>0.12087555432860785</v>
      </c>
    </row>
    <row r="3" spans="1:2">
      <c r="A3">
        <v>2</v>
      </c>
      <c r="B3" s="3">
        <f>'[1]IO GRAS Economic Activity 3'!$C$20</f>
        <v>0.41923126779898201</v>
      </c>
    </row>
    <row r="4" spans="1:2">
      <c r="A4">
        <v>3</v>
      </c>
      <c r="B4" s="3">
        <f>'[1]IO GRAS Economic Activity 3'!$D$20</f>
        <v>0.45989317787241069</v>
      </c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A11" t="s">
        <v>132</v>
      </c>
      <c r="B11" t="s">
        <v>185</v>
      </c>
    </row>
    <row r="12" spans="1:2">
      <c r="A12">
        <v>1</v>
      </c>
      <c r="B12" s="3">
        <f>[2]Calibration3!$B$12</f>
        <v>0.41864967694004818</v>
      </c>
    </row>
    <row r="13" spans="1:2">
      <c r="A13">
        <v>2</v>
      </c>
      <c r="B13" s="3">
        <f>[2]Calibration3!$C$12</f>
        <v>0.3244782638060289</v>
      </c>
    </row>
    <row r="14" spans="1:2">
      <c r="A14">
        <v>3</v>
      </c>
      <c r="B14" s="3">
        <f>[2]Calibration3!$D$12</f>
        <v>0.25687205925392287</v>
      </c>
    </row>
    <row r="15" spans="1:2">
      <c r="B15" s="3"/>
    </row>
    <row r="16" spans="1:2">
      <c r="B16" s="3"/>
    </row>
    <row r="17" spans="1:2">
      <c r="B17" s="3"/>
    </row>
    <row r="18" spans="1:2">
      <c r="B18" s="3"/>
    </row>
    <row r="19" spans="1:2">
      <c r="B19" s="3"/>
    </row>
    <row r="20" spans="1:2">
      <c r="B20" s="3"/>
    </row>
    <row r="21" spans="1:2">
      <c r="A21" t="s">
        <v>132</v>
      </c>
      <c r="B21" t="s">
        <v>186</v>
      </c>
    </row>
    <row r="22" spans="1:2">
      <c r="A22">
        <v>1</v>
      </c>
      <c r="B22" s="3">
        <f>'[1]IO GRAS Economic Activity 3'!$B$19</f>
        <v>0.66891309617432293</v>
      </c>
    </row>
    <row r="23" spans="1:2">
      <c r="A23">
        <v>2</v>
      </c>
      <c r="B23" s="3">
        <f>'[1]IO GRAS Economic Activity 3'!$C$19</f>
        <v>0.59554519923585847</v>
      </c>
    </row>
    <row r="24" spans="1:2">
      <c r="A24">
        <v>3</v>
      </c>
      <c r="B24" s="3">
        <f>'[1]IO GRAS Economic Activity 3'!$D$19</f>
        <v>0.65432559626326969</v>
      </c>
    </row>
    <row r="25" spans="1:2">
      <c r="B25" s="3"/>
    </row>
    <row r="26" spans="1:2">
      <c r="B26" s="3"/>
    </row>
    <row r="27" spans="1:2">
      <c r="B27" s="3"/>
    </row>
    <row r="28" spans="1:2">
      <c r="B28" s="3"/>
    </row>
    <row r="29" spans="1:2">
      <c r="B29" s="3"/>
    </row>
    <row r="30" spans="1:2">
      <c r="B30" s="3"/>
    </row>
    <row r="33" spans="1:6">
      <c r="A33" t="s">
        <v>157</v>
      </c>
    </row>
    <row r="34" spans="1:6">
      <c r="B34" t="s">
        <v>151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152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>
      <c r="A36" t="s">
        <v>137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>
      <c r="A37" t="s">
        <v>153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>
      <c r="A38" t="s">
        <v>154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>
      <c r="A39" t="s">
        <v>139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>
      <c r="A40" t="s">
        <v>155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>
      <c r="A41" t="s">
        <v>156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>
      <c r="A42" t="s">
        <v>163</v>
      </c>
    </row>
    <row r="43" spans="1:6">
      <c r="A43" t="s">
        <v>162</v>
      </c>
      <c r="B43">
        <v>2016</v>
      </c>
      <c r="C43">
        <v>2017</v>
      </c>
      <c r="D43">
        <v>2018</v>
      </c>
      <c r="E43" t="s">
        <v>164</v>
      </c>
      <c r="F43" t="s">
        <v>165</v>
      </c>
    </row>
    <row r="44" spans="1:6">
      <c r="A44" t="s">
        <v>152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>
      <c r="A45" t="s">
        <v>137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>
      <c r="A46" t="s">
        <v>153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>
      <c r="A47" t="s">
        <v>154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>
      <c r="A48" t="s">
        <v>139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>
      <c r="A49" t="s">
        <v>155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>
      <c r="A50" t="s">
        <v>156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>
      <c r="A51" t="s">
        <v>166</v>
      </c>
    </row>
    <row r="52" spans="1:6">
      <c r="A52" t="s">
        <v>167</v>
      </c>
      <c r="B52">
        <v>2017</v>
      </c>
      <c r="C52">
        <v>2018</v>
      </c>
      <c r="D52" t="s">
        <v>165</v>
      </c>
    </row>
    <row r="53" spans="1:6">
      <c r="A53" t="s">
        <v>152</v>
      </c>
      <c r="B53">
        <v>654633</v>
      </c>
      <c r="C53">
        <v>714755</v>
      </c>
      <c r="D53">
        <f>B53/B$53</f>
        <v>1</v>
      </c>
    </row>
    <row r="54" spans="1:6">
      <c r="A54" t="s">
        <v>137</v>
      </c>
      <c r="B54">
        <v>207376</v>
      </c>
      <c r="C54">
        <v>222324</v>
      </c>
      <c r="D54">
        <f t="shared" ref="D54:D59" si="2">B54/B$53</f>
        <v>0.31678207484193432</v>
      </c>
    </row>
    <row r="55" spans="1:6">
      <c r="A55" t="s">
        <v>153</v>
      </c>
      <c r="B55">
        <v>28302</v>
      </c>
      <c r="C55">
        <v>30370</v>
      </c>
      <c r="D55">
        <f t="shared" si="2"/>
        <v>4.3233384201529709E-2</v>
      </c>
    </row>
    <row r="56" spans="1:6">
      <c r="A56" t="s">
        <v>154</v>
      </c>
      <c r="B56">
        <v>88222</v>
      </c>
      <c r="C56">
        <v>95558</v>
      </c>
      <c r="D56">
        <f t="shared" si="2"/>
        <v>0.13476558621395499</v>
      </c>
    </row>
    <row r="57" spans="1:6">
      <c r="A57" t="s">
        <v>139</v>
      </c>
      <c r="B57">
        <v>17533</v>
      </c>
      <c r="C57">
        <v>18489</v>
      </c>
      <c r="D57">
        <f t="shared" si="2"/>
        <v>2.6782945558809286E-2</v>
      </c>
    </row>
    <row r="58" spans="1:6">
      <c r="A58" t="s">
        <v>155</v>
      </c>
      <c r="B58">
        <v>263426</v>
      </c>
      <c r="C58">
        <v>294940</v>
      </c>
      <c r="D58">
        <f t="shared" si="2"/>
        <v>0.40240256754547971</v>
      </c>
    </row>
    <row r="59" spans="1:6">
      <c r="A59" t="s">
        <v>156</v>
      </c>
      <c r="B59">
        <v>49774</v>
      </c>
      <c r="C59">
        <v>53074</v>
      </c>
      <c r="D59">
        <f t="shared" si="2"/>
        <v>7.6033441638291996E-2</v>
      </c>
    </row>
    <row r="60" spans="1:6">
      <c r="A60" t="s">
        <v>168</v>
      </c>
    </row>
    <row r="61" spans="1:6">
      <c r="A61" t="s">
        <v>169</v>
      </c>
      <c r="B61" t="s">
        <v>151</v>
      </c>
      <c r="C61" t="s">
        <v>165</v>
      </c>
    </row>
    <row r="62" spans="1:6">
      <c r="A62" t="s">
        <v>152</v>
      </c>
      <c r="B62">
        <v>17830</v>
      </c>
      <c r="C62">
        <f t="shared" ref="C62:C68" si="3">B62/B$62</f>
        <v>1</v>
      </c>
    </row>
    <row r="63" spans="1:6">
      <c r="A63" t="s">
        <v>137</v>
      </c>
      <c r="B63">
        <v>5534</v>
      </c>
      <c r="C63">
        <f t="shared" si="3"/>
        <v>0.31037577117218174</v>
      </c>
    </row>
    <row r="64" spans="1:6">
      <c r="A64" t="s">
        <v>153</v>
      </c>
      <c r="B64">
        <v>152</v>
      </c>
      <c r="C64">
        <f t="shared" si="3"/>
        <v>8.5249579360628155E-3</v>
      </c>
    </row>
    <row r="65" spans="1:4">
      <c r="A65" t="s">
        <v>154</v>
      </c>
      <c r="B65">
        <v>6024</v>
      </c>
      <c r="C65">
        <f t="shared" si="3"/>
        <v>0.33785754346606844</v>
      </c>
    </row>
    <row r="66" spans="1:4">
      <c r="A66" t="s">
        <v>139</v>
      </c>
      <c r="B66">
        <v>108</v>
      </c>
      <c r="C66">
        <f t="shared" si="3"/>
        <v>6.0572069545709482E-3</v>
      </c>
    </row>
    <row r="67" spans="1:4">
      <c r="A67" t="s">
        <v>155</v>
      </c>
      <c r="B67">
        <v>4638</v>
      </c>
      <c r="C67">
        <f t="shared" si="3"/>
        <v>0.2601233875490746</v>
      </c>
    </row>
    <row r="68" spans="1:4">
      <c r="A68" t="s">
        <v>156</v>
      </c>
      <c r="B68">
        <v>1374</v>
      </c>
      <c r="C68">
        <f t="shared" si="3"/>
        <v>7.7061132922041503E-2</v>
      </c>
    </row>
    <row r="69" spans="1:4">
      <c r="A69" t="s">
        <v>170</v>
      </c>
      <c r="B69" t="s">
        <v>171</v>
      </c>
      <c r="C69" t="s">
        <v>172</v>
      </c>
      <c r="D69" t="s">
        <v>165</v>
      </c>
    </row>
    <row r="70" spans="1:4">
      <c r="A70" t="s">
        <v>152</v>
      </c>
      <c r="B70">
        <v>331235.7</v>
      </c>
      <c r="C70">
        <v>94666</v>
      </c>
      <c r="D70">
        <f t="shared" ref="D70:D76" si="4">C70/C$70</f>
        <v>1</v>
      </c>
    </row>
    <row r="71" spans="1:4">
      <c r="A71" t="s">
        <v>137</v>
      </c>
      <c r="B71">
        <v>21260</v>
      </c>
      <c r="C71">
        <v>21566.400000000001</v>
      </c>
      <c r="D71">
        <f t="shared" si="4"/>
        <v>0.2278156888428792</v>
      </c>
    </row>
    <row r="72" spans="1:4">
      <c r="A72" t="s">
        <v>153</v>
      </c>
      <c r="B72">
        <v>95222.2</v>
      </c>
      <c r="C72">
        <v>12292.7</v>
      </c>
      <c r="D72">
        <f t="shared" si="4"/>
        <v>0.12985337924914964</v>
      </c>
    </row>
    <row r="73" spans="1:4">
      <c r="A73" t="s">
        <v>154</v>
      </c>
      <c r="B73">
        <v>95876</v>
      </c>
      <c r="C73">
        <v>20056.900000000001</v>
      </c>
      <c r="D73">
        <f t="shared" si="4"/>
        <v>0.21187015401516915</v>
      </c>
    </row>
    <row r="74" spans="1:4">
      <c r="A74" t="s">
        <v>139</v>
      </c>
      <c r="B74">
        <v>54508.3</v>
      </c>
      <c r="C74">
        <v>5871</v>
      </c>
      <c r="D74">
        <f t="shared" si="4"/>
        <v>6.2018042380580146E-2</v>
      </c>
    </row>
    <row r="75" spans="1:4">
      <c r="A75" t="s">
        <v>155</v>
      </c>
      <c r="B75">
        <v>23552.799999999999</v>
      </c>
      <c r="C75">
        <v>17074.3</v>
      </c>
      <c r="D75">
        <f t="shared" si="4"/>
        <v>0.18036359410981767</v>
      </c>
    </row>
    <row r="76" spans="1:4">
      <c r="A76" t="s">
        <v>156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Plot</vt:lpstr>
      <vt:lpstr>Comparison</vt:lpstr>
      <vt:lpstr>Content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2020-04-24T09:19:24Z</dcterms:modified>
</cp:coreProperties>
</file>