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2c93ce427878e7/Dokumente/GitHub/DGE-CRED/Spatial_Multisector-RBC-SOE-model_capital_sector_specific/ExcelFiles/"/>
    </mc:Choice>
  </mc:AlternateContent>
  <xr:revisionPtr revIDLastSave="98" documentId="14_{5D0104A8-120A-4634-9F7D-669A0CEC349C}" xr6:coauthVersionLast="45" xr6:coauthVersionMax="45" xr10:uidLastSave="{12E97E52-D4D8-4A84-AC29-865A73438ABB}"/>
  <bookViews>
    <workbookView xWindow="2304" yWindow="2304" windowWidth="17280" windowHeight="8964" activeTab="1" xr2:uid="{682A2A63-2C28-4521-89E3-584100870803}"/>
  </bookViews>
  <sheets>
    <sheet name="Start" sheetId="1" r:id="rId1"/>
    <sheet name="Terminal" sheetId="2" r:id="rId2"/>
    <sheet name="Baseline" sheetId="6" r:id="rId3"/>
    <sheet name="Temperature" sheetId="7" r:id="rId4"/>
    <sheet name="SeaLevel" sheetId="8" r:id="rId5"/>
    <sheet name="Adaptation" sheetId="9" r:id="rId6"/>
    <sheet name="Dynamics" sheetId="3" r:id="rId7"/>
    <sheet name="Structural Parameters" sheetId="5" r:id="rId8"/>
    <sheet name="Climate Damage Function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H5" i="2"/>
  <c r="A16" i="9" l="1"/>
  <c r="A15" i="9"/>
  <c r="A14" i="9"/>
  <c r="A13" i="9"/>
  <c r="A12" i="9"/>
  <c r="A11" i="9"/>
  <c r="A16" i="8"/>
  <c r="A15" i="8"/>
  <c r="A14" i="8"/>
  <c r="A13" i="8"/>
  <c r="A12" i="8"/>
  <c r="A11" i="8"/>
  <c r="A16" i="7"/>
  <c r="A15" i="7"/>
  <c r="A14" i="7"/>
  <c r="A13" i="7"/>
  <c r="A12" i="7"/>
  <c r="A11" i="7"/>
  <c r="A12" i="6"/>
  <c r="A13" i="6"/>
  <c r="A14" i="6"/>
  <c r="A15" i="6"/>
  <c r="A16" i="6"/>
  <c r="A11" i="6"/>
  <c r="F10" i="6" l="1"/>
  <c r="B18" i="3" l="1"/>
  <c r="B17" i="3"/>
  <c r="B16" i="3"/>
  <c r="B15" i="3"/>
  <c r="B14" i="3"/>
  <c r="B13" i="3"/>
  <c r="F13" i="3" l="1"/>
  <c r="H18" i="3" l="1"/>
  <c r="H10" i="3" l="1"/>
  <c r="H9" i="3"/>
  <c r="B28" i="1" l="1"/>
  <c r="B21" i="1"/>
  <c r="B20" i="2"/>
  <c r="B13" i="2" l="1"/>
</calcChain>
</file>

<file path=xl/sharedStrings.xml><?xml version="1.0" encoding="utf-8"?>
<sst xmlns="http://schemas.openxmlformats.org/spreadsheetml/2006/main" count="463" uniqueCount="239">
  <si>
    <t>Parameter</t>
  </si>
  <si>
    <t>Value</t>
  </si>
  <si>
    <t>Description</t>
  </si>
  <si>
    <t>Y0_p</t>
  </si>
  <si>
    <t>phiY_1_1_p</t>
  </si>
  <si>
    <t>phiY_1_2_p</t>
  </si>
  <si>
    <t>phiY_2_1_p</t>
  </si>
  <si>
    <t>phiY_2_2_p</t>
  </si>
  <si>
    <t>initial gross value added</t>
  </si>
  <si>
    <t>phiN_1_1_p</t>
  </si>
  <si>
    <t>phiN_1_2_p</t>
  </si>
  <si>
    <t>phiN_2_1_p</t>
  </si>
  <si>
    <t>phiN_2_2_p</t>
  </si>
  <si>
    <t>share of agricultural production in region 1 P_1_1 * Y_1_1 / Y</t>
  </si>
  <si>
    <t>share of agricultural production in region 2  P_1_2 * Y_1_2 / Y</t>
  </si>
  <si>
    <t>share of non-agricultural production in region 2  P_2_1 * Y_2_1 / Y</t>
  </si>
  <si>
    <t>share of non-agricultural production in region 2  P_2_2 * Y_2_2 / Y</t>
  </si>
  <si>
    <t>share of agricultural employment in region 1 N_1_1 / N</t>
  </si>
  <si>
    <t>share of agricultural employment in region 2 N_1_2 / N</t>
  </si>
  <si>
    <t>share of non-agricultural employment in region 2 N_2_1 / N</t>
  </si>
  <si>
    <t>share of non-agricultural employment  in region 2 N_2_2 / N</t>
  </si>
  <si>
    <t>phiW_1_1_p</t>
  </si>
  <si>
    <t>phiW_1_2_p</t>
  </si>
  <si>
    <t>phiW_2_1_p</t>
  </si>
  <si>
    <t>phiW_2_2_p</t>
  </si>
  <si>
    <t>labour cost share of agricultural production in region 1 W_1_1 * N_1_1 /  (P_1_1 *Y_1_1)</t>
  </si>
  <si>
    <t>labour cost shares</t>
  </si>
  <si>
    <t>employment shares</t>
  </si>
  <si>
    <t>gross value added shares</t>
  </si>
  <si>
    <t>phiP_1_1_p</t>
  </si>
  <si>
    <t>phiP_1_2_p</t>
  </si>
  <si>
    <t>phiP_2_1_p</t>
  </si>
  <si>
    <t>phiP_2_2_p</t>
  </si>
  <si>
    <t>P0_p</t>
  </si>
  <si>
    <t>initial price level</t>
  </si>
  <si>
    <t>PoP0_p</t>
  </si>
  <si>
    <t>initial population</t>
  </si>
  <si>
    <t>initial aggregates</t>
  </si>
  <si>
    <t>N0_p</t>
  </si>
  <si>
    <t>initial employment level</t>
  </si>
  <si>
    <t>relative price of agricultural goods in region 1 P_1_1 / P</t>
  </si>
  <si>
    <t>relative price of non-agricultural goods in region 2 P_2_2 / P</t>
  </si>
  <si>
    <t>relative price of agricultural goods in region 1 P_1_2 / P</t>
  </si>
  <si>
    <t>relative price of non-agricultural goods in region 2 P_2_1 / P</t>
  </si>
  <si>
    <t>relative price</t>
  </si>
  <si>
    <t>T0_1_p</t>
  </si>
  <si>
    <t>T0_2_p</t>
  </si>
  <si>
    <t>WS0_1_p</t>
  </si>
  <si>
    <t>WS0_2_p</t>
  </si>
  <si>
    <t>initial climate variables</t>
  </si>
  <si>
    <t xml:space="preserve">intitial temperature in region 2 </t>
  </si>
  <si>
    <t xml:space="preserve">intitial temperature in region 1 </t>
  </si>
  <si>
    <t>wind speed in region 1</t>
  </si>
  <si>
    <t xml:space="preserve">wind speed in region 2 </t>
  </si>
  <si>
    <t>SL0_p</t>
  </si>
  <si>
    <t>sea level</t>
  </si>
  <si>
    <t>PERC0_2_p</t>
  </si>
  <si>
    <t>PERC0_1_p</t>
  </si>
  <si>
    <t>percipitation in region 1</t>
  </si>
  <si>
    <t>percipitation in region 2</t>
  </si>
  <si>
    <t>aggregates</t>
  </si>
  <si>
    <t>climate variables</t>
  </si>
  <si>
    <t>beta_p</t>
  </si>
  <si>
    <t>delta_p</t>
  </si>
  <si>
    <t>sigmaL_p</t>
  </si>
  <si>
    <t>inverse Frisch elasticity</t>
  </si>
  <si>
    <t>intertemporal elasticity of substitution for consumption</t>
  </si>
  <si>
    <t>sigmaC_p</t>
  </si>
  <si>
    <t>speed of adjustment for technology</t>
  </si>
  <si>
    <t>omegaNX_p</t>
  </si>
  <si>
    <t>net exports relative to GDP</t>
  </si>
  <si>
    <t>speed of adjustment for net exports to new long-run steady state</t>
  </si>
  <si>
    <t>rhoNX_p</t>
  </si>
  <si>
    <t>rhoSL_p</t>
  </si>
  <si>
    <t>speed of adjustment for sea level to new long-run steady state</t>
  </si>
  <si>
    <t>rhoPoP_p</t>
  </si>
  <si>
    <t>phiK_p</t>
  </si>
  <si>
    <t>investment adjustment cost curvature</t>
  </si>
  <si>
    <t>phiB_p</t>
  </si>
  <si>
    <t>rhoT_p</t>
  </si>
  <si>
    <t>foreign bonds adjusmtent cost</t>
  </si>
  <si>
    <t>speed of adjustment for population to new long-run steady state</t>
  </si>
  <si>
    <t>speed of adjustment for temperature to new long-run steady state</t>
  </si>
  <si>
    <t>discount factor</t>
  </si>
  <si>
    <t>depreciation rate</t>
  </si>
  <si>
    <t>elasticity of subsitution between sectors</t>
  </si>
  <si>
    <t>etaC_p</t>
  </si>
  <si>
    <t>tauC_p</t>
  </si>
  <si>
    <t>consumption tax rate</t>
  </si>
  <si>
    <t>tauN_p</t>
  </si>
  <si>
    <t>labour income tax</t>
  </si>
  <si>
    <t>tauK_p</t>
  </si>
  <si>
    <t>capital income tax</t>
  </si>
  <si>
    <t>Temperature</t>
  </si>
  <si>
    <t>a_T_1_1_1_p</t>
  </si>
  <si>
    <t>a_T_2_1_1_p</t>
  </si>
  <si>
    <t>a_T_3_1_1_p</t>
  </si>
  <si>
    <t>region 1 and sector 1</t>
  </si>
  <si>
    <t>region 2 and sector 1</t>
  </si>
  <si>
    <t>a_T_1_1_2_p</t>
  </si>
  <si>
    <t>a_T_2_1_2_p</t>
  </si>
  <si>
    <t>a_T_3_1_2_p</t>
  </si>
  <si>
    <t>linear term</t>
  </si>
  <si>
    <t>quadratic term</t>
  </si>
  <si>
    <t>quadratic exponent :-)</t>
  </si>
  <si>
    <t>region 2 and sector 2</t>
  </si>
  <si>
    <t>a_T_1_2_1_p</t>
  </si>
  <si>
    <t>a_T_2_2_1_p</t>
  </si>
  <si>
    <t>a_T_3_2_1_p</t>
  </si>
  <si>
    <t>region and sector 2</t>
  </si>
  <si>
    <t>a_T_1_2_2_p</t>
  </si>
  <si>
    <t>a_T_2_2_2_p</t>
  </si>
  <si>
    <t>a_T_3_2_2_p</t>
  </si>
  <si>
    <t>Percipitation</t>
  </si>
  <si>
    <t>Wind Speed</t>
  </si>
  <si>
    <t>a_P_1_1_1_p</t>
  </si>
  <si>
    <t>a_P_2_1_1_p</t>
  </si>
  <si>
    <t>a_P_3_1_1_p</t>
  </si>
  <si>
    <t>a_P_1_1_2_p</t>
  </si>
  <si>
    <t>a_P_2_1_2_p</t>
  </si>
  <si>
    <t>a_P_3_1_2_p</t>
  </si>
  <si>
    <t>a_P_1_2_1_p</t>
  </si>
  <si>
    <t>a_P_2_2_1_p</t>
  </si>
  <si>
    <t>a_P_3_2_1_p</t>
  </si>
  <si>
    <t>a_P_1_2_2_p</t>
  </si>
  <si>
    <t>a_P_2_2_2_p</t>
  </si>
  <si>
    <t>a_P_3_2_2_p</t>
  </si>
  <si>
    <t>a_W_1_1_1_p</t>
  </si>
  <si>
    <t>a_W_2_1_1_p</t>
  </si>
  <si>
    <t>a_W_3_1_1_p</t>
  </si>
  <si>
    <t>a_W_1_1_2_p</t>
  </si>
  <si>
    <t>a_W_2_1_2_p</t>
  </si>
  <si>
    <t>a_W_3_1_2_p</t>
  </si>
  <si>
    <t>a_W_1_2_1_p</t>
  </si>
  <si>
    <t>a_W_2_2_1_p</t>
  </si>
  <si>
    <t>a_W_3_2_1_p</t>
  </si>
  <si>
    <t>a_W_1_2_2_p</t>
  </si>
  <si>
    <t>a_W_2_2_2_p</t>
  </si>
  <si>
    <t>a_W_3_2_2_p</t>
  </si>
  <si>
    <t>Sea Level</t>
  </si>
  <si>
    <t>a_SL_1_1_1_p</t>
  </si>
  <si>
    <t>a_SL_2_1_1_p</t>
  </si>
  <si>
    <t>a_SL_3_1_1_p</t>
  </si>
  <si>
    <t>a_SL_1_1_2_p</t>
  </si>
  <si>
    <t>a_SL_2_1_2_p</t>
  </si>
  <si>
    <t>a_SL_3_1_2_p</t>
  </si>
  <si>
    <t>a_SL_1_2_1_p</t>
  </si>
  <si>
    <t>a_SL_2_2_1_p</t>
  </si>
  <si>
    <t>a_SL_3_2_1_p</t>
  </si>
  <si>
    <t>a_SL_1_2_2_p</t>
  </si>
  <si>
    <t>a_SL_2_2_2_p</t>
  </si>
  <si>
    <t>a_SL_3_2_2_p</t>
  </si>
  <si>
    <t>TT_1_p</t>
  </si>
  <si>
    <t>TT_2_p</t>
  </si>
  <si>
    <t>WST_1_p</t>
  </si>
  <si>
    <t>WST_2_p</t>
  </si>
  <si>
    <t>PERCT_2_p</t>
  </si>
  <si>
    <t>PERCT_1_p</t>
  </si>
  <si>
    <t>SLT_p</t>
  </si>
  <si>
    <t>NT_p</t>
  </si>
  <si>
    <t>PoPT_p</t>
  </si>
  <si>
    <t>PT_p</t>
  </si>
  <si>
    <t>YT_p</t>
  </si>
  <si>
    <t xml:space="preserve">terminal temperature in region 1 </t>
  </si>
  <si>
    <t xml:space="preserve">terminal temperature in region 2 </t>
  </si>
  <si>
    <t>phiY_3_2_p</t>
  </si>
  <si>
    <t>phiY_3_1_p</t>
  </si>
  <si>
    <t>phiN_3_1_p</t>
  </si>
  <si>
    <t>phiN_3_2_p</t>
  </si>
  <si>
    <t>phiW_3_1_p</t>
  </si>
  <si>
    <t>phiW_3_2_p</t>
  </si>
  <si>
    <t>phiP_3_1_p</t>
  </si>
  <si>
    <t>phiP_3_2_p</t>
  </si>
  <si>
    <t>region 1 and sector 2</t>
  </si>
  <si>
    <t>region 1 and sector 3</t>
  </si>
  <si>
    <t>region 2 and sector 3</t>
  </si>
  <si>
    <t>a_SL_1_3_1_p</t>
  </si>
  <si>
    <t>a_SL_2_3_1_p</t>
  </si>
  <si>
    <t>a_SL_3_3_1_p</t>
  </si>
  <si>
    <t>a_SL_1_3_2_p</t>
  </si>
  <si>
    <t>a_SL_2_3_2_p</t>
  </si>
  <si>
    <t>a_SL_3_3_2_p</t>
  </si>
  <si>
    <t>etaC_1_p</t>
  </si>
  <si>
    <t>elasticity of subsitution between regions for sector 1</t>
  </si>
  <si>
    <t>etaC_2_p</t>
  </si>
  <si>
    <t>elasticity of subsitution between regions for sector 2</t>
  </si>
  <si>
    <t>etaC_3_p</t>
  </si>
  <si>
    <t>elasticity of subsitution between regions for sector 3</t>
  </si>
  <si>
    <t>etaNK_1_1_p</t>
  </si>
  <si>
    <t>etaNK_1_2_p</t>
  </si>
  <si>
    <t>elasticity of subsitution between capital and labour in region 1 for sector 1</t>
  </si>
  <si>
    <t>elasticity of subsitution between capital and labour in region 2 for sector 1</t>
  </si>
  <si>
    <t>etaNK_2_1_p</t>
  </si>
  <si>
    <t>etaNK_2_2_p</t>
  </si>
  <si>
    <t>etaNK_3_2_p</t>
  </si>
  <si>
    <t>etaNK_3_1_p</t>
  </si>
  <si>
    <t>elasticity of subsitution between capital and labour in region 2 for sector 3</t>
  </si>
  <si>
    <t>elasticity of subsitution between capital and labour in region 1 for sector 3</t>
  </si>
  <si>
    <t>elasticity of subsitution between capital and labour in region 2 for sector 2</t>
  </si>
  <si>
    <t>elasticity of subsitution between capital and labour in region 1 for sector 2</t>
  </si>
  <si>
    <t>rhoA_p</t>
  </si>
  <si>
    <t>initial growth rate</t>
  </si>
  <si>
    <t>gY0_1_1_p</t>
  </si>
  <si>
    <t>gY0_1_2_p</t>
  </si>
  <si>
    <t>gY0_2_1_p</t>
  </si>
  <si>
    <t>gY0_2_2_p</t>
  </si>
  <si>
    <t>gY0_3_1_p</t>
  </si>
  <si>
    <t>gY0_3_2_p</t>
  </si>
  <si>
    <t>gN0_1_1_p</t>
  </si>
  <si>
    <t>gN0_1_2_p</t>
  </si>
  <si>
    <t>gN0_2_1_p</t>
  </si>
  <si>
    <t>gN0_2_2_p</t>
  </si>
  <si>
    <t>gN0_3_1_p</t>
  </si>
  <si>
    <t>gN0_3_2_p</t>
  </si>
  <si>
    <t>final government expenditure</t>
  </si>
  <si>
    <t>adaptation expenditures</t>
  </si>
  <si>
    <t>phiGA_1_1_p</t>
  </si>
  <si>
    <t>phiGA_1_2_p</t>
  </si>
  <si>
    <t>phiGA_2_1_p</t>
  </si>
  <si>
    <t>phiGA_2_2_p</t>
  </si>
  <si>
    <t>phiGA_3_1_p</t>
  </si>
  <si>
    <t>phiGA_3_2_p</t>
  </si>
  <si>
    <t>terminal gross value added</t>
  </si>
  <si>
    <t>terminal price level</t>
  </si>
  <si>
    <t>terminal population</t>
  </si>
  <si>
    <t>terminal employment level</t>
  </si>
  <si>
    <t>rhoPERC_p</t>
  </si>
  <si>
    <t>speed of adjustment for wind speed to new long-run steady state</t>
  </si>
  <si>
    <t>speed of percipitation for sea level to new long-run steady state</t>
  </si>
  <si>
    <t>rhoWS_p</t>
  </si>
  <si>
    <t>a_W_1_3_2_p</t>
  </si>
  <si>
    <t>a_W_3_3_2_p</t>
  </si>
  <si>
    <t>a_W_2_3_1_p</t>
  </si>
  <si>
    <t>a_W_3_3_1_p</t>
  </si>
  <si>
    <t>a_W_1_3_1_p</t>
  </si>
  <si>
    <t>a_W_2_3_2_p</t>
  </si>
  <si>
    <t>x</t>
  </si>
  <si>
    <t>y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</si>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</sst>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47B1-1A66-4C77-92E3-06B052F5798C}">
  <dimension ref="A1:I43"/>
  <sheetViews>
    <sheetView topLeftCell="A17" workbookViewId="0">
      <selection activeCell="B34" sqref="B34"/>
    </sheetView>
  </sheetViews>
  <sheetFormatPr baseColWidth="10" defaultRowHeight="14.4" x14ac:dyDescent="0.3"/>
  <cols>
    <col min="3" max="3" width="76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37</v>
      </c>
      <c r="B2" s="4"/>
      <c r="C2" s="4"/>
    </row>
    <row r="3" spans="1:3" x14ac:dyDescent="0.3">
      <c r="A3" t="s">
        <v>3</v>
      </c>
      <c r="B3">
        <v>1</v>
      </c>
      <c r="C3" t="s">
        <v>8</v>
      </c>
    </row>
    <row r="4" spans="1:3" x14ac:dyDescent="0.3">
      <c r="A4" t="s">
        <v>33</v>
      </c>
      <c r="B4">
        <v>1</v>
      </c>
      <c r="C4" t="s">
        <v>34</v>
      </c>
    </row>
    <row r="5" spans="1:3" x14ac:dyDescent="0.3">
      <c r="A5" t="s">
        <v>35</v>
      </c>
      <c r="B5">
        <v>1.7</v>
      </c>
      <c r="C5" t="s">
        <v>36</v>
      </c>
    </row>
    <row r="6" spans="1:3" x14ac:dyDescent="0.3">
      <c r="A6" t="s">
        <v>38</v>
      </c>
      <c r="B6">
        <v>0.14499999999999999</v>
      </c>
      <c r="C6" t="s">
        <v>39</v>
      </c>
    </row>
    <row r="7" spans="1:3" x14ac:dyDescent="0.3">
      <c r="A7" s="4" t="s">
        <v>49</v>
      </c>
      <c r="B7" s="4"/>
      <c r="C7" s="4"/>
    </row>
    <row r="8" spans="1:3" x14ac:dyDescent="0.3">
      <c r="A8" t="s">
        <v>45</v>
      </c>
      <c r="B8">
        <v>0</v>
      </c>
      <c r="C8" t="s">
        <v>51</v>
      </c>
    </row>
    <row r="9" spans="1:3" x14ac:dyDescent="0.3">
      <c r="A9" t="s">
        <v>46</v>
      </c>
      <c r="B9">
        <v>0</v>
      </c>
      <c r="C9" t="s">
        <v>50</v>
      </c>
    </row>
    <row r="10" spans="1:3" x14ac:dyDescent="0.3">
      <c r="A10" t="s">
        <v>47</v>
      </c>
      <c r="B10">
        <v>0</v>
      </c>
      <c r="C10" t="s">
        <v>52</v>
      </c>
    </row>
    <row r="11" spans="1:3" x14ac:dyDescent="0.3">
      <c r="A11" t="s">
        <v>48</v>
      </c>
      <c r="B11">
        <v>0</v>
      </c>
      <c r="C11" t="s">
        <v>53</v>
      </c>
    </row>
    <row r="12" spans="1:3" x14ac:dyDescent="0.3">
      <c r="A12" t="s">
        <v>56</v>
      </c>
      <c r="B12">
        <v>0</v>
      </c>
      <c r="C12" t="s">
        <v>58</v>
      </c>
    </row>
    <row r="13" spans="1:3" x14ac:dyDescent="0.3">
      <c r="A13" t="s">
        <v>57</v>
      </c>
      <c r="B13">
        <v>0</v>
      </c>
      <c r="C13" t="s">
        <v>59</v>
      </c>
    </row>
    <row r="14" spans="1:3" x14ac:dyDescent="0.3">
      <c r="A14" t="s">
        <v>54</v>
      </c>
      <c r="B14">
        <v>0</v>
      </c>
      <c r="C14" t="s">
        <v>55</v>
      </c>
    </row>
    <row r="15" spans="1:3" x14ac:dyDescent="0.3">
      <c r="A15" s="4" t="s">
        <v>28</v>
      </c>
      <c r="B15" s="4"/>
      <c r="C15" s="4"/>
    </row>
    <row r="16" spans="1:3" x14ac:dyDescent="0.3">
      <c r="A16" t="s">
        <v>4</v>
      </c>
      <c r="B16">
        <v>0.05</v>
      </c>
      <c r="C16" t="s">
        <v>13</v>
      </c>
    </row>
    <row r="17" spans="1:3" x14ac:dyDescent="0.3">
      <c r="A17" t="s">
        <v>5</v>
      </c>
      <c r="B17">
        <v>0.11</v>
      </c>
      <c r="C17" t="s">
        <v>14</v>
      </c>
    </row>
    <row r="18" spans="1:3" x14ac:dyDescent="0.3">
      <c r="A18" t="s">
        <v>6</v>
      </c>
      <c r="B18">
        <v>0.2</v>
      </c>
      <c r="C18" t="s">
        <v>15</v>
      </c>
    </row>
    <row r="19" spans="1:3" x14ac:dyDescent="0.3">
      <c r="A19" t="s">
        <v>7</v>
      </c>
      <c r="B19">
        <v>0.2</v>
      </c>
      <c r="C19" t="s">
        <v>16</v>
      </c>
    </row>
    <row r="20" spans="1:3" x14ac:dyDescent="0.3">
      <c r="A20" t="s">
        <v>166</v>
      </c>
      <c r="B20">
        <v>0.14000000000000001</v>
      </c>
      <c r="C20" t="s">
        <v>15</v>
      </c>
    </row>
    <row r="21" spans="1:3" x14ac:dyDescent="0.3">
      <c r="A21" t="s">
        <v>165</v>
      </c>
      <c r="B21">
        <f>1-SUM(B16:B20)</f>
        <v>0.29999999999999993</v>
      </c>
      <c r="C21" t="s">
        <v>16</v>
      </c>
    </row>
    <row r="22" spans="1:3" x14ac:dyDescent="0.3">
      <c r="A22" s="4" t="s">
        <v>27</v>
      </c>
      <c r="B22" s="4"/>
      <c r="C22" s="4"/>
    </row>
    <row r="23" spans="1:3" x14ac:dyDescent="0.3">
      <c r="A23" t="s">
        <v>9</v>
      </c>
      <c r="B23">
        <v>0.15</v>
      </c>
      <c r="C23" t="s">
        <v>17</v>
      </c>
    </row>
    <row r="24" spans="1:3" x14ac:dyDescent="0.3">
      <c r="A24" t="s">
        <v>10</v>
      </c>
      <c r="B24">
        <v>0.25</v>
      </c>
      <c r="C24" t="s">
        <v>18</v>
      </c>
    </row>
    <row r="25" spans="1:3" x14ac:dyDescent="0.3">
      <c r="A25" t="s">
        <v>11</v>
      </c>
      <c r="B25">
        <v>0.1</v>
      </c>
      <c r="C25" t="s">
        <v>19</v>
      </c>
    </row>
    <row r="26" spans="1:3" x14ac:dyDescent="0.3">
      <c r="A26" t="s">
        <v>12</v>
      </c>
      <c r="B26">
        <v>0.1</v>
      </c>
      <c r="C26" t="s">
        <v>20</v>
      </c>
    </row>
    <row r="27" spans="1:3" x14ac:dyDescent="0.3">
      <c r="A27" t="s">
        <v>167</v>
      </c>
      <c r="B27">
        <v>0.1</v>
      </c>
      <c r="C27" t="s">
        <v>19</v>
      </c>
    </row>
    <row r="28" spans="1:3" x14ac:dyDescent="0.3">
      <c r="A28" t="s">
        <v>168</v>
      </c>
      <c r="B28">
        <f>1-SUM(B23:B27)</f>
        <v>0.30000000000000004</v>
      </c>
      <c r="C28" t="s">
        <v>20</v>
      </c>
    </row>
    <row r="29" spans="1:3" x14ac:dyDescent="0.3">
      <c r="A29" s="4" t="s">
        <v>26</v>
      </c>
      <c r="B29" s="4"/>
      <c r="C29" s="4"/>
    </row>
    <row r="30" spans="1:3" x14ac:dyDescent="0.3">
      <c r="A30" t="s">
        <v>21</v>
      </c>
      <c r="B30">
        <v>0.5</v>
      </c>
      <c r="C30" t="s">
        <v>25</v>
      </c>
    </row>
    <row r="31" spans="1:3" x14ac:dyDescent="0.3">
      <c r="A31" t="s">
        <v>22</v>
      </c>
      <c r="B31">
        <v>0.5</v>
      </c>
      <c r="C31" t="s">
        <v>14</v>
      </c>
    </row>
    <row r="32" spans="1:3" x14ac:dyDescent="0.3">
      <c r="A32" t="s">
        <v>23</v>
      </c>
      <c r="B32">
        <v>0.65</v>
      </c>
      <c r="C32" t="s">
        <v>15</v>
      </c>
    </row>
    <row r="33" spans="1:9" x14ac:dyDescent="0.3">
      <c r="A33" t="s">
        <v>24</v>
      </c>
      <c r="B33">
        <v>0.55000000000000004</v>
      </c>
      <c r="C33" t="s">
        <v>16</v>
      </c>
    </row>
    <row r="34" spans="1:9" x14ac:dyDescent="0.3">
      <c r="A34" t="s">
        <v>169</v>
      </c>
      <c r="B34">
        <v>0.65</v>
      </c>
      <c r="C34" t="s">
        <v>15</v>
      </c>
    </row>
    <row r="35" spans="1:9" x14ac:dyDescent="0.3">
      <c r="A35" t="s">
        <v>170</v>
      </c>
      <c r="B35">
        <v>0.55000000000000004</v>
      </c>
      <c r="C35" t="s">
        <v>16</v>
      </c>
    </row>
    <row r="36" spans="1:9" x14ac:dyDescent="0.3">
      <c r="A36" s="1" t="s">
        <v>44</v>
      </c>
      <c r="B36" s="1"/>
      <c r="C36" s="1"/>
    </row>
    <row r="37" spans="1:9" x14ac:dyDescent="0.3">
      <c r="A37" t="s">
        <v>29</v>
      </c>
      <c r="B37">
        <v>0.95</v>
      </c>
      <c r="C37" t="s">
        <v>40</v>
      </c>
    </row>
    <row r="38" spans="1:9" x14ac:dyDescent="0.3">
      <c r="A38" t="s">
        <v>30</v>
      </c>
      <c r="B38">
        <v>1.1000000000000001</v>
      </c>
      <c r="C38" t="s">
        <v>42</v>
      </c>
    </row>
    <row r="39" spans="1:9" x14ac:dyDescent="0.3">
      <c r="A39" t="s">
        <v>31</v>
      </c>
      <c r="B39">
        <v>1.1000000000000001</v>
      </c>
      <c r="C39" t="s">
        <v>43</v>
      </c>
    </row>
    <row r="40" spans="1:9" x14ac:dyDescent="0.3">
      <c r="A40" t="s">
        <v>32</v>
      </c>
      <c r="B40">
        <v>0.85</v>
      </c>
      <c r="C40" t="s">
        <v>41</v>
      </c>
    </row>
    <row r="41" spans="1:9" x14ac:dyDescent="0.3">
      <c r="A41" t="s">
        <v>171</v>
      </c>
      <c r="B41">
        <v>1.05</v>
      </c>
      <c r="C41" t="s">
        <v>43</v>
      </c>
    </row>
    <row r="42" spans="1:9" x14ac:dyDescent="0.3">
      <c r="A42" t="s">
        <v>172</v>
      </c>
      <c r="B42">
        <v>0.95</v>
      </c>
      <c r="C42" t="s">
        <v>41</v>
      </c>
    </row>
    <row r="43" spans="1:9" x14ac:dyDescent="0.3">
      <c r="G43" t="s">
        <v>236</v>
      </c>
      <c r="H43" t="s">
        <v>237</v>
      </c>
      <c r="I43" t="s">
        <v>238</v>
      </c>
    </row>
  </sheetData>
  <mergeCells count="5">
    <mergeCell ref="A22:C22"/>
    <mergeCell ref="A15:C15"/>
    <mergeCell ref="A2:C2"/>
    <mergeCell ref="A7:C7"/>
    <mergeCell ref="A29:C2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236F-B101-4D34-AD7D-A1BDAF4CB3FE}">
  <dimension ref="A1:H20"/>
  <sheetViews>
    <sheetView tabSelected="1" topLeftCell="A17" workbookViewId="0">
      <selection activeCell="B17" sqref="B1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s="4" t="s">
        <v>60</v>
      </c>
      <c r="B2" s="4"/>
      <c r="C2" s="4"/>
    </row>
    <row r="3" spans="1:8" x14ac:dyDescent="0.3">
      <c r="A3" t="s">
        <v>162</v>
      </c>
      <c r="B3">
        <v>2</v>
      </c>
      <c r="C3" t="s">
        <v>222</v>
      </c>
    </row>
    <row r="4" spans="1:8" x14ac:dyDescent="0.3">
      <c r="A4" t="s">
        <v>161</v>
      </c>
      <c r="B4">
        <v>1</v>
      </c>
      <c r="C4" t="s">
        <v>223</v>
      </c>
    </row>
    <row r="5" spans="1:8" x14ac:dyDescent="0.3">
      <c r="A5" t="s">
        <v>160</v>
      </c>
      <c r="B5">
        <f>H5*Start!B5</f>
        <v>1.8789473684210527</v>
      </c>
      <c r="C5" t="s">
        <v>224</v>
      </c>
      <c r="H5">
        <f>105/95</f>
        <v>1.1052631578947369</v>
      </c>
    </row>
    <row r="6" spans="1:8" x14ac:dyDescent="0.3">
      <c r="A6" t="s">
        <v>159</v>
      </c>
      <c r="B6">
        <v>0.14499999999999999</v>
      </c>
      <c r="C6" t="s">
        <v>225</v>
      </c>
    </row>
    <row r="7" spans="1:8" x14ac:dyDescent="0.3">
      <c r="A7" s="4" t="s">
        <v>28</v>
      </c>
      <c r="B7" s="4"/>
      <c r="C7" s="4"/>
    </row>
    <row r="8" spans="1:8" x14ac:dyDescent="0.3">
      <c r="A8" t="s">
        <v>4</v>
      </c>
      <c r="B8">
        <v>2.5000000000000001E-2</v>
      </c>
      <c r="C8" t="s">
        <v>13</v>
      </c>
    </row>
    <row r="9" spans="1:8" x14ac:dyDescent="0.3">
      <c r="A9" t="s">
        <v>5</v>
      </c>
      <c r="B9">
        <v>7.4999999999999997E-2</v>
      </c>
      <c r="C9" t="s">
        <v>14</v>
      </c>
    </row>
    <row r="10" spans="1:8" x14ac:dyDescent="0.3">
      <c r="A10" t="s">
        <v>6</v>
      </c>
      <c r="B10">
        <v>0.2</v>
      </c>
      <c r="C10" t="s">
        <v>15</v>
      </c>
    </row>
    <row r="11" spans="1:8" x14ac:dyDescent="0.3">
      <c r="A11" t="s">
        <v>7</v>
      </c>
      <c r="B11">
        <v>0.2</v>
      </c>
      <c r="C11" t="s">
        <v>16</v>
      </c>
    </row>
    <row r="12" spans="1:8" x14ac:dyDescent="0.3">
      <c r="A12" t="s">
        <v>166</v>
      </c>
      <c r="B12">
        <v>0.2</v>
      </c>
      <c r="C12" t="s">
        <v>15</v>
      </c>
    </row>
    <row r="13" spans="1:8" x14ac:dyDescent="0.3">
      <c r="A13" t="s">
        <v>165</v>
      </c>
      <c r="B13">
        <f>1-SUM(B8:B12)</f>
        <v>0.30000000000000004</v>
      </c>
      <c r="C13" t="s">
        <v>16</v>
      </c>
    </row>
    <row r="14" spans="1:8" x14ac:dyDescent="0.3">
      <c r="A14" s="4" t="s">
        <v>27</v>
      </c>
      <c r="B14" s="4"/>
      <c r="C14" s="4"/>
    </row>
    <row r="15" spans="1:8" x14ac:dyDescent="0.3">
      <c r="A15" t="s">
        <v>9</v>
      </c>
      <c r="B15">
        <v>0.1</v>
      </c>
      <c r="C15" t="s">
        <v>17</v>
      </c>
    </row>
    <row r="16" spans="1:8" x14ac:dyDescent="0.3">
      <c r="A16" t="s">
        <v>10</v>
      </c>
      <c r="B16">
        <v>0.1</v>
      </c>
      <c r="C16" t="s">
        <v>18</v>
      </c>
    </row>
    <row r="17" spans="1:3" x14ac:dyDescent="0.3">
      <c r="A17" t="s">
        <v>11</v>
      </c>
      <c r="B17">
        <v>0.09</v>
      </c>
      <c r="C17" t="s">
        <v>19</v>
      </c>
    </row>
    <row r="18" spans="1:3" x14ac:dyDescent="0.3">
      <c r="A18" t="s">
        <v>12</v>
      </c>
      <c r="B18">
        <v>0.09</v>
      </c>
      <c r="C18" t="s">
        <v>20</v>
      </c>
    </row>
    <row r="19" spans="1:3" x14ac:dyDescent="0.3">
      <c r="A19" t="s">
        <v>167</v>
      </c>
      <c r="B19">
        <v>0.25</v>
      </c>
      <c r="C19" t="s">
        <v>19</v>
      </c>
    </row>
    <row r="20" spans="1:3" x14ac:dyDescent="0.3">
      <c r="A20" t="s">
        <v>168</v>
      </c>
      <c r="B20">
        <f>1-SUM(B15:B19)</f>
        <v>0.37</v>
      </c>
      <c r="C20" t="s">
        <v>20</v>
      </c>
    </row>
  </sheetData>
  <mergeCells count="3">
    <mergeCell ref="A2:C2"/>
    <mergeCell ref="A7:C7"/>
    <mergeCell ref="A14:C1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BB5E-2AB6-47A4-B3C3-1146DAC57027}">
  <dimension ref="A1:F16"/>
  <sheetViews>
    <sheetView workbookViewId="0">
      <selection activeCell="B12" sqref="B1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s="4" t="s">
        <v>61</v>
      </c>
      <c r="B2" s="4"/>
      <c r="C2" s="4"/>
    </row>
    <row r="3" spans="1:6" x14ac:dyDescent="0.3">
      <c r="A3" t="s">
        <v>152</v>
      </c>
      <c r="B3">
        <v>0</v>
      </c>
      <c r="C3" t="s">
        <v>163</v>
      </c>
    </row>
    <row r="4" spans="1:6" x14ac:dyDescent="0.3">
      <c r="A4" t="s">
        <v>153</v>
      </c>
      <c r="B4">
        <v>0</v>
      </c>
      <c r="C4" t="s">
        <v>164</v>
      </c>
    </row>
    <row r="5" spans="1:6" x14ac:dyDescent="0.3">
      <c r="A5" t="s">
        <v>154</v>
      </c>
      <c r="B5">
        <v>0</v>
      </c>
      <c r="C5" t="s">
        <v>52</v>
      </c>
    </row>
    <row r="6" spans="1:6" x14ac:dyDescent="0.3">
      <c r="A6" t="s">
        <v>155</v>
      </c>
      <c r="B6">
        <v>0</v>
      </c>
      <c r="C6" t="s">
        <v>53</v>
      </c>
    </row>
    <row r="7" spans="1:6" x14ac:dyDescent="0.3">
      <c r="A7" t="s">
        <v>156</v>
      </c>
      <c r="B7">
        <v>0</v>
      </c>
      <c r="C7" t="s">
        <v>58</v>
      </c>
    </row>
    <row r="8" spans="1:6" x14ac:dyDescent="0.3">
      <c r="A8" t="s">
        <v>157</v>
      </c>
      <c r="B8">
        <v>0</v>
      </c>
      <c r="C8" t="s">
        <v>59</v>
      </c>
    </row>
    <row r="9" spans="1:6" x14ac:dyDescent="0.3">
      <c r="A9" t="s">
        <v>158</v>
      </c>
      <c r="B9">
        <v>0</v>
      </c>
      <c r="C9" t="s">
        <v>55</v>
      </c>
    </row>
    <row r="10" spans="1:6" x14ac:dyDescent="0.3">
      <c r="A10" s="4" t="s">
        <v>215</v>
      </c>
      <c r="B10" s="4"/>
      <c r="C10" s="4"/>
      <c r="F10" t="str">
        <f>D11 &amp; "_" &amp; E11</f>
        <v>1_1</v>
      </c>
    </row>
    <row r="11" spans="1:6" x14ac:dyDescent="0.3">
      <c r="A11" t="str">
        <f xml:space="preserve"> "GAT_" &amp; D11 &amp; "_" &amp;E11 &amp; "_p"</f>
        <v>GAT_1_1_p</v>
      </c>
      <c r="B11">
        <v>0</v>
      </c>
      <c r="C11" t="s">
        <v>214</v>
      </c>
      <c r="D11">
        <v>1</v>
      </c>
      <c r="E11">
        <v>1</v>
      </c>
    </row>
    <row r="12" spans="1:6" x14ac:dyDescent="0.3">
      <c r="A12" t="str">
        <f t="shared" ref="A12:A16" si="0" xml:space="preserve"> "GAT_" &amp; D12 &amp; "_" &amp;E12 &amp; "_p"</f>
        <v>GAT_1_2_p</v>
      </c>
      <c r="B12">
        <v>0</v>
      </c>
      <c r="C12" t="s">
        <v>214</v>
      </c>
      <c r="D12">
        <v>1</v>
      </c>
      <c r="E12">
        <v>2</v>
      </c>
    </row>
    <row r="13" spans="1:6" x14ac:dyDescent="0.3">
      <c r="A13" t="str">
        <f t="shared" si="0"/>
        <v>GAT_2_1_p</v>
      </c>
      <c r="B13">
        <v>0</v>
      </c>
      <c r="C13" t="s">
        <v>214</v>
      </c>
      <c r="D13">
        <v>2</v>
      </c>
      <c r="E13">
        <v>1</v>
      </c>
    </row>
    <row r="14" spans="1:6" x14ac:dyDescent="0.3">
      <c r="A14" t="str">
        <f t="shared" si="0"/>
        <v>GAT_2_2_p</v>
      </c>
      <c r="B14">
        <v>0</v>
      </c>
      <c r="C14" t="s">
        <v>214</v>
      </c>
      <c r="D14">
        <v>2</v>
      </c>
      <c r="E14">
        <v>2</v>
      </c>
    </row>
    <row r="15" spans="1:6" x14ac:dyDescent="0.3">
      <c r="A15" t="str">
        <f t="shared" si="0"/>
        <v>GAT_3_1_p</v>
      </c>
      <c r="B15">
        <v>0</v>
      </c>
      <c r="C15" t="s">
        <v>214</v>
      </c>
      <c r="D15">
        <v>3</v>
      </c>
      <c r="E15">
        <v>1</v>
      </c>
    </row>
    <row r="16" spans="1:6" x14ac:dyDescent="0.3">
      <c r="A16" t="str">
        <f t="shared" si="0"/>
        <v>GAT_3_2_p</v>
      </c>
      <c r="B16">
        <v>0</v>
      </c>
      <c r="C16" t="s">
        <v>214</v>
      </c>
      <c r="D16">
        <v>3</v>
      </c>
      <c r="E16">
        <v>2</v>
      </c>
    </row>
  </sheetData>
  <mergeCells count="2">
    <mergeCell ref="A2:C2"/>
    <mergeCell ref="A10:C10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AF1B-70CE-4EF1-85FB-673CE30F9983}">
  <dimension ref="A1:E16"/>
  <sheetViews>
    <sheetView workbookViewId="0">
      <selection activeCell="B3" sqref="B3:B4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4" t="s">
        <v>61</v>
      </c>
      <c r="B2" s="4"/>
      <c r="C2" s="4"/>
    </row>
    <row r="3" spans="1:5" x14ac:dyDescent="0.3">
      <c r="A3" t="s">
        <v>152</v>
      </c>
      <c r="B3">
        <v>6</v>
      </c>
      <c r="C3" t="s">
        <v>51</v>
      </c>
    </row>
    <row r="4" spans="1:5" x14ac:dyDescent="0.3">
      <c r="A4" t="s">
        <v>153</v>
      </c>
      <c r="B4">
        <v>6</v>
      </c>
      <c r="C4" t="s">
        <v>50</v>
      </c>
    </row>
    <row r="5" spans="1:5" x14ac:dyDescent="0.3">
      <c r="A5" t="s">
        <v>154</v>
      </c>
      <c r="B5">
        <v>0</v>
      </c>
      <c r="C5" t="s">
        <v>52</v>
      </c>
    </row>
    <row r="6" spans="1:5" x14ac:dyDescent="0.3">
      <c r="A6" t="s">
        <v>155</v>
      </c>
      <c r="B6">
        <v>0</v>
      </c>
      <c r="C6" t="s">
        <v>53</v>
      </c>
    </row>
    <row r="7" spans="1:5" x14ac:dyDescent="0.3">
      <c r="A7" t="s">
        <v>156</v>
      </c>
      <c r="B7">
        <v>0</v>
      </c>
      <c r="C7" t="s">
        <v>58</v>
      </c>
    </row>
    <row r="8" spans="1:5" x14ac:dyDescent="0.3">
      <c r="A8" t="s">
        <v>157</v>
      </c>
      <c r="B8">
        <v>0</v>
      </c>
      <c r="C8" t="s">
        <v>59</v>
      </c>
    </row>
    <row r="9" spans="1:5" x14ac:dyDescent="0.3">
      <c r="A9" t="s">
        <v>158</v>
      </c>
      <c r="B9">
        <v>0</v>
      </c>
      <c r="C9" t="s">
        <v>55</v>
      </c>
    </row>
    <row r="10" spans="1:5" x14ac:dyDescent="0.3">
      <c r="A10" s="4" t="s">
        <v>215</v>
      </c>
      <c r="B10" s="4"/>
      <c r="C10" s="4"/>
    </row>
    <row r="11" spans="1:5" x14ac:dyDescent="0.3">
      <c r="A11" t="str">
        <f xml:space="preserve"> "GAT_" &amp; D11 &amp; "_" &amp;E11 &amp; "_p"</f>
        <v>GAT_1_1_p</v>
      </c>
      <c r="B11">
        <v>0</v>
      </c>
      <c r="C11" t="s">
        <v>214</v>
      </c>
      <c r="D11">
        <v>1</v>
      </c>
      <c r="E11">
        <v>1</v>
      </c>
    </row>
    <row r="12" spans="1:5" x14ac:dyDescent="0.3">
      <c r="A12" t="str">
        <f t="shared" ref="A12:A16" si="0" xml:space="preserve"> "GAT_" &amp; D12 &amp; "_" &amp;E12 &amp; "_p"</f>
        <v>GAT_1_2_p</v>
      </c>
      <c r="B12">
        <v>0</v>
      </c>
      <c r="C12" t="s">
        <v>214</v>
      </c>
      <c r="D12">
        <v>1</v>
      </c>
      <c r="E12">
        <v>2</v>
      </c>
    </row>
    <row r="13" spans="1:5" x14ac:dyDescent="0.3">
      <c r="A13" t="str">
        <f t="shared" si="0"/>
        <v>GAT_2_1_p</v>
      </c>
      <c r="B13">
        <v>0</v>
      </c>
      <c r="C13" t="s">
        <v>214</v>
      </c>
      <c r="D13">
        <v>2</v>
      </c>
      <c r="E13">
        <v>1</v>
      </c>
    </row>
    <row r="14" spans="1:5" x14ac:dyDescent="0.3">
      <c r="A14" t="str">
        <f t="shared" si="0"/>
        <v>GAT_2_2_p</v>
      </c>
      <c r="B14">
        <v>0</v>
      </c>
      <c r="C14" t="s">
        <v>214</v>
      </c>
      <c r="D14">
        <v>2</v>
      </c>
      <c r="E14">
        <v>2</v>
      </c>
    </row>
    <row r="15" spans="1:5" x14ac:dyDescent="0.3">
      <c r="A15" t="str">
        <f t="shared" si="0"/>
        <v>GAT_3_1_p</v>
      </c>
      <c r="B15">
        <v>0</v>
      </c>
      <c r="C15" t="s">
        <v>214</v>
      </c>
      <c r="D15">
        <v>3</v>
      </c>
      <c r="E15">
        <v>1</v>
      </c>
    </row>
    <row r="16" spans="1:5" x14ac:dyDescent="0.3">
      <c r="A16" t="str">
        <f t="shared" si="0"/>
        <v>GAT_3_2_p</v>
      </c>
      <c r="B16">
        <v>0</v>
      </c>
      <c r="C16" t="s">
        <v>214</v>
      </c>
      <c r="D16">
        <v>3</v>
      </c>
      <c r="E16">
        <v>2</v>
      </c>
    </row>
  </sheetData>
  <mergeCells count="2">
    <mergeCell ref="A2:C2"/>
    <mergeCell ref="A10:C10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2010-3729-421F-A9B2-F6A0F3BFF066}">
  <dimension ref="A1:E16"/>
  <sheetViews>
    <sheetView workbookViewId="0">
      <selection activeCell="B5" sqref="B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4" t="s">
        <v>61</v>
      </c>
      <c r="B2" s="4"/>
      <c r="C2" s="4"/>
    </row>
    <row r="3" spans="1:5" x14ac:dyDescent="0.3">
      <c r="A3" t="s">
        <v>152</v>
      </c>
      <c r="B3">
        <v>6</v>
      </c>
      <c r="C3" t="s">
        <v>51</v>
      </c>
    </row>
    <row r="4" spans="1:5" x14ac:dyDescent="0.3">
      <c r="A4" t="s">
        <v>153</v>
      </c>
      <c r="B4">
        <v>6</v>
      </c>
      <c r="C4" t="s">
        <v>50</v>
      </c>
    </row>
    <row r="5" spans="1:5" x14ac:dyDescent="0.3">
      <c r="A5" t="s">
        <v>154</v>
      </c>
      <c r="B5">
        <v>0</v>
      </c>
      <c r="C5" t="s">
        <v>52</v>
      </c>
    </row>
    <row r="6" spans="1:5" x14ac:dyDescent="0.3">
      <c r="A6" t="s">
        <v>155</v>
      </c>
      <c r="B6">
        <v>0</v>
      </c>
      <c r="C6" t="s">
        <v>53</v>
      </c>
    </row>
    <row r="7" spans="1:5" x14ac:dyDescent="0.3">
      <c r="A7" t="s">
        <v>156</v>
      </c>
      <c r="B7">
        <v>0</v>
      </c>
      <c r="C7" t="s">
        <v>58</v>
      </c>
    </row>
    <row r="8" spans="1:5" x14ac:dyDescent="0.3">
      <c r="A8" t="s">
        <v>157</v>
      </c>
      <c r="B8">
        <v>0</v>
      </c>
      <c r="C8" t="s">
        <v>59</v>
      </c>
    </row>
    <row r="9" spans="1:5" x14ac:dyDescent="0.3">
      <c r="A9" t="s">
        <v>158</v>
      </c>
      <c r="B9">
        <v>0.1</v>
      </c>
      <c r="C9" t="s">
        <v>55</v>
      </c>
    </row>
    <row r="10" spans="1:5" x14ac:dyDescent="0.3">
      <c r="A10" s="3" t="s">
        <v>215</v>
      </c>
      <c r="B10" s="3"/>
      <c r="C10" s="3"/>
    </row>
    <row r="11" spans="1:5" x14ac:dyDescent="0.3">
      <c r="A11" t="str">
        <f xml:space="preserve"> "GAT_" &amp; D11 &amp; "_" &amp;E11 &amp; "_p"</f>
        <v>GAT_1_1_p</v>
      </c>
      <c r="B11">
        <v>0</v>
      </c>
      <c r="C11" t="s">
        <v>214</v>
      </c>
      <c r="D11">
        <v>1</v>
      </c>
      <c r="E11">
        <v>1</v>
      </c>
    </row>
    <row r="12" spans="1:5" x14ac:dyDescent="0.3">
      <c r="A12" t="str">
        <f t="shared" ref="A12:A16" si="0" xml:space="preserve"> "GAT_" &amp; D12 &amp; "_" &amp;E12 &amp; "_p"</f>
        <v>GAT_1_2_p</v>
      </c>
      <c r="B12">
        <v>0</v>
      </c>
      <c r="C12" t="s">
        <v>214</v>
      </c>
      <c r="D12">
        <v>1</v>
      </c>
      <c r="E12">
        <v>2</v>
      </c>
    </row>
    <row r="13" spans="1:5" x14ac:dyDescent="0.3">
      <c r="A13" t="str">
        <f t="shared" si="0"/>
        <v>GAT_2_1_p</v>
      </c>
      <c r="B13">
        <v>0</v>
      </c>
      <c r="C13" t="s">
        <v>214</v>
      </c>
      <c r="D13">
        <v>2</v>
      </c>
      <c r="E13">
        <v>1</v>
      </c>
    </row>
    <row r="14" spans="1:5" x14ac:dyDescent="0.3">
      <c r="A14" t="str">
        <f t="shared" si="0"/>
        <v>GAT_2_2_p</v>
      </c>
      <c r="B14">
        <v>0</v>
      </c>
      <c r="C14" t="s">
        <v>214</v>
      </c>
      <c r="D14">
        <v>2</v>
      </c>
      <c r="E14">
        <v>2</v>
      </c>
    </row>
    <row r="15" spans="1:5" x14ac:dyDescent="0.3">
      <c r="A15" t="str">
        <f t="shared" si="0"/>
        <v>GAT_3_1_p</v>
      </c>
      <c r="B15">
        <v>0</v>
      </c>
      <c r="C15" t="s">
        <v>214</v>
      </c>
      <c r="D15">
        <v>3</v>
      </c>
      <c r="E15">
        <v>1</v>
      </c>
    </row>
    <row r="16" spans="1:5" x14ac:dyDescent="0.3">
      <c r="A16" t="str">
        <f t="shared" si="0"/>
        <v>GAT_3_2_p</v>
      </c>
      <c r="B16">
        <v>0</v>
      </c>
      <c r="C16" t="s">
        <v>214</v>
      </c>
      <c r="D16">
        <v>3</v>
      </c>
      <c r="E16">
        <v>2</v>
      </c>
    </row>
  </sheetData>
  <mergeCells count="1">
    <mergeCell ref="A2:C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65A1A-0961-48B1-82B4-EF9F3A4E6651}">
  <dimension ref="A1:E16"/>
  <sheetViews>
    <sheetView workbookViewId="0">
      <selection activeCell="B5" sqref="B5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4" t="s">
        <v>61</v>
      </c>
      <c r="B2" s="4"/>
      <c r="C2" s="4"/>
    </row>
    <row r="3" spans="1:5" x14ac:dyDescent="0.3">
      <c r="A3" t="s">
        <v>152</v>
      </c>
      <c r="B3">
        <v>6</v>
      </c>
      <c r="C3" t="s">
        <v>51</v>
      </c>
    </row>
    <row r="4" spans="1:5" x14ac:dyDescent="0.3">
      <c r="A4" t="s">
        <v>153</v>
      </c>
      <c r="B4">
        <v>6</v>
      </c>
      <c r="C4" t="s">
        <v>50</v>
      </c>
    </row>
    <row r="5" spans="1:5" x14ac:dyDescent="0.3">
      <c r="A5" t="s">
        <v>154</v>
      </c>
      <c r="B5">
        <v>0</v>
      </c>
      <c r="C5" t="s">
        <v>52</v>
      </c>
    </row>
    <row r="6" spans="1:5" x14ac:dyDescent="0.3">
      <c r="A6" t="s">
        <v>155</v>
      </c>
      <c r="B6">
        <v>0</v>
      </c>
      <c r="C6" t="s">
        <v>53</v>
      </c>
    </row>
    <row r="7" spans="1:5" x14ac:dyDescent="0.3">
      <c r="A7" t="s">
        <v>156</v>
      </c>
      <c r="B7">
        <v>0</v>
      </c>
      <c r="C7" t="s">
        <v>58</v>
      </c>
    </row>
    <row r="8" spans="1:5" x14ac:dyDescent="0.3">
      <c r="A8" t="s">
        <v>157</v>
      </c>
      <c r="B8">
        <v>0</v>
      </c>
      <c r="C8" t="s">
        <v>59</v>
      </c>
    </row>
    <row r="9" spans="1:5" x14ac:dyDescent="0.3">
      <c r="A9" t="s">
        <v>158</v>
      </c>
      <c r="B9">
        <v>0.1</v>
      </c>
      <c r="C9" t="s">
        <v>55</v>
      </c>
    </row>
    <row r="10" spans="1:5" x14ac:dyDescent="0.3">
      <c r="A10" s="3" t="s">
        <v>215</v>
      </c>
      <c r="B10" s="3"/>
      <c r="C10" s="3"/>
    </row>
    <row r="11" spans="1:5" x14ac:dyDescent="0.3">
      <c r="A11" t="str">
        <f xml:space="preserve"> "GAT_" &amp; D11 &amp; "_" &amp;E11 &amp; "_p"</f>
        <v>GAT_1_1_p</v>
      </c>
      <c r="B11">
        <v>2.5000000000000001E-2</v>
      </c>
      <c r="C11" t="s">
        <v>214</v>
      </c>
      <c r="D11">
        <v>1</v>
      </c>
      <c r="E11">
        <v>1</v>
      </c>
    </row>
    <row r="12" spans="1:5" x14ac:dyDescent="0.3">
      <c r="A12" t="str">
        <f t="shared" ref="A12:A16" si="0" xml:space="preserve"> "GAT_" &amp; D12 &amp; "_" &amp;E12 &amp; "_p"</f>
        <v>GAT_1_2_p</v>
      </c>
      <c r="B12">
        <v>2.5000000000000001E-2</v>
      </c>
      <c r="C12" t="s">
        <v>214</v>
      </c>
      <c r="D12">
        <v>1</v>
      </c>
      <c r="E12">
        <v>2</v>
      </c>
    </row>
    <row r="13" spans="1:5" x14ac:dyDescent="0.3">
      <c r="A13" t="str">
        <f t="shared" si="0"/>
        <v>GAT_2_1_p</v>
      </c>
      <c r="B13">
        <v>2.5000000000000001E-2</v>
      </c>
      <c r="C13" t="s">
        <v>214</v>
      </c>
      <c r="D13">
        <v>2</v>
      </c>
      <c r="E13">
        <v>1</v>
      </c>
    </row>
    <row r="14" spans="1:5" x14ac:dyDescent="0.3">
      <c r="A14" t="str">
        <f t="shared" si="0"/>
        <v>GAT_2_2_p</v>
      </c>
      <c r="B14">
        <v>2.5000000000000001E-2</v>
      </c>
      <c r="C14" t="s">
        <v>214</v>
      </c>
      <c r="D14">
        <v>2</v>
      </c>
      <c r="E14">
        <v>2</v>
      </c>
    </row>
    <row r="15" spans="1:5" x14ac:dyDescent="0.3">
      <c r="A15" t="str">
        <f t="shared" si="0"/>
        <v>GAT_3_1_p</v>
      </c>
      <c r="B15">
        <v>2.5000000000000001E-2</v>
      </c>
      <c r="C15" t="s">
        <v>214</v>
      </c>
      <c r="D15">
        <v>3</v>
      </c>
      <c r="E15">
        <v>1</v>
      </c>
    </row>
    <row r="16" spans="1:5" x14ac:dyDescent="0.3">
      <c r="A16" t="str">
        <f t="shared" si="0"/>
        <v>GAT_3_2_p</v>
      </c>
      <c r="B16">
        <v>2.5000000000000001E-2</v>
      </c>
      <c r="C16" t="s">
        <v>214</v>
      </c>
      <c r="D16">
        <v>3</v>
      </c>
      <c r="E16">
        <v>2</v>
      </c>
    </row>
  </sheetData>
  <mergeCells count="1">
    <mergeCell ref="A2:C2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F6B7-8662-4A3D-A0AE-33D8C88B1CB1}">
  <dimension ref="A1:H24"/>
  <sheetViews>
    <sheetView workbookViewId="0">
      <selection activeCell="B4" sqref="B4"/>
    </sheetView>
  </sheetViews>
  <sheetFormatPr baseColWidth="10" defaultRowHeight="14.4" x14ac:dyDescent="0.3"/>
  <cols>
    <col min="3" max="3" width="58.2187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62</v>
      </c>
      <c r="B2">
        <v>0.95199999999999996</v>
      </c>
      <c r="C2" t="s">
        <v>83</v>
      </c>
    </row>
    <row r="3" spans="1:8" x14ac:dyDescent="0.3">
      <c r="A3" t="s">
        <v>63</v>
      </c>
      <c r="B3">
        <v>0.1</v>
      </c>
      <c r="C3" t="s">
        <v>84</v>
      </c>
    </row>
    <row r="4" spans="1:8" x14ac:dyDescent="0.3">
      <c r="A4" t="s">
        <v>200</v>
      </c>
      <c r="B4">
        <v>0</v>
      </c>
      <c r="C4" t="s">
        <v>68</v>
      </c>
    </row>
    <row r="5" spans="1:8" x14ac:dyDescent="0.3">
      <c r="A5" t="s">
        <v>72</v>
      </c>
      <c r="B5">
        <v>0.9</v>
      </c>
      <c r="C5" t="s">
        <v>71</v>
      </c>
    </row>
    <row r="6" spans="1:8" x14ac:dyDescent="0.3">
      <c r="A6" t="s">
        <v>73</v>
      </c>
      <c r="B6">
        <v>0.97499999999999998</v>
      </c>
      <c r="C6" t="s">
        <v>74</v>
      </c>
    </row>
    <row r="7" spans="1:8" x14ac:dyDescent="0.3">
      <c r="A7" t="s">
        <v>229</v>
      </c>
      <c r="B7">
        <v>0</v>
      </c>
      <c r="C7" t="s">
        <v>227</v>
      </c>
    </row>
    <row r="8" spans="1:8" x14ac:dyDescent="0.3">
      <c r="A8" t="s">
        <v>226</v>
      </c>
      <c r="B8">
        <v>0</v>
      </c>
      <c r="C8" t="s">
        <v>228</v>
      </c>
    </row>
    <row r="9" spans="1:8" x14ac:dyDescent="0.3">
      <c r="A9" t="s">
        <v>75</v>
      </c>
      <c r="B9">
        <v>0.95</v>
      </c>
      <c r="C9" t="s">
        <v>81</v>
      </c>
      <c r="G9" s="2">
        <v>0.01</v>
      </c>
      <c r="H9">
        <f>LOG(1/2)/LOG(0.01)</f>
        <v>0.1505149978319906</v>
      </c>
    </row>
    <row r="10" spans="1:8" x14ac:dyDescent="0.3">
      <c r="A10" t="s">
        <v>79</v>
      </c>
      <c r="B10">
        <v>0.9</v>
      </c>
      <c r="C10" t="s">
        <v>82</v>
      </c>
      <c r="H10">
        <f>(1/2)^3</f>
        <v>0.125</v>
      </c>
    </row>
    <row r="11" spans="1:8" x14ac:dyDescent="0.3">
      <c r="A11" t="s">
        <v>78</v>
      </c>
      <c r="B11" s="2">
        <v>9.9999999999999995E-7</v>
      </c>
      <c r="C11" t="s">
        <v>80</v>
      </c>
    </row>
    <row r="12" spans="1:8" x14ac:dyDescent="0.3">
      <c r="A12" t="s">
        <v>76</v>
      </c>
      <c r="B12" s="2">
        <v>10</v>
      </c>
      <c r="C12" t="s">
        <v>77</v>
      </c>
      <c r="F12">
        <v>1.02</v>
      </c>
    </row>
    <row r="13" spans="1:8" x14ac:dyDescent="0.3">
      <c r="A13" t="s">
        <v>202</v>
      </c>
      <c r="B13">
        <f>1+D13</f>
        <v>1.0376224511159433</v>
      </c>
      <c r="C13" t="s">
        <v>201</v>
      </c>
      <c r="D13">
        <v>3.7622451115943312E-2</v>
      </c>
      <c r="F13">
        <f>F12^(100)</f>
        <v>7.244646118252331</v>
      </c>
    </row>
    <row r="14" spans="1:8" x14ac:dyDescent="0.3">
      <c r="A14" t="s">
        <v>203</v>
      </c>
      <c r="B14">
        <f t="shared" ref="B14:B18" si="0">1+D14</f>
        <v>1.0376224511159433</v>
      </c>
      <c r="C14" t="s">
        <v>201</v>
      </c>
      <c r="D14">
        <v>3.7622451115943312E-2</v>
      </c>
    </row>
    <row r="15" spans="1:8" x14ac:dyDescent="0.3">
      <c r="A15" t="s">
        <v>204</v>
      </c>
      <c r="B15">
        <f t="shared" si="0"/>
        <v>1.0234271286812215</v>
      </c>
      <c r="C15" t="s">
        <v>201</v>
      </c>
      <c r="D15">
        <v>2.3427128681221543E-2</v>
      </c>
    </row>
    <row r="16" spans="1:8" x14ac:dyDescent="0.3">
      <c r="A16" t="s">
        <v>205</v>
      </c>
      <c r="B16">
        <f t="shared" si="0"/>
        <v>1.0234271286812215</v>
      </c>
      <c r="C16" t="s">
        <v>201</v>
      </c>
      <c r="D16">
        <v>2.3427128681221543E-2</v>
      </c>
    </row>
    <row r="17" spans="1:8" x14ac:dyDescent="0.3">
      <c r="A17" t="s">
        <v>206</v>
      </c>
      <c r="B17">
        <f t="shared" si="0"/>
        <v>1.1298399411229005</v>
      </c>
      <c r="C17" t="s">
        <v>201</v>
      </c>
      <c r="D17">
        <v>0.12983994112290054</v>
      </c>
    </row>
    <row r="18" spans="1:8" x14ac:dyDescent="0.3">
      <c r="A18" t="s">
        <v>207</v>
      </c>
      <c r="B18">
        <f t="shared" si="0"/>
        <v>1.1298399411229005</v>
      </c>
      <c r="C18" t="s">
        <v>201</v>
      </c>
      <c r="D18">
        <v>0.12983994112290054</v>
      </c>
      <c r="G18">
        <v>0.05</v>
      </c>
      <c r="H18">
        <f>1/(1+G18)</f>
        <v>0.95238095238095233</v>
      </c>
    </row>
    <row r="19" spans="1:8" x14ac:dyDescent="0.3">
      <c r="A19" t="s">
        <v>208</v>
      </c>
      <c r="B19">
        <v>0.97</v>
      </c>
      <c r="C19" t="s">
        <v>201</v>
      </c>
      <c r="D19">
        <v>3.7622451115943312E-2</v>
      </c>
    </row>
    <row r="20" spans="1:8" x14ac:dyDescent="0.3">
      <c r="A20" t="s">
        <v>209</v>
      </c>
      <c r="B20">
        <v>0.97</v>
      </c>
      <c r="C20" t="s">
        <v>201</v>
      </c>
      <c r="D20">
        <v>3.7622451115943312E-2</v>
      </c>
    </row>
    <row r="21" spans="1:8" x14ac:dyDescent="0.3">
      <c r="A21" t="s">
        <v>210</v>
      </c>
      <c r="B21">
        <v>0.99</v>
      </c>
      <c r="C21" t="s">
        <v>201</v>
      </c>
      <c r="D21">
        <v>2.3427128681221543E-2</v>
      </c>
    </row>
    <row r="22" spans="1:8" x14ac:dyDescent="0.3">
      <c r="A22" t="s">
        <v>211</v>
      </c>
      <c r="B22">
        <v>0.99</v>
      </c>
      <c r="C22" t="s">
        <v>201</v>
      </c>
      <c r="D22">
        <v>2.3427128681221543E-2</v>
      </c>
    </row>
    <row r="23" spans="1:8" x14ac:dyDescent="0.3">
      <c r="A23" t="s">
        <v>212</v>
      </c>
      <c r="B23">
        <v>1.03</v>
      </c>
      <c r="C23" t="s">
        <v>201</v>
      </c>
      <c r="D23">
        <v>0.12983994112290054</v>
      </c>
    </row>
    <row r="24" spans="1:8" x14ac:dyDescent="0.3">
      <c r="A24" t="s">
        <v>213</v>
      </c>
      <c r="B24">
        <v>1.03</v>
      </c>
      <c r="C24" t="s">
        <v>201</v>
      </c>
      <c r="D24">
        <v>0.12983994112290054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E7EB-5609-4A92-B268-BD8E5D3DEF93}">
  <dimension ref="A1:C23"/>
  <sheetViews>
    <sheetView workbookViewId="0">
      <selection activeCell="B17" sqref="B17"/>
    </sheetView>
  </sheetViews>
  <sheetFormatPr baseColWidth="10" defaultRowHeight="14.4" x14ac:dyDescent="0.3"/>
  <cols>
    <col min="3" max="3" width="62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64</v>
      </c>
      <c r="B2">
        <v>0.5</v>
      </c>
      <c r="C2" t="s">
        <v>65</v>
      </c>
    </row>
    <row r="3" spans="1:3" x14ac:dyDescent="0.3">
      <c r="A3" t="s">
        <v>67</v>
      </c>
      <c r="B3">
        <v>1</v>
      </c>
      <c r="C3" t="s">
        <v>66</v>
      </c>
    </row>
    <row r="4" spans="1:3" x14ac:dyDescent="0.3">
      <c r="A4" t="s">
        <v>69</v>
      </c>
      <c r="B4">
        <v>0.03</v>
      </c>
      <c r="C4" t="s">
        <v>70</v>
      </c>
    </row>
    <row r="5" spans="1:3" x14ac:dyDescent="0.3">
      <c r="A5" t="s">
        <v>86</v>
      </c>
      <c r="B5">
        <v>9</v>
      </c>
      <c r="C5" t="s">
        <v>85</v>
      </c>
    </row>
    <row r="6" spans="1:3" x14ac:dyDescent="0.3">
      <c r="A6" t="s">
        <v>87</v>
      </c>
      <c r="B6">
        <v>0.19</v>
      </c>
      <c r="C6" t="s">
        <v>88</v>
      </c>
    </row>
    <row r="7" spans="1:3" x14ac:dyDescent="0.3">
      <c r="A7" t="s">
        <v>89</v>
      </c>
      <c r="B7">
        <v>0.3</v>
      </c>
      <c r="C7" t="s">
        <v>90</v>
      </c>
    </row>
    <row r="8" spans="1:3" x14ac:dyDescent="0.3">
      <c r="A8" t="s">
        <v>91</v>
      </c>
      <c r="B8">
        <v>0.1</v>
      </c>
      <c r="C8" t="s">
        <v>92</v>
      </c>
    </row>
    <row r="9" spans="1:3" x14ac:dyDescent="0.3">
      <c r="A9" t="s">
        <v>182</v>
      </c>
      <c r="B9">
        <v>2</v>
      </c>
      <c r="C9" t="s">
        <v>183</v>
      </c>
    </row>
    <row r="10" spans="1:3" x14ac:dyDescent="0.3">
      <c r="A10" t="s">
        <v>184</v>
      </c>
      <c r="B10">
        <v>2</v>
      </c>
      <c r="C10" t="s">
        <v>185</v>
      </c>
    </row>
    <row r="11" spans="1:3" x14ac:dyDescent="0.3">
      <c r="A11" t="s">
        <v>186</v>
      </c>
      <c r="B11">
        <v>2</v>
      </c>
      <c r="C11" t="s">
        <v>187</v>
      </c>
    </row>
    <row r="12" spans="1:3" x14ac:dyDescent="0.3">
      <c r="A12" t="s">
        <v>188</v>
      </c>
      <c r="B12">
        <v>1.05</v>
      </c>
      <c r="C12" t="s">
        <v>190</v>
      </c>
    </row>
    <row r="13" spans="1:3" x14ac:dyDescent="0.3">
      <c r="A13" t="s">
        <v>189</v>
      </c>
      <c r="B13">
        <v>1.05</v>
      </c>
      <c r="C13" t="s">
        <v>191</v>
      </c>
    </row>
    <row r="14" spans="1:3" x14ac:dyDescent="0.3">
      <c r="A14" t="s">
        <v>192</v>
      </c>
      <c r="B14">
        <v>1.05</v>
      </c>
      <c r="C14" t="s">
        <v>199</v>
      </c>
    </row>
    <row r="15" spans="1:3" x14ac:dyDescent="0.3">
      <c r="A15" t="s">
        <v>193</v>
      </c>
      <c r="B15">
        <v>1.05</v>
      </c>
      <c r="C15" t="s">
        <v>198</v>
      </c>
    </row>
    <row r="16" spans="1:3" x14ac:dyDescent="0.3">
      <c r="A16" t="s">
        <v>195</v>
      </c>
      <c r="B16">
        <v>1.05</v>
      </c>
      <c r="C16" t="s">
        <v>197</v>
      </c>
    </row>
    <row r="17" spans="1:3" x14ac:dyDescent="0.3">
      <c r="A17" t="s">
        <v>194</v>
      </c>
      <c r="B17">
        <v>1.05</v>
      </c>
      <c r="C17" t="s">
        <v>196</v>
      </c>
    </row>
    <row r="18" spans="1:3" x14ac:dyDescent="0.3">
      <c r="A18" t="s">
        <v>216</v>
      </c>
      <c r="B18">
        <v>1</v>
      </c>
      <c r="C18" t="s">
        <v>190</v>
      </c>
    </row>
    <row r="19" spans="1:3" x14ac:dyDescent="0.3">
      <c r="A19" t="s">
        <v>217</v>
      </c>
      <c r="B19">
        <v>1</v>
      </c>
      <c r="C19" t="s">
        <v>191</v>
      </c>
    </row>
    <row r="20" spans="1:3" x14ac:dyDescent="0.3">
      <c r="A20" t="s">
        <v>218</v>
      </c>
      <c r="B20">
        <v>1</v>
      </c>
      <c r="C20" t="s">
        <v>199</v>
      </c>
    </row>
    <row r="21" spans="1:3" x14ac:dyDescent="0.3">
      <c r="A21" t="s">
        <v>219</v>
      </c>
      <c r="B21">
        <v>1</v>
      </c>
      <c r="C21" t="s">
        <v>198</v>
      </c>
    </row>
    <row r="22" spans="1:3" x14ac:dyDescent="0.3">
      <c r="A22" t="s">
        <v>220</v>
      </c>
      <c r="B22">
        <v>1</v>
      </c>
      <c r="C22" t="s">
        <v>197</v>
      </c>
    </row>
    <row r="23" spans="1:3" x14ac:dyDescent="0.3">
      <c r="A23" t="s">
        <v>221</v>
      </c>
      <c r="B23">
        <v>1</v>
      </c>
      <c r="C23" t="s">
        <v>196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0BEA-4E18-4B30-B6D3-E637EFCA4A24}">
  <dimension ref="A1:C85"/>
  <sheetViews>
    <sheetView topLeftCell="A57" workbookViewId="0">
      <selection activeCell="B64" sqref="B64"/>
    </sheetView>
  </sheetViews>
  <sheetFormatPr baseColWidth="10" defaultRowHeight="14.4" x14ac:dyDescent="0.3"/>
  <cols>
    <col min="1" max="1" width="24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4" t="s">
        <v>93</v>
      </c>
      <c r="B2" s="4"/>
      <c r="C2" s="4"/>
    </row>
    <row r="3" spans="1:3" x14ac:dyDescent="0.3">
      <c r="A3" s="4" t="s">
        <v>97</v>
      </c>
      <c r="B3" s="4"/>
      <c r="C3" s="4"/>
    </row>
    <row r="4" spans="1:3" x14ac:dyDescent="0.3">
      <c r="A4" t="s">
        <v>94</v>
      </c>
      <c r="B4">
        <v>0</v>
      </c>
      <c r="C4" t="s">
        <v>102</v>
      </c>
    </row>
    <row r="5" spans="1:3" x14ac:dyDescent="0.3">
      <c r="A5" t="s">
        <v>95</v>
      </c>
      <c r="B5">
        <v>2.3600000000000001E-3</v>
      </c>
      <c r="C5" t="s">
        <v>103</v>
      </c>
    </row>
    <row r="6" spans="1:3" x14ac:dyDescent="0.3">
      <c r="A6" t="s">
        <v>96</v>
      </c>
      <c r="B6">
        <v>2</v>
      </c>
      <c r="C6" t="s">
        <v>104</v>
      </c>
    </row>
    <row r="7" spans="1:3" x14ac:dyDescent="0.3">
      <c r="A7" s="4" t="s">
        <v>98</v>
      </c>
      <c r="B7" s="4"/>
      <c r="C7" s="4"/>
    </row>
    <row r="8" spans="1:3" x14ac:dyDescent="0.3">
      <c r="A8" t="s">
        <v>99</v>
      </c>
      <c r="B8">
        <v>0</v>
      </c>
      <c r="C8" t="s">
        <v>102</v>
      </c>
    </row>
    <row r="9" spans="1:3" x14ac:dyDescent="0.3">
      <c r="A9" t="s">
        <v>100</v>
      </c>
      <c r="B9">
        <v>2.3600000000000001E-3</v>
      </c>
      <c r="C9" t="s">
        <v>103</v>
      </c>
    </row>
    <row r="10" spans="1:3" x14ac:dyDescent="0.3">
      <c r="A10" t="s">
        <v>101</v>
      </c>
      <c r="B10">
        <v>2</v>
      </c>
      <c r="C10" t="s">
        <v>104</v>
      </c>
    </row>
    <row r="11" spans="1:3" x14ac:dyDescent="0.3">
      <c r="A11" s="4" t="s">
        <v>109</v>
      </c>
      <c r="B11" s="4"/>
      <c r="C11" s="4"/>
    </row>
    <row r="12" spans="1:3" x14ac:dyDescent="0.3">
      <c r="A12" t="s">
        <v>106</v>
      </c>
      <c r="B12">
        <v>0</v>
      </c>
      <c r="C12" t="s">
        <v>102</v>
      </c>
    </row>
    <row r="13" spans="1:3" x14ac:dyDescent="0.3">
      <c r="A13" t="s">
        <v>107</v>
      </c>
      <c r="B13">
        <v>2.3600000000000001E-3</v>
      </c>
      <c r="C13" t="s">
        <v>103</v>
      </c>
    </row>
    <row r="14" spans="1:3" x14ac:dyDescent="0.3">
      <c r="A14" t="s">
        <v>108</v>
      </c>
      <c r="B14">
        <v>2</v>
      </c>
      <c r="C14" t="s">
        <v>104</v>
      </c>
    </row>
    <row r="15" spans="1:3" x14ac:dyDescent="0.3">
      <c r="A15" s="4" t="s">
        <v>105</v>
      </c>
      <c r="B15" s="4"/>
      <c r="C15" s="4"/>
    </row>
    <row r="16" spans="1:3" x14ac:dyDescent="0.3">
      <c r="A16" t="s">
        <v>110</v>
      </c>
      <c r="B16">
        <v>0</v>
      </c>
      <c r="C16" t="s">
        <v>102</v>
      </c>
    </row>
    <row r="17" spans="1:3" x14ac:dyDescent="0.3">
      <c r="A17" t="s">
        <v>111</v>
      </c>
      <c r="B17">
        <v>2.3600000000000001E-3</v>
      </c>
      <c r="C17" t="s">
        <v>103</v>
      </c>
    </row>
    <row r="18" spans="1:3" x14ac:dyDescent="0.3">
      <c r="A18" t="s">
        <v>112</v>
      </c>
      <c r="B18">
        <v>2</v>
      </c>
      <c r="C18" t="s">
        <v>104</v>
      </c>
    </row>
    <row r="19" spans="1:3" x14ac:dyDescent="0.3">
      <c r="A19" s="4" t="s">
        <v>114</v>
      </c>
      <c r="B19" s="4"/>
      <c r="C19" s="4"/>
    </row>
    <row r="20" spans="1:3" x14ac:dyDescent="0.3">
      <c r="A20" s="4" t="s">
        <v>97</v>
      </c>
      <c r="B20" s="4"/>
      <c r="C20" s="4"/>
    </row>
    <row r="21" spans="1:3" x14ac:dyDescent="0.3">
      <c r="A21" t="s">
        <v>127</v>
      </c>
      <c r="B21">
        <v>0</v>
      </c>
      <c r="C21" t="s">
        <v>102</v>
      </c>
    </row>
    <row r="22" spans="1:3" x14ac:dyDescent="0.3">
      <c r="A22" t="s">
        <v>128</v>
      </c>
      <c r="B22">
        <v>0</v>
      </c>
      <c r="C22" t="s">
        <v>103</v>
      </c>
    </row>
    <row r="23" spans="1:3" x14ac:dyDescent="0.3">
      <c r="A23" t="s">
        <v>129</v>
      </c>
      <c r="B23">
        <v>2</v>
      </c>
      <c r="C23" t="s">
        <v>104</v>
      </c>
    </row>
    <row r="24" spans="1:3" x14ac:dyDescent="0.3">
      <c r="A24" s="4" t="s">
        <v>98</v>
      </c>
      <c r="B24" s="4"/>
      <c r="C24" s="4"/>
    </row>
    <row r="25" spans="1:3" x14ac:dyDescent="0.3">
      <c r="A25" t="s">
        <v>130</v>
      </c>
      <c r="B25">
        <v>0</v>
      </c>
      <c r="C25" t="s">
        <v>102</v>
      </c>
    </row>
    <row r="26" spans="1:3" x14ac:dyDescent="0.3">
      <c r="A26" t="s">
        <v>131</v>
      </c>
      <c r="B26">
        <v>0</v>
      </c>
      <c r="C26" t="s">
        <v>103</v>
      </c>
    </row>
    <row r="27" spans="1:3" x14ac:dyDescent="0.3">
      <c r="A27" t="s">
        <v>132</v>
      </c>
      <c r="B27">
        <v>2</v>
      </c>
      <c r="C27" t="s">
        <v>104</v>
      </c>
    </row>
    <row r="28" spans="1:3" x14ac:dyDescent="0.3">
      <c r="A28" s="4" t="s">
        <v>173</v>
      </c>
      <c r="B28" s="4"/>
      <c r="C28" s="4"/>
    </row>
    <row r="29" spans="1:3" x14ac:dyDescent="0.3">
      <c r="A29" t="s">
        <v>133</v>
      </c>
      <c r="B29">
        <v>0</v>
      </c>
      <c r="C29" t="s">
        <v>102</v>
      </c>
    </row>
    <row r="30" spans="1:3" x14ac:dyDescent="0.3">
      <c r="A30" t="s">
        <v>134</v>
      </c>
      <c r="B30">
        <v>0</v>
      </c>
      <c r="C30" t="s">
        <v>103</v>
      </c>
    </row>
    <row r="31" spans="1:3" x14ac:dyDescent="0.3">
      <c r="A31" t="s">
        <v>135</v>
      </c>
      <c r="B31">
        <v>2</v>
      </c>
      <c r="C31" t="s">
        <v>104</v>
      </c>
    </row>
    <row r="32" spans="1:3" x14ac:dyDescent="0.3">
      <c r="A32" s="4" t="s">
        <v>105</v>
      </c>
      <c r="B32" s="4"/>
      <c r="C32" s="4"/>
    </row>
    <row r="33" spans="1:3" x14ac:dyDescent="0.3">
      <c r="A33" t="s">
        <v>136</v>
      </c>
      <c r="B33">
        <v>0</v>
      </c>
      <c r="C33" t="s">
        <v>102</v>
      </c>
    </row>
    <row r="34" spans="1:3" x14ac:dyDescent="0.3">
      <c r="A34" t="s">
        <v>137</v>
      </c>
      <c r="B34">
        <v>0</v>
      </c>
      <c r="C34" t="s">
        <v>103</v>
      </c>
    </row>
    <row r="35" spans="1:3" x14ac:dyDescent="0.3">
      <c r="A35" t="s">
        <v>138</v>
      </c>
      <c r="B35">
        <v>2</v>
      </c>
      <c r="C35" t="s">
        <v>104</v>
      </c>
    </row>
    <row r="36" spans="1:3" x14ac:dyDescent="0.3">
      <c r="A36" s="4" t="s">
        <v>174</v>
      </c>
      <c r="B36" s="4"/>
      <c r="C36" s="4"/>
    </row>
    <row r="37" spans="1:3" x14ac:dyDescent="0.3">
      <c r="A37" t="s">
        <v>234</v>
      </c>
      <c r="B37">
        <v>0</v>
      </c>
      <c r="C37" t="s">
        <v>102</v>
      </c>
    </row>
    <row r="38" spans="1:3" x14ac:dyDescent="0.3">
      <c r="A38" t="s">
        <v>232</v>
      </c>
      <c r="B38">
        <v>0</v>
      </c>
      <c r="C38" t="s">
        <v>103</v>
      </c>
    </row>
    <row r="39" spans="1:3" x14ac:dyDescent="0.3">
      <c r="A39" t="s">
        <v>233</v>
      </c>
      <c r="B39">
        <v>2</v>
      </c>
      <c r="C39" t="s">
        <v>104</v>
      </c>
    </row>
    <row r="40" spans="1:3" x14ac:dyDescent="0.3">
      <c r="A40" s="4" t="s">
        <v>175</v>
      </c>
      <c r="B40" s="4"/>
      <c r="C40" s="4"/>
    </row>
    <row r="41" spans="1:3" x14ac:dyDescent="0.3">
      <c r="A41" t="s">
        <v>230</v>
      </c>
      <c r="B41">
        <v>0</v>
      </c>
      <c r="C41" t="s">
        <v>102</v>
      </c>
    </row>
    <row r="42" spans="1:3" x14ac:dyDescent="0.3">
      <c r="A42" t="s">
        <v>235</v>
      </c>
      <c r="B42">
        <v>0</v>
      </c>
      <c r="C42" t="s">
        <v>103</v>
      </c>
    </row>
    <row r="43" spans="1:3" x14ac:dyDescent="0.3">
      <c r="A43" t="s">
        <v>231</v>
      </c>
      <c r="B43">
        <v>2</v>
      </c>
      <c r="C43" t="s">
        <v>104</v>
      </c>
    </row>
    <row r="44" spans="1:3" x14ac:dyDescent="0.3">
      <c r="A44" s="4" t="s">
        <v>113</v>
      </c>
      <c r="B44" s="4"/>
      <c r="C44" s="4"/>
    </row>
    <row r="45" spans="1:3" x14ac:dyDescent="0.3">
      <c r="A45" s="4" t="s">
        <v>97</v>
      </c>
      <c r="B45" s="4"/>
      <c r="C45" s="4"/>
    </row>
    <row r="46" spans="1:3" x14ac:dyDescent="0.3">
      <c r="A46" t="s">
        <v>115</v>
      </c>
      <c r="B46">
        <v>0</v>
      </c>
      <c r="C46" t="s">
        <v>102</v>
      </c>
    </row>
    <row r="47" spans="1:3" x14ac:dyDescent="0.3">
      <c r="A47" t="s">
        <v>116</v>
      </c>
      <c r="B47">
        <v>0</v>
      </c>
      <c r="C47" t="s">
        <v>103</v>
      </c>
    </row>
    <row r="48" spans="1:3" x14ac:dyDescent="0.3">
      <c r="A48" t="s">
        <v>117</v>
      </c>
      <c r="B48">
        <v>2</v>
      </c>
      <c r="C48" t="s">
        <v>104</v>
      </c>
    </row>
    <row r="49" spans="1:3" x14ac:dyDescent="0.3">
      <c r="A49" s="4" t="s">
        <v>98</v>
      </c>
      <c r="B49" s="4"/>
      <c r="C49" s="4"/>
    </row>
    <row r="50" spans="1:3" x14ac:dyDescent="0.3">
      <c r="A50" t="s">
        <v>118</v>
      </c>
      <c r="B50">
        <v>0</v>
      </c>
      <c r="C50" t="s">
        <v>102</v>
      </c>
    </row>
    <row r="51" spans="1:3" x14ac:dyDescent="0.3">
      <c r="A51" t="s">
        <v>119</v>
      </c>
      <c r="B51">
        <v>0</v>
      </c>
      <c r="C51" t="s">
        <v>103</v>
      </c>
    </row>
    <row r="52" spans="1:3" x14ac:dyDescent="0.3">
      <c r="A52" t="s">
        <v>120</v>
      </c>
      <c r="B52">
        <v>2</v>
      </c>
      <c r="C52" t="s">
        <v>104</v>
      </c>
    </row>
    <row r="53" spans="1:3" x14ac:dyDescent="0.3">
      <c r="A53" s="4" t="s">
        <v>109</v>
      </c>
      <c r="B53" s="4"/>
      <c r="C53" s="4"/>
    </row>
    <row r="54" spans="1:3" x14ac:dyDescent="0.3">
      <c r="A54" t="s">
        <v>121</v>
      </c>
      <c r="B54">
        <v>0</v>
      </c>
      <c r="C54" t="s">
        <v>102</v>
      </c>
    </row>
    <row r="55" spans="1:3" x14ac:dyDescent="0.3">
      <c r="A55" t="s">
        <v>122</v>
      </c>
      <c r="B55">
        <v>0</v>
      </c>
      <c r="C55" t="s">
        <v>103</v>
      </c>
    </row>
    <row r="56" spans="1:3" x14ac:dyDescent="0.3">
      <c r="A56" t="s">
        <v>123</v>
      </c>
      <c r="B56">
        <v>2</v>
      </c>
      <c r="C56" t="s">
        <v>104</v>
      </c>
    </row>
    <row r="57" spans="1:3" x14ac:dyDescent="0.3">
      <c r="A57" s="4" t="s">
        <v>105</v>
      </c>
      <c r="B57" s="4"/>
      <c r="C57" s="4"/>
    </row>
    <row r="58" spans="1:3" x14ac:dyDescent="0.3">
      <c r="A58" t="s">
        <v>124</v>
      </c>
      <c r="B58">
        <v>0</v>
      </c>
      <c r="C58" t="s">
        <v>102</v>
      </c>
    </row>
    <row r="59" spans="1:3" x14ac:dyDescent="0.3">
      <c r="A59" t="s">
        <v>125</v>
      </c>
      <c r="B59">
        <v>0</v>
      </c>
      <c r="C59" t="s">
        <v>103</v>
      </c>
    </row>
    <row r="60" spans="1:3" x14ac:dyDescent="0.3">
      <c r="A60" t="s">
        <v>126</v>
      </c>
      <c r="B60">
        <v>2</v>
      </c>
      <c r="C60" t="s">
        <v>104</v>
      </c>
    </row>
    <row r="61" spans="1:3" x14ac:dyDescent="0.3">
      <c r="A61" s="4" t="s">
        <v>139</v>
      </c>
      <c r="B61" s="4"/>
      <c r="C61" s="4"/>
    </row>
    <row r="62" spans="1:3" x14ac:dyDescent="0.3">
      <c r="A62" s="4" t="s">
        <v>97</v>
      </c>
      <c r="B62" s="4"/>
      <c r="C62" s="4"/>
    </row>
    <row r="63" spans="1:3" x14ac:dyDescent="0.3">
      <c r="A63" t="s">
        <v>140</v>
      </c>
      <c r="B63">
        <v>5</v>
      </c>
      <c r="C63" t="s">
        <v>102</v>
      </c>
    </row>
    <row r="64" spans="1:3" x14ac:dyDescent="0.3">
      <c r="A64" t="s">
        <v>141</v>
      </c>
      <c r="B64">
        <v>0</v>
      </c>
      <c r="C64" t="s">
        <v>103</v>
      </c>
    </row>
    <row r="65" spans="1:3" x14ac:dyDescent="0.3">
      <c r="A65" t="s">
        <v>142</v>
      </c>
      <c r="B65">
        <v>2</v>
      </c>
      <c r="C65" t="s">
        <v>104</v>
      </c>
    </row>
    <row r="66" spans="1:3" x14ac:dyDescent="0.3">
      <c r="A66" s="4" t="s">
        <v>98</v>
      </c>
      <c r="B66" s="4"/>
      <c r="C66" s="4"/>
    </row>
    <row r="67" spans="1:3" x14ac:dyDescent="0.3">
      <c r="A67" t="s">
        <v>143</v>
      </c>
      <c r="B67">
        <v>0</v>
      </c>
      <c r="C67" t="s">
        <v>102</v>
      </c>
    </row>
    <row r="68" spans="1:3" x14ac:dyDescent="0.3">
      <c r="A68" t="s">
        <v>144</v>
      </c>
      <c r="B68">
        <v>0</v>
      </c>
      <c r="C68" t="s">
        <v>103</v>
      </c>
    </row>
    <row r="69" spans="1:3" x14ac:dyDescent="0.3">
      <c r="A69" t="s">
        <v>145</v>
      </c>
      <c r="B69">
        <v>2</v>
      </c>
      <c r="C69" t="s">
        <v>104</v>
      </c>
    </row>
    <row r="70" spans="1:3" x14ac:dyDescent="0.3">
      <c r="A70" s="4" t="s">
        <v>173</v>
      </c>
      <c r="B70" s="4"/>
      <c r="C70" s="4"/>
    </row>
    <row r="71" spans="1:3" x14ac:dyDescent="0.3">
      <c r="A71" t="s">
        <v>146</v>
      </c>
      <c r="B71">
        <v>0</v>
      </c>
      <c r="C71" t="s">
        <v>102</v>
      </c>
    </row>
    <row r="72" spans="1:3" x14ac:dyDescent="0.3">
      <c r="A72" t="s">
        <v>147</v>
      </c>
      <c r="B72">
        <v>0</v>
      </c>
      <c r="C72" t="s">
        <v>103</v>
      </c>
    </row>
    <row r="73" spans="1:3" x14ac:dyDescent="0.3">
      <c r="A73" t="s">
        <v>148</v>
      </c>
      <c r="B73">
        <v>2</v>
      </c>
      <c r="C73" t="s">
        <v>104</v>
      </c>
    </row>
    <row r="74" spans="1:3" x14ac:dyDescent="0.3">
      <c r="A74" s="4" t="s">
        <v>105</v>
      </c>
      <c r="B74" s="4"/>
      <c r="C74" s="4"/>
    </row>
    <row r="75" spans="1:3" x14ac:dyDescent="0.3">
      <c r="A75" t="s">
        <v>149</v>
      </c>
      <c r="B75">
        <v>0</v>
      </c>
      <c r="C75" t="s">
        <v>102</v>
      </c>
    </row>
    <row r="76" spans="1:3" x14ac:dyDescent="0.3">
      <c r="A76" t="s">
        <v>150</v>
      </c>
      <c r="B76">
        <v>0</v>
      </c>
      <c r="C76" t="s">
        <v>103</v>
      </c>
    </row>
    <row r="77" spans="1:3" x14ac:dyDescent="0.3">
      <c r="A77" t="s">
        <v>151</v>
      </c>
      <c r="B77">
        <v>2</v>
      </c>
      <c r="C77" t="s">
        <v>104</v>
      </c>
    </row>
    <row r="78" spans="1:3" x14ac:dyDescent="0.3">
      <c r="A78" s="4" t="s">
        <v>174</v>
      </c>
      <c r="B78" s="4"/>
      <c r="C78" s="4"/>
    </row>
    <row r="79" spans="1:3" x14ac:dyDescent="0.3">
      <c r="A79" t="s">
        <v>176</v>
      </c>
      <c r="B79">
        <v>0</v>
      </c>
      <c r="C79" t="s">
        <v>102</v>
      </c>
    </row>
    <row r="80" spans="1:3" x14ac:dyDescent="0.3">
      <c r="A80" t="s">
        <v>177</v>
      </c>
      <c r="B80">
        <v>0</v>
      </c>
      <c r="C80" t="s">
        <v>103</v>
      </c>
    </row>
    <row r="81" spans="1:3" x14ac:dyDescent="0.3">
      <c r="A81" t="s">
        <v>178</v>
      </c>
      <c r="B81">
        <v>2</v>
      </c>
      <c r="C81" t="s">
        <v>104</v>
      </c>
    </row>
    <row r="82" spans="1:3" x14ac:dyDescent="0.3">
      <c r="A82" s="4" t="s">
        <v>175</v>
      </c>
      <c r="B82" s="4"/>
      <c r="C82" s="4"/>
    </row>
    <row r="83" spans="1:3" x14ac:dyDescent="0.3">
      <c r="A83" t="s">
        <v>179</v>
      </c>
      <c r="B83">
        <v>0</v>
      </c>
      <c r="C83" t="s">
        <v>102</v>
      </c>
    </row>
    <row r="84" spans="1:3" x14ac:dyDescent="0.3">
      <c r="A84" t="s">
        <v>180</v>
      </c>
      <c r="B84">
        <v>0</v>
      </c>
      <c r="C84" t="s">
        <v>103</v>
      </c>
    </row>
    <row r="85" spans="1:3" x14ac:dyDescent="0.3">
      <c r="A85" t="s">
        <v>181</v>
      </c>
      <c r="B85">
        <v>2</v>
      </c>
      <c r="C85" t="s">
        <v>104</v>
      </c>
    </row>
  </sheetData>
  <mergeCells count="24">
    <mergeCell ref="A45:C45"/>
    <mergeCell ref="A2:C2"/>
    <mergeCell ref="A3:C3"/>
    <mergeCell ref="A7:C7"/>
    <mergeCell ref="A11:C11"/>
    <mergeCell ref="A15:C15"/>
    <mergeCell ref="A19:C19"/>
    <mergeCell ref="A20:C20"/>
    <mergeCell ref="A24:C24"/>
    <mergeCell ref="A28:C28"/>
    <mergeCell ref="A32:C32"/>
    <mergeCell ref="A44:C44"/>
    <mergeCell ref="A36:C36"/>
    <mergeCell ref="A40:C40"/>
    <mergeCell ref="A78:C78"/>
    <mergeCell ref="A82:C82"/>
    <mergeCell ref="A70:C70"/>
    <mergeCell ref="A74:C74"/>
    <mergeCell ref="A49:C49"/>
    <mergeCell ref="A53:C53"/>
    <mergeCell ref="A57:C57"/>
    <mergeCell ref="A61:C61"/>
    <mergeCell ref="A62:C62"/>
    <mergeCell ref="A66:C6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Start</vt:lpstr>
      <vt:lpstr>Terminal</vt:lpstr>
      <vt:lpstr>Baseline</vt:lpstr>
      <vt:lpstr>Temperature</vt:lpstr>
      <vt:lpstr>SeaLevel</vt:lpstr>
      <vt:lpstr>Adaptation</vt:lpstr>
      <vt:lpstr>Dynamics</vt:lpstr>
      <vt:lpstr>Structural Parameters</vt:lpstr>
      <vt:lpstr>Climate Damage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2020-03-02T10:43:15Z</dcterms:created>
  <dcterms:modified xsi:type="dcterms:W3CDTF">2020-03-27T21:59:32Z</dcterms:modified>
</cp:coreProperties>
</file>