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velleng/Desktop/NYSI Data/MSE/data/"/>
    </mc:Choice>
  </mc:AlternateContent>
  <xr:revisionPtr revIDLastSave="0" documentId="13_ncr:1_{97D301EA-11CD-AA4A-AEDC-F52ABFE095AC}" xr6:coauthVersionLast="47" xr6:coauthVersionMax="47" xr10:uidLastSave="{00000000-0000-0000-0000-000000000000}"/>
  <bookViews>
    <workbookView xWindow="0" yWindow="500" windowWidth="28800" windowHeight="15980" xr2:uid="{76E34523-DE44-404E-9AC8-2A6D9334E2E7}"/>
  </bookViews>
  <sheets>
    <sheet name="All" sheetId="1" r:id="rId1"/>
    <sheet name="Sec 1" sheetId="2" r:id="rId2"/>
    <sheet name="Sec 1 (M)" sheetId="8" r:id="rId3"/>
    <sheet name="Sec 1 (F)" sheetId="9" r:id="rId4"/>
    <sheet name="Sec 2" sheetId="5" r:id="rId5"/>
    <sheet name="Sec 2 (M)" sheetId="10" r:id="rId6"/>
    <sheet name="Sec 2 (F)" sheetId="11" r:id="rId7"/>
    <sheet name="Sec 3" sheetId="6" r:id="rId8"/>
    <sheet name="Sec 3 (M)" sheetId="12" r:id="rId9"/>
    <sheet name="Sec 3 (F)" sheetId="13" r:id="rId10"/>
  </sheets>
  <definedNames>
    <definedName name="_xlnm._FilterDatabase" localSheetId="1" hidden="1">'Sec 1'!$A$1:$AH$66</definedName>
    <definedName name="_xlnm._FilterDatabase" localSheetId="3" hidden="1">'Sec 1 (F)'!$A$1:$AM$24</definedName>
    <definedName name="_xlnm._FilterDatabase" localSheetId="2" hidden="1">'Sec 1 (M)'!$A$1:$AN$43</definedName>
    <definedName name="_xlnm._FilterDatabase" localSheetId="4" hidden="1">'Sec 2'!$A$1:$AJ$65</definedName>
    <definedName name="_xlnm._FilterDatabase" localSheetId="6" hidden="1">'Sec 2 (F)'!$A$1:$AI$34</definedName>
    <definedName name="_xlnm._FilterDatabase" localSheetId="5" hidden="1">'Sec 2 (M)'!$A$1:$AI$32</definedName>
    <definedName name="_xlnm._FilterDatabase" localSheetId="7" hidden="1">'Sec 3'!$A$1:$AJ$36</definedName>
    <definedName name="_xlnm._FilterDatabase" localSheetId="9" hidden="1">'Sec 3 (F)'!$A$1:$AJ$17</definedName>
    <definedName name="_xlnm._FilterDatabase" localSheetId="8" hidden="1">'Sec 3 (M)'!$A$1:$AI$20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2" i="1"/>
  <c r="G48" i="8"/>
  <c r="I48" i="8"/>
  <c r="J48" i="8"/>
  <c r="K48" i="8"/>
  <c r="L48" i="8"/>
  <c r="M48" i="8"/>
  <c r="N48" i="8"/>
  <c r="O48" i="8"/>
  <c r="P48" i="8"/>
  <c r="Q48" i="8"/>
  <c r="R48" i="8"/>
  <c r="G47" i="8"/>
  <c r="I47" i="8"/>
  <c r="J47" i="8"/>
  <c r="K47" i="8"/>
  <c r="L47" i="8"/>
  <c r="M47" i="8"/>
  <c r="N47" i="8"/>
  <c r="O47" i="8"/>
  <c r="P47" i="8"/>
  <c r="Q47" i="8"/>
  <c r="R47" i="8"/>
  <c r="F48" i="8"/>
  <c r="F47" i="8"/>
  <c r="G44" i="8"/>
  <c r="I44" i="8"/>
  <c r="J44" i="8"/>
  <c r="K44" i="8"/>
  <c r="L44" i="8"/>
  <c r="M44" i="8"/>
  <c r="N44" i="8"/>
  <c r="O44" i="8"/>
  <c r="P44" i="8"/>
  <c r="Q44" i="8"/>
  <c r="R44" i="8"/>
  <c r="F44" i="8" l="1"/>
  <c r="G45" i="8"/>
  <c r="G46" i="8" s="1"/>
  <c r="I45" i="8"/>
  <c r="I46" i="8" s="1"/>
  <c r="J45" i="8"/>
  <c r="J46" i="8" s="1"/>
  <c r="K45" i="8"/>
  <c r="K46" i="8" s="1"/>
  <c r="L45" i="8"/>
  <c r="L46" i="8" s="1"/>
  <c r="M45" i="8"/>
  <c r="M46" i="8" s="1"/>
  <c r="N45" i="8"/>
  <c r="N46" i="8" s="1"/>
  <c r="O45" i="8"/>
  <c r="O46" i="8" s="1"/>
  <c r="P45" i="8"/>
  <c r="P46" i="8" s="1"/>
  <c r="Q45" i="8"/>
  <c r="Q46" i="8" s="1"/>
  <c r="R45" i="8"/>
  <c r="R46" i="8" s="1"/>
  <c r="F45" i="8"/>
  <c r="F46" i="8" s="1"/>
  <c r="AH8" i="13"/>
  <c r="AE8" i="13"/>
  <c r="AA8" i="13"/>
  <c r="AB8" i="13" s="1"/>
  <c r="W8" i="13"/>
  <c r="T8" i="13"/>
  <c r="I8" i="13"/>
  <c r="AH13" i="13"/>
  <c r="AE13" i="13"/>
  <c r="AA13" i="13"/>
  <c r="AB13" i="13" s="1"/>
  <c r="W13" i="13"/>
  <c r="T13" i="13"/>
  <c r="I13" i="13"/>
  <c r="AH12" i="13"/>
  <c r="AE12" i="13"/>
  <c r="AA12" i="13"/>
  <c r="AB12" i="13" s="1"/>
  <c r="W12" i="13"/>
  <c r="T12" i="13"/>
  <c r="I12" i="13"/>
  <c r="AH17" i="13"/>
  <c r="AE17" i="13"/>
  <c r="AA17" i="13"/>
  <c r="AB17" i="13" s="1"/>
  <c r="W17" i="13"/>
  <c r="T17" i="13"/>
  <c r="I17" i="13"/>
  <c r="AH16" i="13"/>
  <c r="AE16" i="13"/>
  <c r="AA16" i="13"/>
  <c r="AB16" i="13" s="1"/>
  <c r="W16" i="13"/>
  <c r="T16" i="13"/>
  <c r="I16" i="13"/>
  <c r="AH7" i="13"/>
  <c r="AE7" i="13"/>
  <c r="AB7" i="13"/>
  <c r="AA7" i="13"/>
  <c r="W7" i="13"/>
  <c r="T7" i="13"/>
  <c r="I7" i="13"/>
  <c r="AH11" i="13"/>
  <c r="AE11" i="13"/>
  <c r="AA11" i="13"/>
  <c r="AB11" i="13" s="1"/>
  <c r="W11" i="13"/>
  <c r="T11" i="13"/>
  <c r="I11" i="13"/>
  <c r="AH10" i="13"/>
  <c r="AE10" i="13"/>
  <c r="AA10" i="13"/>
  <c r="AB10" i="13" s="1"/>
  <c r="W10" i="13"/>
  <c r="T10" i="13"/>
  <c r="I10" i="13"/>
  <c r="AH9" i="13"/>
  <c r="AE9" i="13"/>
  <c r="AA9" i="13"/>
  <c r="AB9" i="13" s="1"/>
  <c r="W9" i="13"/>
  <c r="T9" i="13"/>
  <c r="I9" i="13"/>
  <c r="AH15" i="13"/>
  <c r="AE15" i="13"/>
  <c r="AA15" i="13"/>
  <c r="AB15" i="13" s="1"/>
  <c r="W15" i="13"/>
  <c r="T15" i="13"/>
  <c r="I15" i="13"/>
  <c r="AH14" i="13"/>
  <c r="AE14" i="13"/>
  <c r="AA14" i="13"/>
  <c r="AB14" i="13" s="1"/>
  <c r="W14" i="13"/>
  <c r="T14" i="13"/>
  <c r="I14" i="13"/>
  <c r="AH6" i="13"/>
  <c r="AE6" i="13"/>
  <c r="AA6" i="13"/>
  <c r="AB6" i="13" s="1"/>
  <c r="W6" i="13"/>
  <c r="T6" i="13"/>
  <c r="I6" i="13"/>
  <c r="AH5" i="13"/>
  <c r="AE5" i="13"/>
  <c r="AA5" i="13"/>
  <c r="AB5" i="13" s="1"/>
  <c r="W5" i="13"/>
  <c r="T5" i="13"/>
  <c r="I5" i="13"/>
  <c r="AH4" i="13"/>
  <c r="AE4" i="13"/>
  <c r="AA4" i="13"/>
  <c r="AB4" i="13" s="1"/>
  <c r="W4" i="13"/>
  <c r="T4" i="13"/>
  <c r="I4" i="13"/>
  <c r="AH3" i="13"/>
  <c r="AE3" i="13"/>
  <c r="AA3" i="13"/>
  <c r="AB3" i="13" s="1"/>
  <c r="W3" i="13"/>
  <c r="T3" i="13"/>
  <c r="I3" i="13"/>
  <c r="AH2" i="13"/>
  <c r="AE2" i="13"/>
  <c r="AA2" i="13"/>
  <c r="AB2" i="13" s="1"/>
  <c r="W2" i="13"/>
  <c r="T2" i="13"/>
  <c r="I2" i="13"/>
  <c r="AG9" i="12"/>
  <c r="AD9" i="12"/>
  <c r="Z9" i="12"/>
  <c r="AA9" i="12" s="1"/>
  <c r="V9" i="12"/>
  <c r="S9" i="12"/>
  <c r="H9" i="12"/>
  <c r="AG8" i="12"/>
  <c r="AD8" i="12"/>
  <c r="Z8" i="12"/>
  <c r="AA8" i="12" s="1"/>
  <c r="V8" i="12"/>
  <c r="S8" i="12"/>
  <c r="H8" i="12"/>
  <c r="AG7" i="12"/>
  <c r="AD7" i="12"/>
  <c r="Z7" i="12"/>
  <c r="AA7" i="12" s="1"/>
  <c r="V7" i="12"/>
  <c r="S7" i="12"/>
  <c r="H7" i="12"/>
  <c r="AG11" i="12"/>
  <c r="AD11" i="12"/>
  <c r="Z11" i="12"/>
  <c r="AA11" i="12" s="1"/>
  <c r="V11" i="12"/>
  <c r="S11" i="12"/>
  <c r="H11" i="12"/>
  <c r="AG20" i="12"/>
  <c r="AD20" i="12"/>
  <c r="Z20" i="12"/>
  <c r="AA20" i="12" s="1"/>
  <c r="V20" i="12"/>
  <c r="S20" i="12"/>
  <c r="H20" i="12"/>
  <c r="AG19" i="12"/>
  <c r="AD19" i="12"/>
  <c r="Z19" i="12"/>
  <c r="AA19" i="12" s="1"/>
  <c r="V19" i="12"/>
  <c r="S19" i="12"/>
  <c r="H19" i="12"/>
  <c r="AG10" i="12"/>
  <c r="AD10" i="12"/>
  <c r="Z10" i="12"/>
  <c r="AA10" i="12" s="1"/>
  <c r="V10" i="12"/>
  <c r="S10" i="12"/>
  <c r="H10" i="12"/>
  <c r="AG6" i="12"/>
  <c r="AD6" i="12"/>
  <c r="Z6" i="12"/>
  <c r="AA6" i="12" s="1"/>
  <c r="V6" i="12"/>
  <c r="S6" i="12"/>
  <c r="H6" i="12"/>
  <c r="AG5" i="12"/>
  <c r="AD5" i="12"/>
  <c r="Z5" i="12"/>
  <c r="AA5" i="12" s="1"/>
  <c r="V5" i="12"/>
  <c r="S5" i="12"/>
  <c r="H5" i="12"/>
  <c r="AG12" i="12"/>
  <c r="AD12" i="12"/>
  <c r="Z12" i="12"/>
  <c r="AA12" i="12" s="1"/>
  <c r="V12" i="12"/>
  <c r="S12" i="12"/>
  <c r="H12" i="12"/>
  <c r="AG4" i="12"/>
  <c r="AD4" i="12"/>
  <c r="AA4" i="12"/>
  <c r="Z4" i="12"/>
  <c r="V4" i="12"/>
  <c r="S4" i="12"/>
  <c r="H4" i="12"/>
  <c r="AG18" i="12"/>
  <c r="AD18" i="12"/>
  <c r="Z18" i="12"/>
  <c r="AA18" i="12" s="1"/>
  <c r="V18" i="12"/>
  <c r="S18" i="12"/>
  <c r="H18" i="12"/>
  <c r="AG17" i="12"/>
  <c r="AD17" i="12"/>
  <c r="Z17" i="12"/>
  <c r="AA17" i="12" s="1"/>
  <c r="V17" i="12"/>
  <c r="S17" i="12"/>
  <c r="H17" i="12"/>
  <c r="AG16" i="12"/>
  <c r="AD16" i="12"/>
  <c r="Z16" i="12"/>
  <c r="AA16" i="12" s="1"/>
  <c r="V16" i="12"/>
  <c r="S16" i="12"/>
  <c r="H16" i="12"/>
  <c r="AG15" i="12"/>
  <c r="AD15" i="12"/>
  <c r="Z15" i="12"/>
  <c r="AA15" i="12" s="1"/>
  <c r="V15" i="12"/>
  <c r="S15" i="12"/>
  <c r="H15" i="12"/>
  <c r="AG14" i="12"/>
  <c r="AD14" i="12"/>
  <c r="Z14" i="12"/>
  <c r="AA14" i="12" s="1"/>
  <c r="V14" i="12"/>
  <c r="S14" i="12"/>
  <c r="H14" i="12"/>
  <c r="AG13" i="12"/>
  <c r="AD13" i="12"/>
  <c r="Z13" i="12"/>
  <c r="AA13" i="12" s="1"/>
  <c r="V13" i="12"/>
  <c r="S13" i="12"/>
  <c r="H13" i="12"/>
  <c r="AG3" i="12"/>
  <c r="AD3" i="12"/>
  <c r="Z3" i="12"/>
  <c r="AA3" i="12" s="1"/>
  <c r="V3" i="12"/>
  <c r="S3" i="12"/>
  <c r="H3" i="12"/>
  <c r="AG2" i="12"/>
  <c r="AD2" i="12"/>
  <c r="Z2" i="12"/>
  <c r="V2" i="12"/>
  <c r="S2" i="12"/>
  <c r="H2" i="12"/>
  <c r="AG34" i="11"/>
  <c r="AD34" i="11"/>
  <c r="Z34" i="11"/>
  <c r="V34" i="11"/>
  <c r="S34" i="11"/>
  <c r="H34" i="11"/>
  <c r="AG33" i="11"/>
  <c r="AD33" i="11"/>
  <c r="AA33" i="11"/>
  <c r="Z33" i="11"/>
  <c r="V33" i="11"/>
  <c r="S33" i="11"/>
  <c r="H33" i="11"/>
  <c r="AG32" i="11"/>
  <c r="AD32" i="11"/>
  <c r="Z32" i="11"/>
  <c r="AA32" i="11" s="1"/>
  <c r="V32" i="11"/>
  <c r="S32" i="11"/>
  <c r="H32" i="11"/>
  <c r="AG31" i="11"/>
  <c r="AD31" i="11"/>
  <c r="Z31" i="11"/>
  <c r="AA31" i="11" s="1"/>
  <c r="V31" i="11"/>
  <c r="S31" i="11"/>
  <c r="H31" i="11"/>
  <c r="AG30" i="11"/>
  <c r="AD30" i="11"/>
  <c r="Z30" i="11"/>
  <c r="V30" i="11"/>
  <c r="S30" i="11"/>
  <c r="H30" i="11"/>
  <c r="AG29" i="11"/>
  <c r="AD29" i="11"/>
  <c r="Z29" i="11"/>
  <c r="AA29" i="11" s="1"/>
  <c r="V29" i="11"/>
  <c r="S29" i="11"/>
  <c r="H29" i="11"/>
  <c r="AG28" i="11"/>
  <c r="AD28" i="11"/>
  <c r="Z28" i="11"/>
  <c r="V28" i="11"/>
  <c r="S28" i="11"/>
  <c r="H28" i="11"/>
  <c r="AG27" i="11"/>
  <c r="AD27" i="11"/>
  <c r="Z27" i="11"/>
  <c r="AA27" i="11" s="1"/>
  <c r="V27" i="11"/>
  <c r="S27" i="11"/>
  <c r="H27" i="11"/>
  <c r="AG26" i="11"/>
  <c r="AD26" i="11"/>
  <c r="Z26" i="11"/>
  <c r="AA26" i="11" s="1"/>
  <c r="V26" i="11"/>
  <c r="S26" i="11"/>
  <c r="H26" i="11"/>
  <c r="AG25" i="11"/>
  <c r="AD25" i="11"/>
  <c r="Z25" i="11"/>
  <c r="AA25" i="11" s="1"/>
  <c r="V25" i="11"/>
  <c r="S25" i="11"/>
  <c r="H25" i="11"/>
  <c r="AG24" i="11"/>
  <c r="AD24" i="11"/>
  <c r="Z24" i="11"/>
  <c r="AA24" i="11" s="1"/>
  <c r="V24" i="11"/>
  <c r="S24" i="11"/>
  <c r="H24" i="11"/>
  <c r="AG23" i="11"/>
  <c r="AD23" i="11"/>
  <c r="Z23" i="11"/>
  <c r="AA23" i="11" s="1"/>
  <c r="V23" i="11"/>
  <c r="S23" i="11"/>
  <c r="H23" i="11"/>
  <c r="AG22" i="11"/>
  <c r="AD22" i="11"/>
  <c r="Z22" i="11"/>
  <c r="AA22" i="11" s="1"/>
  <c r="V22" i="11"/>
  <c r="S22" i="11"/>
  <c r="H22" i="11"/>
  <c r="AG21" i="11"/>
  <c r="AD21" i="11"/>
  <c r="Z21" i="11"/>
  <c r="AA21" i="11" s="1"/>
  <c r="V21" i="11"/>
  <c r="S21" i="11"/>
  <c r="H21" i="11"/>
  <c r="AG20" i="11"/>
  <c r="AD20" i="11"/>
  <c r="AA20" i="11"/>
  <c r="Z20" i="11"/>
  <c r="V20" i="11"/>
  <c r="S20" i="11"/>
  <c r="H20" i="11"/>
  <c r="AG19" i="11"/>
  <c r="AD19" i="11"/>
  <c r="Z19" i="11"/>
  <c r="AA19" i="11" s="1"/>
  <c r="V19" i="11"/>
  <c r="S19" i="11"/>
  <c r="H19" i="11"/>
  <c r="AG18" i="11"/>
  <c r="AD18" i="11"/>
  <c r="Z18" i="11"/>
  <c r="AA18" i="11" s="1"/>
  <c r="V18" i="11"/>
  <c r="S18" i="11"/>
  <c r="H18" i="11"/>
  <c r="AG17" i="11"/>
  <c r="AD17" i="11"/>
  <c r="Z17" i="11"/>
  <c r="AA17" i="11" s="1"/>
  <c r="V17" i="11"/>
  <c r="S17" i="11"/>
  <c r="H17" i="11"/>
  <c r="AG16" i="11"/>
  <c r="AD16" i="11"/>
  <c r="Z16" i="11"/>
  <c r="AA16" i="11" s="1"/>
  <c r="V16" i="11"/>
  <c r="S16" i="11"/>
  <c r="H16" i="11"/>
  <c r="AG15" i="11"/>
  <c r="AD15" i="11"/>
  <c r="Z15" i="11"/>
  <c r="AA15" i="11" s="1"/>
  <c r="V15" i="11"/>
  <c r="S15" i="11"/>
  <c r="H15" i="11"/>
  <c r="AG14" i="11"/>
  <c r="AD14" i="11"/>
  <c r="Z14" i="11"/>
  <c r="AA14" i="11" s="1"/>
  <c r="V14" i="11"/>
  <c r="S14" i="11"/>
  <c r="H14" i="11"/>
  <c r="AG13" i="11"/>
  <c r="AD13" i="11"/>
  <c r="Z13" i="11"/>
  <c r="AA13" i="11" s="1"/>
  <c r="V13" i="11"/>
  <c r="S13" i="11"/>
  <c r="H13" i="11"/>
  <c r="AG12" i="11"/>
  <c r="AD12" i="11"/>
  <c r="Z12" i="11"/>
  <c r="AA12" i="11" s="1"/>
  <c r="V12" i="11"/>
  <c r="S12" i="11"/>
  <c r="H12" i="11"/>
  <c r="AG11" i="11"/>
  <c r="AD11" i="11"/>
  <c r="Z11" i="11"/>
  <c r="AA11" i="11" s="1"/>
  <c r="V11" i="11"/>
  <c r="S11" i="11"/>
  <c r="H11" i="11"/>
  <c r="AG10" i="11"/>
  <c r="AD10" i="11"/>
  <c r="Z10" i="11"/>
  <c r="AA10" i="11" s="1"/>
  <c r="V10" i="11"/>
  <c r="S10" i="11"/>
  <c r="H10" i="11"/>
  <c r="AG9" i="11"/>
  <c r="AD9" i="11"/>
  <c r="Z9" i="11"/>
  <c r="AA9" i="11" s="1"/>
  <c r="V9" i="11"/>
  <c r="S9" i="11"/>
  <c r="H9" i="11"/>
  <c r="AG8" i="11"/>
  <c r="AD8" i="11"/>
  <c r="Z8" i="11"/>
  <c r="AA8" i="11" s="1"/>
  <c r="V8" i="11"/>
  <c r="S8" i="11"/>
  <c r="H8" i="11"/>
  <c r="AG7" i="11"/>
  <c r="AD7" i="11"/>
  <c r="Z7" i="11"/>
  <c r="AA7" i="11" s="1"/>
  <c r="V7" i="11"/>
  <c r="S7" i="11"/>
  <c r="H7" i="11"/>
  <c r="AG6" i="11"/>
  <c r="AD6" i="11"/>
  <c r="Z6" i="11"/>
  <c r="AA6" i="11" s="1"/>
  <c r="V6" i="11"/>
  <c r="S6" i="11"/>
  <c r="H6" i="11"/>
  <c r="AG5" i="11"/>
  <c r="AD5" i="11"/>
  <c r="Z5" i="11"/>
  <c r="AA5" i="11" s="1"/>
  <c r="V5" i="11"/>
  <c r="S5" i="11"/>
  <c r="H5" i="11"/>
  <c r="AG4" i="11"/>
  <c r="AD4" i="11"/>
  <c r="Z4" i="11"/>
  <c r="AA4" i="11" s="1"/>
  <c r="V4" i="11"/>
  <c r="S4" i="11"/>
  <c r="H4" i="11"/>
  <c r="AG3" i="11"/>
  <c r="AD3" i="11"/>
  <c r="Z3" i="11"/>
  <c r="AA3" i="11" s="1"/>
  <c r="V3" i="11"/>
  <c r="S3" i="11"/>
  <c r="H3" i="11"/>
  <c r="AG2" i="11"/>
  <c r="AD2" i="11"/>
  <c r="Z2" i="11"/>
  <c r="AA2" i="11" s="1"/>
  <c r="V2" i="11"/>
  <c r="S2" i="11"/>
  <c r="H2" i="11"/>
  <c r="AG32" i="10"/>
  <c r="AD32" i="10"/>
  <c r="Z32" i="10"/>
  <c r="AA32" i="10" s="1"/>
  <c r="V32" i="10"/>
  <c r="S32" i="10"/>
  <c r="H32" i="10"/>
  <c r="AG31" i="10"/>
  <c r="AD31" i="10"/>
  <c r="Z31" i="10"/>
  <c r="AA31" i="10" s="1"/>
  <c r="V31" i="10"/>
  <c r="S31" i="10"/>
  <c r="H31" i="10"/>
  <c r="AG30" i="10"/>
  <c r="AD30" i="10"/>
  <c r="Z30" i="10"/>
  <c r="AA30" i="10" s="1"/>
  <c r="V30" i="10"/>
  <c r="S30" i="10"/>
  <c r="H30" i="10"/>
  <c r="AG29" i="10"/>
  <c r="AD29" i="10"/>
  <c r="Z29" i="10"/>
  <c r="AA29" i="10" s="1"/>
  <c r="V29" i="10"/>
  <c r="S29" i="10"/>
  <c r="H29" i="10"/>
  <c r="AG28" i="10"/>
  <c r="AD28" i="10"/>
  <c r="Z28" i="10"/>
  <c r="AA28" i="10" s="1"/>
  <c r="V28" i="10"/>
  <c r="S28" i="10"/>
  <c r="H28" i="10"/>
  <c r="AG27" i="10"/>
  <c r="AD27" i="10"/>
  <c r="Z27" i="10"/>
  <c r="AA27" i="10" s="1"/>
  <c r="V27" i="10"/>
  <c r="S27" i="10"/>
  <c r="H27" i="10"/>
  <c r="AG26" i="10"/>
  <c r="AD26" i="10"/>
  <c r="Z26" i="10"/>
  <c r="AA26" i="10" s="1"/>
  <c r="V26" i="10"/>
  <c r="S26" i="10"/>
  <c r="H26" i="10"/>
  <c r="AG25" i="10"/>
  <c r="AD25" i="10"/>
  <c r="Z25" i="10"/>
  <c r="AA25" i="10" s="1"/>
  <c r="V25" i="10"/>
  <c r="S25" i="10"/>
  <c r="H25" i="10"/>
  <c r="AG24" i="10"/>
  <c r="AD24" i="10"/>
  <c r="Z24" i="10"/>
  <c r="AA24" i="10" s="1"/>
  <c r="V24" i="10"/>
  <c r="S24" i="10"/>
  <c r="H24" i="10"/>
  <c r="AG23" i="10"/>
  <c r="AD23" i="10"/>
  <c r="Z23" i="10"/>
  <c r="AA23" i="10" s="1"/>
  <c r="V23" i="10"/>
  <c r="S23" i="10"/>
  <c r="H23" i="10"/>
  <c r="AG22" i="10"/>
  <c r="AD22" i="10"/>
  <c r="Z22" i="10"/>
  <c r="AA22" i="10" s="1"/>
  <c r="V22" i="10"/>
  <c r="S22" i="10"/>
  <c r="H22" i="10"/>
  <c r="AG20" i="10"/>
  <c r="AD20" i="10"/>
  <c r="Z20" i="10"/>
  <c r="AA20" i="10" s="1"/>
  <c r="V20" i="10"/>
  <c r="S20" i="10"/>
  <c r="H20" i="10"/>
  <c r="AG21" i="10"/>
  <c r="AD21" i="10"/>
  <c r="Z21" i="10"/>
  <c r="AA21" i="10" s="1"/>
  <c r="V21" i="10"/>
  <c r="S21" i="10"/>
  <c r="H21" i="10"/>
  <c r="AG19" i="10"/>
  <c r="AD19" i="10"/>
  <c r="Z19" i="10"/>
  <c r="AA19" i="10" s="1"/>
  <c r="V19" i="10"/>
  <c r="S19" i="10"/>
  <c r="H19" i="10"/>
  <c r="AG18" i="10"/>
  <c r="AD18" i="10"/>
  <c r="Z18" i="10"/>
  <c r="AA18" i="10" s="1"/>
  <c r="V18" i="10"/>
  <c r="S18" i="10"/>
  <c r="H18" i="10"/>
  <c r="AG17" i="10"/>
  <c r="AD17" i="10"/>
  <c r="Z17" i="10"/>
  <c r="AA17" i="10" s="1"/>
  <c r="V17" i="10"/>
  <c r="S17" i="10"/>
  <c r="H17" i="10"/>
  <c r="AG16" i="10"/>
  <c r="AD16" i="10"/>
  <c r="Z16" i="10"/>
  <c r="AA16" i="10" s="1"/>
  <c r="V16" i="10"/>
  <c r="S16" i="10"/>
  <c r="H16" i="10"/>
  <c r="AG15" i="10"/>
  <c r="AD15" i="10"/>
  <c r="Z15" i="10"/>
  <c r="AA15" i="10" s="1"/>
  <c r="V15" i="10"/>
  <c r="S15" i="10"/>
  <c r="H15" i="10"/>
  <c r="AG14" i="10"/>
  <c r="AD14" i="10"/>
  <c r="Z14" i="10"/>
  <c r="AA14" i="10" s="1"/>
  <c r="V14" i="10"/>
  <c r="S14" i="10"/>
  <c r="H14" i="10"/>
  <c r="AG13" i="10"/>
  <c r="AD13" i="10"/>
  <c r="Z13" i="10"/>
  <c r="AA13" i="10" s="1"/>
  <c r="V13" i="10"/>
  <c r="S13" i="10"/>
  <c r="H13" i="10"/>
  <c r="AG12" i="10"/>
  <c r="AD12" i="10"/>
  <c r="Z12" i="10"/>
  <c r="AA12" i="10" s="1"/>
  <c r="V12" i="10"/>
  <c r="S12" i="10"/>
  <c r="H12" i="10"/>
  <c r="AG11" i="10"/>
  <c r="AD11" i="10"/>
  <c r="Z11" i="10"/>
  <c r="AA11" i="10" s="1"/>
  <c r="V11" i="10"/>
  <c r="S11" i="10"/>
  <c r="H11" i="10"/>
  <c r="AG10" i="10"/>
  <c r="AD10" i="10"/>
  <c r="Z10" i="10"/>
  <c r="AA10" i="10" s="1"/>
  <c r="V10" i="10"/>
  <c r="S10" i="10"/>
  <c r="H10" i="10"/>
  <c r="AG9" i="10"/>
  <c r="AD9" i="10"/>
  <c r="Z9" i="10"/>
  <c r="AA9" i="10" s="1"/>
  <c r="V9" i="10"/>
  <c r="S9" i="10"/>
  <c r="H9" i="10"/>
  <c r="AG8" i="10"/>
  <c r="AD8" i="10"/>
  <c r="Z8" i="10"/>
  <c r="AA8" i="10" s="1"/>
  <c r="V8" i="10"/>
  <c r="S8" i="10"/>
  <c r="H8" i="10"/>
  <c r="AG7" i="10"/>
  <c r="AD7" i="10"/>
  <c r="Z7" i="10"/>
  <c r="AA7" i="10" s="1"/>
  <c r="V7" i="10"/>
  <c r="S7" i="10"/>
  <c r="H7" i="10"/>
  <c r="AG6" i="10"/>
  <c r="AD6" i="10"/>
  <c r="Z6" i="10"/>
  <c r="AA6" i="10" s="1"/>
  <c r="V6" i="10"/>
  <c r="S6" i="10"/>
  <c r="H6" i="10"/>
  <c r="AG5" i="10"/>
  <c r="AD5" i="10"/>
  <c r="Z5" i="10"/>
  <c r="AA5" i="10" s="1"/>
  <c r="V5" i="10"/>
  <c r="S5" i="10"/>
  <c r="H5" i="10"/>
  <c r="AG4" i="10"/>
  <c r="AD4" i="10"/>
  <c r="Z4" i="10"/>
  <c r="AA4" i="10" s="1"/>
  <c r="V4" i="10"/>
  <c r="S4" i="10"/>
  <c r="H4" i="10"/>
  <c r="AG3" i="10"/>
  <c r="AD3" i="10"/>
  <c r="Z3" i="10"/>
  <c r="AA3" i="10" s="1"/>
  <c r="V3" i="10"/>
  <c r="S3" i="10"/>
  <c r="H3" i="10"/>
  <c r="AG2" i="10"/>
  <c r="AD2" i="10"/>
  <c r="Z2" i="10"/>
  <c r="AA2" i="10" s="1"/>
  <c r="V2" i="10"/>
  <c r="S2" i="10"/>
  <c r="H2" i="10"/>
  <c r="AK24" i="9"/>
  <c r="AG24" i="9"/>
  <c r="AB24" i="9"/>
  <c r="AC24" i="9" s="1"/>
  <c r="W24" i="9"/>
  <c r="S24" i="9"/>
  <c r="H24" i="9"/>
  <c r="AK23" i="9"/>
  <c r="AG23" i="9"/>
  <c r="AB23" i="9"/>
  <c r="AC23" i="9" s="1"/>
  <c r="W23" i="9"/>
  <c r="S23" i="9"/>
  <c r="H23" i="9"/>
  <c r="AK22" i="9"/>
  <c r="AG22" i="9"/>
  <c r="AB22" i="9"/>
  <c r="AC22" i="9" s="1"/>
  <c r="W22" i="9"/>
  <c r="S22" i="9"/>
  <c r="H22" i="9"/>
  <c r="AK21" i="9"/>
  <c r="AG21" i="9"/>
  <c r="AB21" i="9"/>
  <c r="AC21" i="9" s="1"/>
  <c r="W21" i="9"/>
  <c r="S21" i="9"/>
  <c r="H21" i="9"/>
  <c r="AK20" i="9"/>
  <c r="AG20" i="9"/>
  <c r="AB20" i="9"/>
  <c r="AC20" i="9" s="1"/>
  <c r="W20" i="9"/>
  <c r="S20" i="9"/>
  <c r="H20" i="9"/>
  <c r="AK19" i="9"/>
  <c r="AG19" i="9"/>
  <c r="AB19" i="9"/>
  <c r="AC19" i="9" s="1"/>
  <c r="W19" i="9"/>
  <c r="S19" i="9"/>
  <c r="H19" i="9"/>
  <c r="AK18" i="9"/>
  <c r="AG18" i="9"/>
  <c r="AB18" i="9"/>
  <c r="AC18" i="9" s="1"/>
  <c r="W18" i="9"/>
  <c r="S18" i="9"/>
  <c r="H18" i="9"/>
  <c r="AK17" i="9"/>
  <c r="AG17" i="9"/>
  <c r="AB17" i="9"/>
  <c r="AC17" i="9" s="1"/>
  <c r="W17" i="9"/>
  <c r="S17" i="9"/>
  <c r="H17" i="9"/>
  <c r="AK16" i="9"/>
  <c r="AG16" i="9"/>
  <c r="AB16" i="9"/>
  <c r="AC16" i="9" s="1"/>
  <c r="W16" i="9"/>
  <c r="S16" i="9"/>
  <c r="H16" i="9"/>
  <c r="AK15" i="9"/>
  <c r="AG15" i="9"/>
  <c r="AB15" i="9"/>
  <c r="AC15" i="9" s="1"/>
  <c r="W15" i="9"/>
  <c r="S15" i="9"/>
  <c r="H15" i="9"/>
  <c r="AK14" i="9"/>
  <c r="AG14" i="9"/>
  <c r="AB14" i="9"/>
  <c r="AC14" i="9" s="1"/>
  <c r="W14" i="9"/>
  <c r="S14" i="9"/>
  <c r="H14" i="9"/>
  <c r="AK13" i="9"/>
  <c r="AG13" i="9"/>
  <c r="AB13" i="9"/>
  <c r="AC13" i="9" s="1"/>
  <c r="W13" i="9"/>
  <c r="S13" i="9"/>
  <c r="H13" i="9"/>
  <c r="AK12" i="9"/>
  <c r="AG12" i="9"/>
  <c r="AB12" i="9"/>
  <c r="AC12" i="9" s="1"/>
  <c r="W12" i="9"/>
  <c r="S12" i="9"/>
  <c r="H12" i="9"/>
  <c r="AK11" i="9"/>
  <c r="AG11" i="9"/>
  <c r="AB11" i="9"/>
  <c r="AC11" i="9" s="1"/>
  <c r="W11" i="9"/>
  <c r="S11" i="9"/>
  <c r="H11" i="9"/>
  <c r="AK10" i="9"/>
  <c r="AG10" i="9"/>
  <c r="AB10" i="9"/>
  <c r="AC10" i="9" s="1"/>
  <c r="W10" i="9"/>
  <c r="S10" i="9"/>
  <c r="H10" i="9"/>
  <c r="AK9" i="9"/>
  <c r="AG9" i="9"/>
  <c r="AB9" i="9"/>
  <c r="AC9" i="9" s="1"/>
  <c r="W9" i="9"/>
  <c r="S9" i="9"/>
  <c r="H9" i="9"/>
  <c r="AK8" i="9"/>
  <c r="AG8" i="9"/>
  <c r="AB8" i="9"/>
  <c r="AC8" i="9" s="1"/>
  <c r="W8" i="9"/>
  <c r="S8" i="9"/>
  <c r="H8" i="9"/>
  <c r="AK7" i="9"/>
  <c r="AG7" i="9"/>
  <c r="AB7" i="9"/>
  <c r="AC7" i="9" s="1"/>
  <c r="W7" i="9"/>
  <c r="S7" i="9"/>
  <c r="H7" i="9"/>
  <c r="AK6" i="9"/>
  <c r="AG6" i="9"/>
  <c r="AB6" i="9"/>
  <c r="AC6" i="9" s="1"/>
  <c r="W6" i="9"/>
  <c r="S6" i="9"/>
  <c r="H6" i="9"/>
  <c r="AK5" i="9"/>
  <c r="AG5" i="9"/>
  <c r="AB5" i="9"/>
  <c r="AC5" i="9" s="1"/>
  <c r="W5" i="9"/>
  <c r="S5" i="9"/>
  <c r="H5" i="9"/>
  <c r="AK4" i="9"/>
  <c r="AG4" i="9"/>
  <c r="AB4" i="9"/>
  <c r="AC4" i="9" s="1"/>
  <c r="W4" i="9"/>
  <c r="S4" i="9"/>
  <c r="H4" i="9"/>
  <c r="AK3" i="9"/>
  <c r="AG3" i="9"/>
  <c r="AB3" i="9"/>
  <c r="AC3" i="9" s="1"/>
  <c r="W3" i="9"/>
  <c r="S3" i="9"/>
  <c r="H3" i="9"/>
  <c r="AK2" i="9"/>
  <c r="AG2" i="9"/>
  <c r="AB2" i="9"/>
  <c r="AC2" i="9" s="1"/>
  <c r="W2" i="9"/>
  <c r="S2" i="9"/>
  <c r="H2" i="9"/>
  <c r="AJ7" i="8"/>
  <c r="AF7" i="8"/>
  <c r="AB7" i="8"/>
  <c r="AC7" i="8" s="1"/>
  <c r="W7" i="8"/>
  <c r="S7" i="8"/>
  <c r="H7" i="8"/>
  <c r="AJ30" i="8"/>
  <c r="AF30" i="8"/>
  <c r="AB30" i="8"/>
  <c r="AC30" i="8" s="1"/>
  <c r="W30" i="8"/>
  <c r="S30" i="8"/>
  <c r="AJ40" i="8"/>
  <c r="AF40" i="8"/>
  <c r="AB40" i="8"/>
  <c r="AC40" i="8" s="1"/>
  <c r="W40" i="8"/>
  <c r="S40" i="8"/>
  <c r="H40" i="8"/>
  <c r="AJ36" i="8"/>
  <c r="AF36" i="8"/>
  <c r="AB36" i="8"/>
  <c r="AC36" i="8" s="1"/>
  <c r="W36" i="8"/>
  <c r="S36" i="8"/>
  <c r="H36" i="8"/>
  <c r="AJ8" i="8"/>
  <c r="AF8" i="8"/>
  <c r="AB8" i="8"/>
  <c r="AC8" i="8" s="1"/>
  <c r="W8" i="8"/>
  <c r="S8" i="8"/>
  <c r="H8" i="8"/>
  <c r="AJ42" i="8"/>
  <c r="AF42" i="8"/>
  <c r="AB42" i="8"/>
  <c r="AC42" i="8" s="1"/>
  <c r="W42" i="8"/>
  <c r="S42" i="8"/>
  <c r="H42" i="8"/>
  <c r="AJ35" i="8"/>
  <c r="AF35" i="8"/>
  <c r="AB35" i="8"/>
  <c r="AC35" i="8" s="1"/>
  <c r="W35" i="8"/>
  <c r="S35" i="8"/>
  <c r="H35" i="8"/>
  <c r="AJ17" i="8"/>
  <c r="AF17" i="8"/>
  <c r="AB17" i="8"/>
  <c r="AC17" i="8" s="1"/>
  <c r="W17" i="8"/>
  <c r="S17" i="8"/>
  <c r="H17" i="8"/>
  <c r="AJ31" i="8"/>
  <c r="AF31" i="8"/>
  <c r="AB31" i="8"/>
  <c r="AC31" i="8" s="1"/>
  <c r="W31" i="8"/>
  <c r="S31" i="8"/>
  <c r="H31" i="8"/>
  <c r="AJ10" i="8"/>
  <c r="AF10" i="8"/>
  <c r="AB10" i="8"/>
  <c r="AC10" i="8" s="1"/>
  <c r="W10" i="8"/>
  <c r="S10" i="8"/>
  <c r="H10" i="8"/>
  <c r="AJ13" i="8"/>
  <c r="AF13" i="8"/>
  <c r="AB13" i="8"/>
  <c r="AC13" i="8" s="1"/>
  <c r="W13" i="8"/>
  <c r="S13" i="8"/>
  <c r="H13" i="8"/>
  <c r="AJ43" i="8"/>
  <c r="AF43" i="8"/>
  <c r="AB43" i="8"/>
  <c r="AC43" i="8" s="1"/>
  <c r="W43" i="8"/>
  <c r="S43" i="8"/>
  <c r="H43" i="8"/>
  <c r="AJ41" i="8"/>
  <c r="AF41" i="8"/>
  <c r="AB41" i="8"/>
  <c r="AC41" i="8" s="1"/>
  <c r="W41" i="8"/>
  <c r="S41" i="8"/>
  <c r="H41" i="8"/>
  <c r="AJ29" i="8"/>
  <c r="AF29" i="8"/>
  <c r="AB29" i="8"/>
  <c r="AC29" i="8" s="1"/>
  <c r="W29" i="8"/>
  <c r="S29" i="8"/>
  <c r="H29" i="8"/>
  <c r="AJ22" i="8"/>
  <c r="AF22" i="8"/>
  <c r="AB22" i="8"/>
  <c r="AC22" i="8" s="1"/>
  <c r="W22" i="8"/>
  <c r="S22" i="8"/>
  <c r="H22" i="8"/>
  <c r="AJ18" i="8"/>
  <c r="AF18" i="8"/>
  <c r="AB18" i="8"/>
  <c r="AC18" i="8" s="1"/>
  <c r="W18" i="8"/>
  <c r="S18" i="8"/>
  <c r="H18" i="8"/>
  <c r="AJ14" i="8"/>
  <c r="AF14" i="8"/>
  <c r="AB14" i="8"/>
  <c r="AC14" i="8" s="1"/>
  <c r="W14" i="8"/>
  <c r="S14" i="8"/>
  <c r="H14" i="8"/>
  <c r="AJ16" i="8"/>
  <c r="AF16" i="8"/>
  <c r="AB16" i="8"/>
  <c r="AC16" i="8" s="1"/>
  <c r="W16" i="8"/>
  <c r="S16" i="8"/>
  <c r="H16" i="8"/>
  <c r="AJ23" i="8"/>
  <c r="AF23" i="8"/>
  <c r="AB23" i="8"/>
  <c r="AC23" i="8" s="1"/>
  <c r="W23" i="8"/>
  <c r="S23" i="8"/>
  <c r="H23" i="8"/>
  <c r="AJ33" i="8"/>
  <c r="AF33" i="8"/>
  <c r="AB33" i="8"/>
  <c r="AC33" i="8" s="1"/>
  <c r="W33" i="8"/>
  <c r="S33" i="8"/>
  <c r="H33" i="8"/>
  <c r="AJ12" i="8"/>
  <c r="AF12" i="8"/>
  <c r="AB12" i="8"/>
  <c r="AC12" i="8" s="1"/>
  <c r="W12" i="8"/>
  <c r="S12" i="8"/>
  <c r="H12" i="8"/>
  <c r="AJ39" i="8"/>
  <c r="AF39" i="8"/>
  <c r="AB39" i="8"/>
  <c r="AC39" i="8" s="1"/>
  <c r="W39" i="8"/>
  <c r="S39" i="8"/>
  <c r="H39" i="8"/>
  <c r="AJ26" i="8"/>
  <c r="AF26" i="8"/>
  <c r="AB26" i="8"/>
  <c r="AC26" i="8" s="1"/>
  <c r="W26" i="8"/>
  <c r="S26" i="8"/>
  <c r="H26" i="8"/>
  <c r="AJ34" i="8"/>
  <c r="AF34" i="8"/>
  <c r="AB34" i="8"/>
  <c r="AC34" i="8" s="1"/>
  <c r="W34" i="8"/>
  <c r="S34" i="8"/>
  <c r="H34" i="8"/>
  <c r="AJ21" i="8"/>
  <c r="AF21" i="8"/>
  <c r="AB21" i="8"/>
  <c r="AC21" i="8" s="1"/>
  <c r="W21" i="8"/>
  <c r="S21" i="8"/>
  <c r="H21" i="8"/>
  <c r="AJ6" i="8"/>
  <c r="AF6" i="8"/>
  <c r="AB6" i="8"/>
  <c r="AC6" i="8" s="1"/>
  <c r="W6" i="8"/>
  <c r="S6" i="8"/>
  <c r="H6" i="8"/>
  <c r="AJ11" i="8"/>
  <c r="AF11" i="8"/>
  <c r="AB11" i="8"/>
  <c r="AC11" i="8" s="1"/>
  <c r="W11" i="8"/>
  <c r="S11" i="8"/>
  <c r="H11" i="8"/>
  <c r="AJ15" i="8"/>
  <c r="AF15" i="8"/>
  <c r="AB15" i="8"/>
  <c r="AC15" i="8" s="1"/>
  <c r="W15" i="8"/>
  <c r="S15" i="8"/>
  <c r="H15" i="8"/>
  <c r="AJ3" i="8"/>
  <c r="AF3" i="8"/>
  <c r="AB3" i="8"/>
  <c r="AC3" i="8" s="1"/>
  <c r="W3" i="8"/>
  <c r="S3" i="8"/>
  <c r="H3" i="8"/>
  <c r="AJ9" i="8"/>
  <c r="AF9" i="8"/>
  <c r="AB9" i="8"/>
  <c r="AC9" i="8" s="1"/>
  <c r="W9" i="8"/>
  <c r="S9" i="8"/>
  <c r="H9" i="8"/>
  <c r="AJ20" i="8"/>
  <c r="AF20" i="8"/>
  <c r="AB20" i="8"/>
  <c r="AC20" i="8" s="1"/>
  <c r="W20" i="8"/>
  <c r="S20" i="8"/>
  <c r="H20" i="8"/>
  <c r="AJ25" i="8"/>
  <c r="AF25" i="8"/>
  <c r="AB25" i="8"/>
  <c r="AC25" i="8" s="1"/>
  <c r="W25" i="8"/>
  <c r="S25" i="8"/>
  <c r="H25" i="8"/>
  <c r="AJ24" i="8"/>
  <c r="AF24" i="8"/>
  <c r="AB24" i="8"/>
  <c r="AC24" i="8" s="1"/>
  <c r="W24" i="8"/>
  <c r="S24" i="8"/>
  <c r="H24" i="8"/>
  <c r="AJ28" i="8"/>
  <c r="AF28" i="8"/>
  <c r="AB28" i="8"/>
  <c r="AC28" i="8" s="1"/>
  <c r="W28" i="8"/>
  <c r="S28" i="8"/>
  <c r="H28" i="8"/>
  <c r="AJ27" i="8"/>
  <c r="AF27" i="8"/>
  <c r="AB27" i="8"/>
  <c r="AC27" i="8" s="1"/>
  <c r="W27" i="8"/>
  <c r="S27" i="8"/>
  <c r="H27" i="8"/>
  <c r="AJ19" i="8"/>
  <c r="AF19" i="8"/>
  <c r="AB19" i="8"/>
  <c r="AC19" i="8" s="1"/>
  <c r="W19" i="8"/>
  <c r="S19" i="8"/>
  <c r="H19" i="8"/>
  <c r="AJ32" i="8"/>
  <c r="AF32" i="8"/>
  <c r="AB32" i="8"/>
  <c r="AC32" i="8" s="1"/>
  <c r="W32" i="8"/>
  <c r="S32" i="8"/>
  <c r="H32" i="8"/>
  <c r="AJ37" i="8"/>
  <c r="AF37" i="8"/>
  <c r="AB37" i="8"/>
  <c r="AC37" i="8" s="1"/>
  <c r="W37" i="8"/>
  <c r="S37" i="8"/>
  <c r="H37" i="8"/>
  <c r="AJ2" i="8"/>
  <c r="AF2" i="8"/>
  <c r="AB2" i="8"/>
  <c r="AC2" i="8" s="1"/>
  <c r="W2" i="8"/>
  <c r="S2" i="8"/>
  <c r="H2" i="8"/>
  <c r="AJ5" i="8"/>
  <c r="AF5" i="8"/>
  <c r="AB5" i="8"/>
  <c r="AC5" i="8" s="1"/>
  <c r="W5" i="8"/>
  <c r="S5" i="8"/>
  <c r="H5" i="8"/>
  <c r="AJ4" i="8"/>
  <c r="AF4" i="8"/>
  <c r="AB4" i="8"/>
  <c r="AC4" i="8" s="1"/>
  <c r="W4" i="8"/>
  <c r="S4" i="8"/>
  <c r="H4" i="8"/>
  <c r="AJ38" i="8"/>
  <c r="AF38" i="8"/>
  <c r="AB38" i="8"/>
  <c r="W38" i="8"/>
  <c r="S38" i="8"/>
  <c r="H38" i="8"/>
  <c r="AH36" i="6"/>
  <c r="AE36" i="6"/>
  <c r="AA36" i="6"/>
  <c r="AB36" i="6" s="1"/>
  <c r="W36" i="6"/>
  <c r="T36" i="6"/>
  <c r="I36" i="6"/>
  <c r="AH35" i="6"/>
  <c r="AE35" i="6"/>
  <c r="AA35" i="6"/>
  <c r="AB35" i="6" s="1"/>
  <c r="W35" i="6"/>
  <c r="T35" i="6"/>
  <c r="I35" i="6"/>
  <c r="AH34" i="6"/>
  <c r="AE34" i="6"/>
  <c r="AA34" i="6"/>
  <c r="AB34" i="6" s="1"/>
  <c r="W34" i="6"/>
  <c r="T34" i="6"/>
  <c r="I34" i="6"/>
  <c r="AH33" i="6"/>
  <c r="AE33" i="6"/>
  <c r="AA33" i="6"/>
  <c r="AB33" i="6" s="1"/>
  <c r="W33" i="6"/>
  <c r="T33" i="6"/>
  <c r="I33" i="6"/>
  <c r="AH32" i="6"/>
  <c r="AE32" i="6"/>
  <c r="AA32" i="6"/>
  <c r="AB32" i="6" s="1"/>
  <c r="W32" i="6"/>
  <c r="T32" i="6"/>
  <c r="I32" i="6"/>
  <c r="AH31" i="6"/>
  <c r="AE31" i="6"/>
  <c r="AA31" i="6"/>
  <c r="AB31" i="6" s="1"/>
  <c r="W31" i="6"/>
  <c r="T31" i="6"/>
  <c r="I31" i="6"/>
  <c r="AH30" i="6"/>
  <c r="AE30" i="6"/>
  <c r="AA30" i="6"/>
  <c r="AB30" i="6" s="1"/>
  <c r="W30" i="6"/>
  <c r="T30" i="6"/>
  <c r="I30" i="6"/>
  <c r="AH29" i="6"/>
  <c r="AE29" i="6"/>
  <c r="AA29" i="6"/>
  <c r="AB29" i="6" s="1"/>
  <c r="W29" i="6"/>
  <c r="T29" i="6"/>
  <c r="I29" i="6"/>
  <c r="AH28" i="6"/>
  <c r="AE28" i="6"/>
  <c r="AA28" i="6"/>
  <c r="AB28" i="6" s="1"/>
  <c r="W28" i="6"/>
  <c r="T28" i="6"/>
  <c r="I28" i="6"/>
  <c r="AH27" i="6"/>
  <c r="AE27" i="6"/>
  <c r="AA27" i="6"/>
  <c r="AB27" i="6" s="1"/>
  <c r="W27" i="6"/>
  <c r="T27" i="6"/>
  <c r="I27" i="6"/>
  <c r="AH26" i="6"/>
  <c r="AE26" i="6"/>
  <c r="AA26" i="6"/>
  <c r="AB26" i="6" s="1"/>
  <c r="W26" i="6"/>
  <c r="T26" i="6"/>
  <c r="I26" i="6"/>
  <c r="AH25" i="6"/>
  <c r="AE25" i="6"/>
  <c r="AB25" i="6"/>
  <c r="AA25" i="6"/>
  <c r="W25" i="6"/>
  <c r="T25" i="6"/>
  <c r="I25" i="6"/>
  <c r="AH24" i="6"/>
  <c r="AE24" i="6"/>
  <c r="AA24" i="6"/>
  <c r="AB24" i="6" s="1"/>
  <c r="W24" i="6"/>
  <c r="T24" i="6"/>
  <c r="I24" i="6"/>
  <c r="AH23" i="6"/>
  <c r="AE23" i="6"/>
  <c r="AA23" i="6"/>
  <c r="AB23" i="6" s="1"/>
  <c r="W23" i="6"/>
  <c r="T23" i="6"/>
  <c r="I23" i="6"/>
  <c r="AH22" i="6"/>
  <c r="AE22" i="6"/>
  <c r="AA22" i="6"/>
  <c r="AB22" i="6" s="1"/>
  <c r="W22" i="6"/>
  <c r="T22" i="6"/>
  <c r="I22" i="6"/>
  <c r="AH21" i="6"/>
  <c r="AE21" i="6"/>
  <c r="AA21" i="6"/>
  <c r="AB21" i="6" s="1"/>
  <c r="W21" i="6"/>
  <c r="T21" i="6"/>
  <c r="I21" i="6"/>
  <c r="AH20" i="6"/>
  <c r="AE20" i="6"/>
  <c r="AA20" i="6"/>
  <c r="AB20" i="6" s="1"/>
  <c r="W20" i="6"/>
  <c r="T20" i="6"/>
  <c r="I20" i="6"/>
  <c r="AH19" i="6"/>
  <c r="AE19" i="6"/>
  <c r="AA19" i="6"/>
  <c r="AB19" i="6" s="1"/>
  <c r="W19" i="6"/>
  <c r="T19" i="6"/>
  <c r="I19" i="6"/>
  <c r="AH18" i="6"/>
  <c r="AE18" i="6"/>
  <c r="AA18" i="6"/>
  <c r="AB18" i="6" s="1"/>
  <c r="W18" i="6"/>
  <c r="T18" i="6"/>
  <c r="I18" i="6"/>
  <c r="AH17" i="6"/>
  <c r="AE17" i="6"/>
  <c r="AA17" i="6"/>
  <c r="AB17" i="6" s="1"/>
  <c r="W17" i="6"/>
  <c r="T17" i="6"/>
  <c r="I17" i="6"/>
  <c r="AH16" i="6"/>
  <c r="AE16" i="6"/>
  <c r="AA16" i="6"/>
  <c r="AB16" i="6" s="1"/>
  <c r="W16" i="6"/>
  <c r="T16" i="6"/>
  <c r="I16" i="6"/>
  <c r="AH15" i="6"/>
  <c r="AE15" i="6"/>
  <c r="AA15" i="6"/>
  <c r="AB15" i="6" s="1"/>
  <c r="W15" i="6"/>
  <c r="T15" i="6"/>
  <c r="I15" i="6"/>
  <c r="AH14" i="6"/>
  <c r="AE14" i="6"/>
  <c r="AA14" i="6"/>
  <c r="AB14" i="6" s="1"/>
  <c r="W14" i="6"/>
  <c r="T14" i="6"/>
  <c r="I14" i="6"/>
  <c r="AH13" i="6"/>
  <c r="AE13" i="6"/>
  <c r="AA13" i="6"/>
  <c r="AB13" i="6" s="1"/>
  <c r="W13" i="6"/>
  <c r="T13" i="6"/>
  <c r="I13" i="6"/>
  <c r="AH12" i="6"/>
  <c r="AE12" i="6"/>
  <c r="AB12" i="6"/>
  <c r="AA12" i="6"/>
  <c r="W12" i="6"/>
  <c r="T12" i="6"/>
  <c r="I12" i="6"/>
  <c r="AH11" i="6"/>
  <c r="AE11" i="6"/>
  <c r="AA11" i="6"/>
  <c r="AB11" i="6" s="1"/>
  <c r="W11" i="6"/>
  <c r="T11" i="6"/>
  <c r="I11" i="6"/>
  <c r="AH10" i="6"/>
  <c r="AE10" i="6"/>
  <c r="AA10" i="6"/>
  <c r="AB10" i="6" s="1"/>
  <c r="W10" i="6"/>
  <c r="T10" i="6"/>
  <c r="I10" i="6"/>
  <c r="AH9" i="6"/>
  <c r="AE9" i="6"/>
  <c r="AA9" i="6"/>
  <c r="AB9" i="6" s="1"/>
  <c r="W9" i="6"/>
  <c r="T9" i="6"/>
  <c r="I9" i="6"/>
  <c r="AH8" i="6"/>
  <c r="AE8" i="6"/>
  <c r="AA8" i="6"/>
  <c r="AB8" i="6" s="1"/>
  <c r="W8" i="6"/>
  <c r="T8" i="6"/>
  <c r="I8" i="6"/>
  <c r="AH7" i="6"/>
  <c r="AE7" i="6"/>
  <c r="AA7" i="6"/>
  <c r="AB7" i="6" s="1"/>
  <c r="W7" i="6"/>
  <c r="T7" i="6"/>
  <c r="I7" i="6"/>
  <c r="AH6" i="6"/>
  <c r="AE6" i="6"/>
  <c r="AA6" i="6"/>
  <c r="W6" i="6"/>
  <c r="T6" i="6"/>
  <c r="I6" i="6"/>
  <c r="AH5" i="6"/>
  <c r="AE5" i="6"/>
  <c r="AA5" i="6"/>
  <c r="AB5" i="6" s="1"/>
  <c r="W5" i="6"/>
  <c r="T5" i="6"/>
  <c r="I5" i="6"/>
  <c r="AH4" i="6"/>
  <c r="AE4" i="6"/>
  <c r="AA4" i="6"/>
  <c r="AB4" i="6" s="1"/>
  <c r="W4" i="6"/>
  <c r="T4" i="6"/>
  <c r="I4" i="6"/>
  <c r="AH3" i="6"/>
  <c r="AE3" i="6"/>
  <c r="AA3" i="6"/>
  <c r="AB3" i="6" s="1"/>
  <c r="W3" i="6"/>
  <c r="T3" i="6"/>
  <c r="I3" i="6"/>
  <c r="AH2" i="6"/>
  <c r="AE2" i="6"/>
  <c r="AA2" i="6"/>
  <c r="AB2" i="6" s="1"/>
  <c r="W2" i="6"/>
  <c r="T2" i="6"/>
  <c r="I2" i="6"/>
  <c r="AH65" i="5"/>
  <c r="AE65" i="5"/>
  <c r="AA65" i="5"/>
  <c r="W65" i="5"/>
  <c r="T65" i="5"/>
  <c r="I65" i="5"/>
  <c r="AH64" i="5"/>
  <c r="AE64" i="5"/>
  <c r="AB64" i="5"/>
  <c r="AA64" i="5"/>
  <c r="W64" i="5"/>
  <c r="T64" i="5"/>
  <c r="I64" i="5"/>
  <c r="AH63" i="5"/>
  <c r="AE63" i="5"/>
  <c r="AA63" i="5"/>
  <c r="AB63" i="5" s="1"/>
  <c r="W63" i="5"/>
  <c r="T63" i="5"/>
  <c r="I63" i="5"/>
  <c r="AH62" i="5"/>
  <c r="AE62" i="5"/>
  <c r="AA62" i="5"/>
  <c r="AB62" i="5" s="1"/>
  <c r="W62" i="5"/>
  <c r="T62" i="5"/>
  <c r="I62" i="5"/>
  <c r="AH61" i="5"/>
  <c r="AE61" i="5"/>
  <c r="AA61" i="5"/>
  <c r="AB61" i="5" s="1"/>
  <c r="W61" i="5"/>
  <c r="T61" i="5"/>
  <c r="I61" i="5"/>
  <c r="AH60" i="5"/>
  <c r="AE60" i="5"/>
  <c r="AA60" i="5"/>
  <c r="W60" i="5"/>
  <c r="T60" i="5"/>
  <c r="I60" i="5"/>
  <c r="AH59" i="5"/>
  <c r="AE59" i="5"/>
  <c r="AA59" i="5"/>
  <c r="AB59" i="5" s="1"/>
  <c r="W59" i="5"/>
  <c r="T59" i="5"/>
  <c r="I59" i="5"/>
  <c r="AH58" i="5"/>
  <c r="AE58" i="5"/>
  <c r="AA58" i="5"/>
  <c r="AB58" i="5" s="1"/>
  <c r="W58" i="5"/>
  <c r="T58" i="5"/>
  <c r="I58" i="5"/>
  <c r="AH57" i="5"/>
  <c r="AE57" i="5"/>
  <c r="AA57" i="5"/>
  <c r="W57" i="5"/>
  <c r="T57" i="5"/>
  <c r="I57" i="5"/>
  <c r="AH56" i="5"/>
  <c r="AE56" i="5"/>
  <c r="AA56" i="5"/>
  <c r="AB56" i="5" s="1"/>
  <c r="W56" i="5"/>
  <c r="T56" i="5"/>
  <c r="I56" i="5"/>
  <c r="AH55" i="5"/>
  <c r="AE55" i="5"/>
  <c r="AA55" i="5"/>
  <c r="AB55" i="5" s="1"/>
  <c r="W55" i="5"/>
  <c r="T55" i="5"/>
  <c r="I55" i="5"/>
  <c r="AH54" i="5"/>
  <c r="AE54" i="5"/>
  <c r="AA54" i="5"/>
  <c r="AB54" i="5" s="1"/>
  <c r="W54" i="5"/>
  <c r="T54" i="5"/>
  <c r="I54" i="5"/>
  <c r="AH53" i="5"/>
  <c r="AE53" i="5"/>
  <c r="AA53" i="5"/>
  <c r="AB53" i="5" s="1"/>
  <c r="W53" i="5"/>
  <c r="T53" i="5"/>
  <c r="I53" i="5"/>
  <c r="AH52" i="5"/>
  <c r="AE52" i="5"/>
  <c r="AA52" i="5"/>
  <c r="AB52" i="5" s="1"/>
  <c r="W52" i="5"/>
  <c r="T52" i="5"/>
  <c r="I52" i="5"/>
  <c r="AH51" i="5"/>
  <c r="AE51" i="5"/>
  <c r="AA51" i="5"/>
  <c r="AB51" i="5" s="1"/>
  <c r="W51" i="5"/>
  <c r="T51" i="5"/>
  <c r="I51" i="5"/>
  <c r="AH50" i="5"/>
  <c r="AE50" i="5"/>
  <c r="AA50" i="5"/>
  <c r="AB50" i="5" s="1"/>
  <c r="W50" i="5"/>
  <c r="T50" i="5"/>
  <c r="I50" i="5"/>
  <c r="AH49" i="5"/>
  <c r="AE49" i="5"/>
  <c r="AA49" i="5"/>
  <c r="AB49" i="5" s="1"/>
  <c r="W49" i="5"/>
  <c r="T49" i="5"/>
  <c r="I49" i="5"/>
  <c r="AH48" i="5"/>
  <c r="AE48" i="5"/>
  <c r="AA48" i="5"/>
  <c r="AB48" i="5" s="1"/>
  <c r="W48" i="5"/>
  <c r="T48" i="5"/>
  <c r="I48" i="5"/>
  <c r="AH47" i="5"/>
  <c r="AE47" i="5"/>
  <c r="AA47" i="5"/>
  <c r="AB47" i="5" s="1"/>
  <c r="W47" i="5"/>
  <c r="T47" i="5"/>
  <c r="I47" i="5"/>
  <c r="AH46" i="5"/>
  <c r="AE46" i="5"/>
  <c r="AA46" i="5"/>
  <c r="AB46" i="5" s="1"/>
  <c r="W46" i="5"/>
  <c r="T46" i="5"/>
  <c r="I46" i="5"/>
  <c r="AH45" i="5"/>
  <c r="AE45" i="5"/>
  <c r="AA45" i="5"/>
  <c r="AB45" i="5" s="1"/>
  <c r="W45" i="5"/>
  <c r="T45" i="5"/>
  <c r="I45" i="5"/>
  <c r="AH44" i="5"/>
  <c r="AE44" i="5"/>
  <c r="AB44" i="5"/>
  <c r="AA44" i="5"/>
  <c r="W44" i="5"/>
  <c r="T44" i="5"/>
  <c r="I44" i="5"/>
  <c r="AH43" i="5"/>
  <c r="AE43" i="5"/>
  <c r="AA43" i="5"/>
  <c r="AB43" i="5" s="1"/>
  <c r="W43" i="5"/>
  <c r="T43" i="5"/>
  <c r="I43" i="5"/>
  <c r="AH42" i="5"/>
  <c r="AE42" i="5"/>
  <c r="AA42" i="5"/>
  <c r="AB42" i="5" s="1"/>
  <c r="W42" i="5"/>
  <c r="T42" i="5"/>
  <c r="I42" i="5"/>
  <c r="AH41" i="5"/>
  <c r="AE41" i="5"/>
  <c r="AA41" i="5"/>
  <c r="AB41" i="5" s="1"/>
  <c r="W41" i="5"/>
  <c r="T41" i="5"/>
  <c r="I41" i="5"/>
  <c r="AH40" i="5"/>
  <c r="AE40" i="5"/>
  <c r="AA40" i="5"/>
  <c r="AB40" i="5" s="1"/>
  <c r="W40" i="5"/>
  <c r="T40" i="5"/>
  <c r="I40" i="5"/>
  <c r="AH39" i="5"/>
  <c r="AE39" i="5"/>
  <c r="AA39" i="5"/>
  <c r="AB39" i="5" s="1"/>
  <c r="W39" i="5"/>
  <c r="T39" i="5"/>
  <c r="I39" i="5"/>
  <c r="AH38" i="5"/>
  <c r="AE38" i="5"/>
  <c r="AA38" i="5"/>
  <c r="AB38" i="5" s="1"/>
  <c r="W38" i="5"/>
  <c r="T38" i="5"/>
  <c r="I38" i="5"/>
  <c r="AH37" i="5"/>
  <c r="AE37" i="5"/>
  <c r="AA37" i="5"/>
  <c r="AB37" i="5" s="1"/>
  <c r="W37" i="5"/>
  <c r="T37" i="5"/>
  <c r="I37" i="5"/>
  <c r="AH36" i="5"/>
  <c r="AE36" i="5"/>
  <c r="AB36" i="5"/>
  <c r="AA36" i="5"/>
  <c r="W36" i="5"/>
  <c r="T36" i="5"/>
  <c r="I36" i="5"/>
  <c r="AH35" i="5"/>
  <c r="AE35" i="5"/>
  <c r="AA35" i="5"/>
  <c r="AB35" i="5" s="1"/>
  <c r="W35" i="5"/>
  <c r="T35" i="5"/>
  <c r="I35" i="5"/>
  <c r="AH34" i="5"/>
  <c r="AE34" i="5"/>
  <c r="AB34" i="5"/>
  <c r="AA34" i="5"/>
  <c r="W34" i="5"/>
  <c r="T34" i="5"/>
  <c r="I34" i="5"/>
  <c r="AH33" i="5"/>
  <c r="AE33" i="5"/>
  <c r="AA33" i="5"/>
  <c r="AB33" i="5" s="1"/>
  <c r="W33" i="5"/>
  <c r="T33" i="5"/>
  <c r="I33" i="5"/>
  <c r="AH32" i="5"/>
  <c r="AE32" i="5"/>
  <c r="AA32" i="5"/>
  <c r="AB32" i="5" s="1"/>
  <c r="W32" i="5"/>
  <c r="T32" i="5"/>
  <c r="I32" i="5"/>
  <c r="AH31" i="5"/>
  <c r="AE31" i="5"/>
  <c r="AA31" i="5"/>
  <c r="AB31" i="5" s="1"/>
  <c r="W31" i="5"/>
  <c r="T31" i="5"/>
  <c r="I31" i="5"/>
  <c r="AH30" i="5"/>
  <c r="AE30" i="5"/>
  <c r="AA30" i="5"/>
  <c r="AB30" i="5" s="1"/>
  <c r="W30" i="5"/>
  <c r="T30" i="5"/>
  <c r="I30" i="5"/>
  <c r="AH29" i="5"/>
  <c r="AE29" i="5"/>
  <c r="AA29" i="5"/>
  <c r="AB29" i="5" s="1"/>
  <c r="W29" i="5"/>
  <c r="T29" i="5"/>
  <c r="I29" i="5"/>
  <c r="AH28" i="5"/>
  <c r="AE28" i="5"/>
  <c r="AB28" i="5"/>
  <c r="AA28" i="5"/>
  <c r="W28" i="5"/>
  <c r="T28" i="5"/>
  <c r="I28" i="5"/>
  <c r="AH27" i="5"/>
  <c r="AE27" i="5"/>
  <c r="AA27" i="5"/>
  <c r="AB27" i="5" s="1"/>
  <c r="W27" i="5"/>
  <c r="T27" i="5"/>
  <c r="I27" i="5"/>
  <c r="AH26" i="5"/>
  <c r="AE26" i="5"/>
  <c r="AB26" i="5"/>
  <c r="AA26" i="5"/>
  <c r="W26" i="5"/>
  <c r="T26" i="5"/>
  <c r="I26" i="5"/>
  <c r="AH25" i="5"/>
  <c r="AE25" i="5"/>
  <c r="AA25" i="5"/>
  <c r="AB25" i="5" s="1"/>
  <c r="W25" i="5"/>
  <c r="T25" i="5"/>
  <c r="I25" i="5"/>
  <c r="AH24" i="5"/>
  <c r="AE24" i="5"/>
  <c r="AB24" i="5"/>
  <c r="AA24" i="5"/>
  <c r="W24" i="5"/>
  <c r="T24" i="5"/>
  <c r="I24" i="5"/>
  <c r="AH23" i="5"/>
  <c r="AE23" i="5"/>
  <c r="AA23" i="5"/>
  <c r="AB23" i="5" s="1"/>
  <c r="W23" i="5"/>
  <c r="T23" i="5"/>
  <c r="I23" i="5"/>
  <c r="AH22" i="5"/>
  <c r="AE22" i="5"/>
  <c r="AA22" i="5"/>
  <c r="AB22" i="5" s="1"/>
  <c r="W22" i="5"/>
  <c r="T22" i="5"/>
  <c r="I22" i="5"/>
  <c r="AH21" i="5"/>
  <c r="AE21" i="5"/>
  <c r="AA21" i="5"/>
  <c r="AB21" i="5" s="1"/>
  <c r="W21" i="5"/>
  <c r="T21" i="5"/>
  <c r="I21" i="5"/>
  <c r="AH20" i="5"/>
  <c r="AE20" i="5"/>
  <c r="AA20" i="5"/>
  <c r="AB20" i="5" s="1"/>
  <c r="W20" i="5"/>
  <c r="T20" i="5"/>
  <c r="I20" i="5"/>
  <c r="AH19" i="5"/>
  <c r="AE19" i="5"/>
  <c r="AA19" i="5"/>
  <c r="AB19" i="5" s="1"/>
  <c r="W19" i="5"/>
  <c r="T19" i="5"/>
  <c r="I19" i="5"/>
  <c r="AH18" i="5"/>
  <c r="AE18" i="5"/>
  <c r="AB18" i="5"/>
  <c r="AA18" i="5"/>
  <c r="W18" i="5"/>
  <c r="T18" i="5"/>
  <c r="I18" i="5"/>
  <c r="AH17" i="5"/>
  <c r="AE17" i="5"/>
  <c r="AA17" i="5"/>
  <c r="AB17" i="5" s="1"/>
  <c r="W17" i="5"/>
  <c r="T17" i="5"/>
  <c r="I17" i="5"/>
  <c r="AH16" i="5"/>
  <c r="AE16" i="5"/>
  <c r="AB16" i="5"/>
  <c r="AA16" i="5"/>
  <c r="W16" i="5"/>
  <c r="T16" i="5"/>
  <c r="I16" i="5"/>
  <c r="AH15" i="5"/>
  <c r="AE15" i="5"/>
  <c r="AA15" i="5"/>
  <c r="AB15" i="5" s="1"/>
  <c r="W15" i="5"/>
  <c r="T15" i="5"/>
  <c r="I15" i="5"/>
  <c r="AH14" i="5"/>
  <c r="AE14" i="5"/>
  <c r="AA14" i="5"/>
  <c r="AB14" i="5" s="1"/>
  <c r="W14" i="5"/>
  <c r="T14" i="5"/>
  <c r="I14" i="5"/>
  <c r="AH13" i="5"/>
  <c r="AE13" i="5"/>
  <c r="AA13" i="5"/>
  <c r="AB13" i="5" s="1"/>
  <c r="W13" i="5"/>
  <c r="T13" i="5"/>
  <c r="I13" i="5"/>
  <c r="AH12" i="5"/>
  <c r="AE12" i="5"/>
  <c r="AA12" i="5"/>
  <c r="AB12" i="5" s="1"/>
  <c r="W12" i="5"/>
  <c r="T12" i="5"/>
  <c r="I12" i="5"/>
  <c r="AH11" i="5"/>
  <c r="AE11" i="5"/>
  <c r="AA11" i="5"/>
  <c r="AB11" i="5" s="1"/>
  <c r="W11" i="5"/>
  <c r="T11" i="5"/>
  <c r="I11" i="5"/>
  <c r="AH10" i="5"/>
  <c r="AE10" i="5"/>
  <c r="AA10" i="5"/>
  <c r="AB10" i="5" s="1"/>
  <c r="W10" i="5"/>
  <c r="T10" i="5"/>
  <c r="I10" i="5"/>
  <c r="AH9" i="5"/>
  <c r="AE9" i="5"/>
  <c r="AA9" i="5"/>
  <c r="AB9" i="5" s="1"/>
  <c r="W9" i="5"/>
  <c r="T9" i="5"/>
  <c r="I9" i="5"/>
  <c r="AH8" i="5"/>
  <c r="AE8" i="5"/>
  <c r="AB8" i="5"/>
  <c r="AA8" i="5"/>
  <c r="W8" i="5"/>
  <c r="T8" i="5"/>
  <c r="I8" i="5"/>
  <c r="AH7" i="5"/>
  <c r="AE7" i="5"/>
  <c r="AA7" i="5"/>
  <c r="AB7" i="5" s="1"/>
  <c r="W7" i="5"/>
  <c r="T7" i="5"/>
  <c r="I7" i="5"/>
  <c r="AH6" i="5"/>
  <c r="AE6" i="5"/>
  <c r="AA6" i="5"/>
  <c r="AB6" i="5" s="1"/>
  <c r="W6" i="5"/>
  <c r="T6" i="5"/>
  <c r="I6" i="5"/>
  <c r="AH5" i="5"/>
  <c r="AE5" i="5"/>
  <c r="AA5" i="5"/>
  <c r="AB5" i="5" s="1"/>
  <c r="W5" i="5"/>
  <c r="T5" i="5"/>
  <c r="I5" i="5"/>
  <c r="AH4" i="5"/>
  <c r="AE4" i="5"/>
  <c r="AB4" i="5"/>
  <c r="AA4" i="5"/>
  <c r="W4" i="5"/>
  <c r="T4" i="5"/>
  <c r="I4" i="5"/>
  <c r="AH3" i="5"/>
  <c r="AE3" i="5"/>
  <c r="AA3" i="5"/>
  <c r="AB3" i="5" s="1"/>
  <c r="W3" i="5"/>
  <c r="T3" i="5"/>
  <c r="I3" i="5"/>
  <c r="AH2" i="5"/>
  <c r="AE2" i="5"/>
  <c r="AA2" i="5"/>
  <c r="AB2" i="5" s="1"/>
  <c r="W2" i="5"/>
  <c r="T2" i="5"/>
  <c r="I2" i="5"/>
  <c r="AG20" i="2"/>
  <c r="AD20" i="2"/>
  <c r="Z20" i="2"/>
  <c r="AA20" i="2" s="1"/>
  <c r="V20" i="2"/>
  <c r="S20" i="2"/>
  <c r="H20" i="2"/>
  <c r="AG19" i="2"/>
  <c r="AD19" i="2"/>
  <c r="Z19" i="2"/>
  <c r="AA19" i="2" s="1"/>
  <c r="V19" i="2"/>
  <c r="S19" i="2"/>
  <c r="H19" i="2"/>
  <c r="AG18" i="2"/>
  <c r="AD18" i="2"/>
  <c r="Z18" i="2"/>
  <c r="AA18" i="2" s="1"/>
  <c r="V18" i="2"/>
  <c r="S18" i="2"/>
  <c r="H18" i="2"/>
  <c r="AG55" i="2"/>
  <c r="AD55" i="2"/>
  <c r="Z55" i="2"/>
  <c r="AA55" i="2" s="1"/>
  <c r="V55" i="2"/>
  <c r="S55" i="2"/>
  <c r="H55" i="2"/>
  <c r="AG54" i="2"/>
  <c r="AD54" i="2"/>
  <c r="Z54" i="2"/>
  <c r="AA54" i="2" s="1"/>
  <c r="V54" i="2"/>
  <c r="S54" i="2"/>
  <c r="H54" i="2"/>
  <c r="AG53" i="2"/>
  <c r="AD53" i="2"/>
  <c r="Z53" i="2"/>
  <c r="AA53" i="2" s="1"/>
  <c r="V53" i="2"/>
  <c r="S53" i="2"/>
  <c r="H53" i="2"/>
  <c r="AG52" i="2"/>
  <c r="AD52" i="2"/>
  <c r="Z52" i="2"/>
  <c r="AA52" i="2" s="1"/>
  <c r="V52" i="2"/>
  <c r="S52" i="2"/>
  <c r="H52" i="2"/>
  <c r="AG51" i="2"/>
  <c r="AD51" i="2"/>
  <c r="Z51" i="2"/>
  <c r="AA51" i="2" s="1"/>
  <c r="V51" i="2"/>
  <c r="S51" i="2"/>
  <c r="H51" i="2"/>
  <c r="AG50" i="2"/>
  <c r="AD50" i="2"/>
  <c r="Z50" i="2"/>
  <c r="AA50" i="2" s="1"/>
  <c r="V50" i="2"/>
  <c r="S50" i="2"/>
  <c r="H50" i="2"/>
  <c r="AG49" i="2"/>
  <c r="AD49" i="2"/>
  <c r="Z49" i="2"/>
  <c r="AA49" i="2" s="1"/>
  <c r="V49" i="2"/>
  <c r="S49" i="2"/>
  <c r="H49" i="2"/>
  <c r="AG48" i="2"/>
  <c r="AD48" i="2"/>
  <c r="Z48" i="2"/>
  <c r="AA48" i="2" s="1"/>
  <c r="V48" i="2"/>
  <c r="S48" i="2"/>
  <c r="H48" i="2"/>
  <c r="AG47" i="2"/>
  <c r="AD47" i="2"/>
  <c r="Z47" i="2"/>
  <c r="AA47" i="2" s="1"/>
  <c r="V47" i="2"/>
  <c r="S47" i="2"/>
  <c r="H47" i="2"/>
  <c r="AG17" i="2"/>
  <c r="AD17" i="2"/>
  <c r="Z17" i="2"/>
  <c r="AA17" i="2" s="1"/>
  <c r="V17" i="2"/>
  <c r="S17" i="2"/>
  <c r="H17" i="2"/>
  <c r="AG66" i="2"/>
  <c r="AD66" i="2"/>
  <c r="Z66" i="2"/>
  <c r="AA66" i="2" s="1"/>
  <c r="V66" i="2"/>
  <c r="S66" i="2"/>
  <c r="H66" i="2"/>
  <c r="AG65" i="2"/>
  <c r="AD65" i="2"/>
  <c r="Z65" i="2"/>
  <c r="AA65" i="2" s="1"/>
  <c r="V65" i="2"/>
  <c r="S65" i="2"/>
  <c r="AG64" i="2"/>
  <c r="AD64" i="2"/>
  <c r="Z64" i="2"/>
  <c r="AA64" i="2" s="1"/>
  <c r="V64" i="2"/>
  <c r="S64" i="2"/>
  <c r="H64" i="2"/>
  <c r="AG24" i="2"/>
  <c r="AD24" i="2"/>
  <c r="Z24" i="2"/>
  <c r="AA24" i="2" s="1"/>
  <c r="V24" i="2"/>
  <c r="S24" i="2"/>
  <c r="H24" i="2"/>
  <c r="AG63" i="2"/>
  <c r="AD63" i="2"/>
  <c r="Z63" i="2"/>
  <c r="AA63" i="2" s="1"/>
  <c r="V63" i="2"/>
  <c r="S63" i="2"/>
  <c r="H63" i="2"/>
  <c r="AG62" i="2"/>
  <c r="AD62" i="2"/>
  <c r="Z62" i="2"/>
  <c r="AA62" i="2" s="1"/>
  <c r="V62" i="2"/>
  <c r="S62" i="2"/>
  <c r="H62" i="2"/>
  <c r="AG61" i="2"/>
  <c r="AD61" i="2"/>
  <c r="Z61" i="2"/>
  <c r="AA61" i="2" s="1"/>
  <c r="V61" i="2"/>
  <c r="S61" i="2"/>
  <c r="H61" i="2"/>
  <c r="AG23" i="2"/>
  <c r="AD23" i="2"/>
  <c r="Z23" i="2"/>
  <c r="AA23" i="2" s="1"/>
  <c r="V23" i="2"/>
  <c r="S23" i="2"/>
  <c r="H23" i="2"/>
  <c r="AG60" i="2"/>
  <c r="AD60" i="2"/>
  <c r="Z60" i="2"/>
  <c r="AA60" i="2" s="1"/>
  <c r="V60" i="2"/>
  <c r="S60" i="2"/>
  <c r="H60" i="2"/>
  <c r="AG22" i="2"/>
  <c r="AD22" i="2"/>
  <c r="Z22" i="2"/>
  <c r="AA22" i="2" s="1"/>
  <c r="V22" i="2"/>
  <c r="S22" i="2"/>
  <c r="H22" i="2"/>
  <c r="AG21" i="2"/>
  <c r="AD21" i="2"/>
  <c r="Z21" i="2"/>
  <c r="AA21" i="2" s="1"/>
  <c r="V21" i="2"/>
  <c r="S21" i="2"/>
  <c r="H21" i="2"/>
  <c r="AG59" i="2"/>
  <c r="AD59" i="2"/>
  <c r="Z59" i="2"/>
  <c r="AA59" i="2" s="1"/>
  <c r="V59" i="2"/>
  <c r="S59" i="2"/>
  <c r="H59" i="2"/>
  <c r="AG46" i="2"/>
  <c r="AD46" i="2"/>
  <c r="Z46" i="2"/>
  <c r="AA46" i="2" s="1"/>
  <c r="V46" i="2"/>
  <c r="S46" i="2"/>
  <c r="H46" i="2"/>
  <c r="AG58" i="2"/>
  <c r="AD58" i="2"/>
  <c r="Z58" i="2"/>
  <c r="AA58" i="2" s="1"/>
  <c r="V58" i="2"/>
  <c r="S58" i="2"/>
  <c r="H58" i="2"/>
  <c r="AG57" i="2"/>
  <c r="AD57" i="2"/>
  <c r="Z57" i="2"/>
  <c r="AA57" i="2" s="1"/>
  <c r="V57" i="2"/>
  <c r="S57" i="2"/>
  <c r="H57" i="2"/>
  <c r="AG56" i="2"/>
  <c r="AD56" i="2"/>
  <c r="Z56" i="2"/>
  <c r="AA56" i="2" s="1"/>
  <c r="V56" i="2"/>
  <c r="S56" i="2"/>
  <c r="H56" i="2"/>
  <c r="AG16" i="2"/>
  <c r="AD16" i="2"/>
  <c r="Z16" i="2"/>
  <c r="AA16" i="2" s="1"/>
  <c r="V16" i="2"/>
  <c r="S16" i="2"/>
  <c r="H16" i="2"/>
  <c r="AG15" i="2"/>
  <c r="AD15" i="2"/>
  <c r="Z15" i="2"/>
  <c r="AA15" i="2" s="1"/>
  <c r="V15" i="2"/>
  <c r="S15" i="2"/>
  <c r="H15" i="2"/>
  <c r="AG45" i="2"/>
  <c r="AD45" i="2"/>
  <c r="Z45" i="2"/>
  <c r="AA45" i="2" s="1"/>
  <c r="V45" i="2"/>
  <c r="S45" i="2"/>
  <c r="H45" i="2"/>
  <c r="AG14" i="2"/>
  <c r="AD14" i="2"/>
  <c r="Z14" i="2"/>
  <c r="AA14" i="2" s="1"/>
  <c r="V14" i="2"/>
  <c r="S14" i="2"/>
  <c r="H14" i="2"/>
  <c r="AG44" i="2"/>
  <c r="AD44" i="2"/>
  <c r="Z44" i="2"/>
  <c r="AA44" i="2" s="1"/>
  <c r="V44" i="2"/>
  <c r="S44" i="2"/>
  <c r="H44" i="2"/>
  <c r="AG43" i="2"/>
  <c r="AD43" i="2"/>
  <c r="Z43" i="2"/>
  <c r="AA43" i="2" s="1"/>
  <c r="V43" i="2"/>
  <c r="S43" i="2"/>
  <c r="H43" i="2"/>
  <c r="AG13" i="2"/>
  <c r="AD13" i="2"/>
  <c r="Z13" i="2"/>
  <c r="AA13" i="2" s="1"/>
  <c r="V13" i="2"/>
  <c r="S13" i="2"/>
  <c r="H13" i="2"/>
  <c r="AG12" i="2"/>
  <c r="AD12" i="2"/>
  <c r="Z12" i="2"/>
  <c r="AA12" i="2" s="1"/>
  <c r="V12" i="2"/>
  <c r="S12" i="2"/>
  <c r="H12" i="2"/>
  <c r="AG42" i="2"/>
  <c r="AD42" i="2"/>
  <c r="Z42" i="2"/>
  <c r="AA42" i="2" s="1"/>
  <c r="V42" i="2"/>
  <c r="S42" i="2"/>
  <c r="H42" i="2"/>
  <c r="AG41" i="2"/>
  <c r="AD41" i="2"/>
  <c r="Z41" i="2"/>
  <c r="AA41" i="2" s="1"/>
  <c r="V41" i="2"/>
  <c r="S41" i="2"/>
  <c r="H41" i="2"/>
  <c r="AG40" i="2"/>
  <c r="AD40" i="2"/>
  <c r="Z40" i="2"/>
  <c r="AA40" i="2" s="1"/>
  <c r="V40" i="2"/>
  <c r="S40" i="2"/>
  <c r="H40" i="2"/>
  <c r="AG11" i="2"/>
  <c r="AD11" i="2"/>
  <c r="Z11" i="2"/>
  <c r="AA11" i="2" s="1"/>
  <c r="V11" i="2"/>
  <c r="S11" i="2"/>
  <c r="H11" i="2"/>
  <c r="AG39" i="2"/>
  <c r="AD39" i="2"/>
  <c r="Z39" i="2"/>
  <c r="AA39" i="2" s="1"/>
  <c r="V39" i="2"/>
  <c r="S39" i="2"/>
  <c r="H39" i="2"/>
  <c r="AG10" i="2"/>
  <c r="AD10" i="2"/>
  <c r="Z10" i="2"/>
  <c r="AA10" i="2" s="1"/>
  <c r="V10" i="2"/>
  <c r="S10" i="2"/>
  <c r="H10" i="2"/>
  <c r="AG38" i="2"/>
  <c r="AD38" i="2"/>
  <c r="Z38" i="2"/>
  <c r="AA38" i="2" s="1"/>
  <c r="V38" i="2"/>
  <c r="S38" i="2"/>
  <c r="H38" i="2"/>
  <c r="AG37" i="2"/>
  <c r="AD37" i="2"/>
  <c r="Z37" i="2"/>
  <c r="AA37" i="2" s="1"/>
  <c r="V37" i="2"/>
  <c r="S37" i="2"/>
  <c r="H37" i="2"/>
  <c r="AG36" i="2"/>
  <c r="AD36" i="2"/>
  <c r="Z36" i="2"/>
  <c r="AA36" i="2" s="1"/>
  <c r="V36" i="2"/>
  <c r="S36" i="2"/>
  <c r="H36" i="2"/>
  <c r="AG9" i="2"/>
  <c r="AD9" i="2"/>
  <c r="Z9" i="2"/>
  <c r="AA9" i="2" s="1"/>
  <c r="V9" i="2"/>
  <c r="S9" i="2"/>
  <c r="H9" i="2"/>
  <c r="AG35" i="2"/>
  <c r="AD35" i="2"/>
  <c r="Z35" i="2"/>
  <c r="AA35" i="2" s="1"/>
  <c r="V35" i="2"/>
  <c r="S35" i="2"/>
  <c r="H35" i="2"/>
  <c r="AG34" i="2"/>
  <c r="AD34" i="2"/>
  <c r="Z34" i="2"/>
  <c r="AA34" i="2" s="1"/>
  <c r="V34" i="2"/>
  <c r="S34" i="2"/>
  <c r="H34" i="2"/>
  <c r="AG33" i="2"/>
  <c r="AD33" i="2"/>
  <c r="Z33" i="2"/>
  <c r="AA33" i="2" s="1"/>
  <c r="V33" i="2"/>
  <c r="S33" i="2"/>
  <c r="H33" i="2"/>
  <c r="AG32" i="2"/>
  <c r="AD32" i="2"/>
  <c r="Z32" i="2"/>
  <c r="AA32" i="2" s="1"/>
  <c r="V32" i="2"/>
  <c r="S32" i="2"/>
  <c r="H32" i="2"/>
  <c r="AG31" i="2"/>
  <c r="AD31" i="2"/>
  <c r="Z31" i="2"/>
  <c r="AA31" i="2" s="1"/>
  <c r="V31" i="2"/>
  <c r="S31" i="2"/>
  <c r="H31" i="2"/>
  <c r="AG8" i="2"/>
  <c r="AD8" i="2"/>
  <c r="Z8" i="2"/>
  <c r="AA8" i="2" s="1"/>
  <c r="V8" i="2"/>
  <c r="S8" i="2"/>
  <c r="H8" i="2"/>
  <c r="AG7" i="2"/>
  <c r="AD7" i="2"/>
  <c r="Z7" i="2"/>
  <c r="AA7" i="2" s="1"/>
  <c r="V7" i="2"/>
  <c r="S7" i="2"/>
  <c r="H7" i="2"/>
  <c r="AG30" i="2"/>
  <c r="AD30" i="2"/>
  <c r="Z30" i="2"/>
  <c r="AA30" i="2" s="1"/>
  <c r="V30" i="2"/>
  <c r="S30" i="2"/>
  <c r="H30" i="2"/>
  <c r="AG29" i="2"/>
  <c r="AD29" i="2"/>
  <c r="Z29" i="2"/>
  <c r="AA29" i="2" s="1"/>
  <c r="V29" i="2"/>
  <c r="S29" i="2"/>
  <c r="H29" i="2"/>
  <c r="AG6" i="2"/>
  <c r="AD6" i="2"/>
  <c r="Z6" i="2"/>
  <c r="AA6" i="2" s="1"/>
  <c r="V6" i="2"/>
  <c r="S6" i="2"/>
  <c r="H6" i="2"/>
  <c r="AG5" i="2"/>
  <c r="AD5" i="2"/>
  <c r="Z5" i="2"/>
  <c r="AA5" i="2" s="1"/>
  <c r="V5" i="2"/>
  <c r="S5" i="2"/>
  <c r="H5" i="2"/>
  <c r="AG28" i="2"/>
  <c r="AD28" i="2"/>
  <c r="Z28" i="2"/>
  <c r="AA28" i="2" s="1"/>
  <c r="V28" i="2"/>
  <c r="S28" i="2"/>
  <c r="H28" i="2"/>
  <c r="AG27" i="2"/>
  <c r="AD27" i="2"/>
  <c r="Z27" i="2"/>
  <c r="AA27" i="2" s="1"/>
  <c r="V27" i="2"/>
  <c r="S27" i="2"/>
  <c r="H27" i="2"/>
  <c r="AG4" i="2"/>
  <c r="AD4" i="2"/>
  <c r="Z4" i="2"/>
  <c r="AA4" i="2" s="1"/>
  <c r="V4" i="2"/>
  <c r="S4" i="2"/>
  <c r="H4" i="2"/>
  <c r="AG3" i="2"/>
  <c r="AD3" i="2"/>
  <c r="Z3" i="2"/>
  <c r="AA3" i="2" s="1"/>
  <c r="V3" i="2"/>
  <c r="S3" i="2"/>
  <c r="H3" i="2"/>
  <c r="AG26" i="2"/>
  <c r="AD26" i="2"/>
  <c r="Z26" i="2"/>
  <c r="AA26" i="2" s="1"/>
  <c r="V26" i="2"/>
  <c r="S26" i="2"/>
  <c r="H26" i="2"/>
  <c r="AG25" i="2"/>
  <c r="AD25" i="2"/>
  <c r="Z25" i="2"/>
  <c r="AA25" i="2" s="1"/>
  <c r="V25" i="2"/>
  <c r="S25" i="2"/>
  <c r="H25" i="2"/>
  <c r="AG2" i="2"/>
  <c r="AD2" i="2"/>
  <c r="Z2" i="2"/>
  <c r="AA2" i="2" s="1"/>
  <c r="V2" i="2"/>
  <c r="S2" i="2"/>
  <c r="H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2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2" i="1"/>
  <c r="U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44" i="8" l="1"/>
  <c r="H48" i="8"/>
  <c r="H47" i="8"/>
  <c r="S47" i="8"/>
  <c r="S48" i="8"/>
  <c r="AJ48" i="8"/>
  <c r="AJ47" i="8"/>
  <c r="AJ45" i="8"/>
  <c r="W47" i="8"/>
  <c r="W48" i="8"/>
  <c r="AF45" i="8"/>
  <c r="AF47" i="8"/>
  <c r="AF48" i="8"/>
  <c r="W44" i="8"/>
  <c r="AC38" i="8"/>
  <c r="W45" i="8"/>
  <c r="AF44" i="8"/>
  <c r="H45" i="8"/>
  <c r="S44" i="8"/>
  <c r="S45" i="8"/>
  <c r="AJ44" i="8"/>
  <c r="AK35" i="8" l="1"/>
  <c r="AK12" i="8"/>
  <c r="AK33" i="8"/>
  <c r="AK37" i="8"/>
  <c r="AK10" i="8"/>
  <c r="AK29" i="8"/>
  <c r="AK25" i="8"/>
  <c r="AK26" i="8"/>
  <c r="AK36" i="8"/>
  <c r="AK39" i="8"/>
  <c r="AK31" i="8"/>
  <c r="AJ46" i="8"/>
  <c r="AK27" i="8" s="1"/>
  <c r="AK6" i="8"/>
  <c r="AK7" i="8"/>
  <c r="AF46" i="8"/>
  <c r="AG14" i="8" s="1"/>
  <c r="W46" i="8"/>
  <c r="H46" i="8"/>
  <c r="AC47" i="8"/>
  <c r="AC48" i="8"/>
  <c r="S46" i="8"/>
  <c r="T18" i="8" s="1"/>
  <c r="AC44" i="8"/>
  <c r="AC45" i="8"/>
  <c r="AK21" i="8" l="1"/>
  <c r="AK20" i="8"/>
  <c r="AK23" i="8"/>
  <c r="AK18" i="8"/>
  <c r="AK38" i="8"/>
  <c r="AG9" i="8"/>
  <c r="AG24" i="8"/>
  <c r="AG26" i="8"/>
  <c r="AG12" i="8"/>
  <c r="AG39" i="8"/>
  <c r="AG21" i="8"/>
  <c r="AK8" i="8"/>
  <c r="AK15" i="8"/>
  <c r="AK42" i="8"/>
  <c r="AK14" i="8"/>
  <c r="AG13" i="8"/>
  <c r="AK41" i="8"/>
  <c r="AK4" i="8"/>
  <c r="AK16" i="8"/>
  <c r="AK3" i="8"/>
  <c r="AK13" i="8"/>
  <c r="AK9" i="8"/>
  <c r="AG25" i="8"/>
  <c r="AG35" i="8"/>
  <c r="AK40" i="8"/>
  <c r="AG10" i="8"/>
  <c r="AG15" i="8"/>
  <c r="AK5" i="8"/>
  <c r="AK11" i="8"/>
  <c r="AK24" i="8"/>
  <c r="AK22" i="8"/>
  <c r="AK28" i="8"/>
  <c r="AK43" i="8"/>
  <c r="AG7" i="8"/>
  <c r="AG29" i="8"/>
  <c r="AG42" i="8"/>
  <c r="AG43" i="8"/>
  <c r="AG36" i="8"/>
  <c r="AK17" i="8"/>
  <c r="AK19" i="8"/>
  <c r="AK30" i="8"/>
  <c r="AK34" i="8"/>
  <c r="AK2" i="8"/>
  <c r="AK32" i="8"/>
  <c r="AG8" i="8"/>
  <c r="AG23" i="8"/>
  <c r="AG18" i="8"/>
  <c r="AG16" i="8"/>
  <c r="AG27" i="8"/>
  <c r="AG6" i="8"/>
  <c r="AG3" i="8"/>
  <c r="AG37" i="8"/>
  <c r="AG11" i="8"/>
  <c r="AG40" i="8"/>
  <c r="AG20" i="8"/>
  <c r="AG34" i="8"/>
  <c r="AG41" i="8"/>
  <c r="AG30" i="8"/>
  <c r="AG5" i="8"/>
  <c r="AG4" i="8"/>
  <c r="AG28" i="8"/>
  <c r="AG22" i="8"/>
  <c r="AG38" i="8"/>
  <c r="AG33" i="8"/>
  <c r="AG31" i="8"/>
  <c r="AG2" i="8"/>
  <c r="AG32" i="8"/>
  <c r="AG17" i="8"/>
  <c r="AG19" i="8"/>
  <c r="T26" i="8"/>
  <c r="T2" i="8"/>
  <c r="T32" i="8"/>
  <c r="T35" i="8"/>
  <c r="T11" i="8"/>
  <c r="T7" i="8"/>
  <c r="T4" i="8"/>
  <c r="AL4" i="8" s="1"/>
  <c r="T10" i="8"/>
  <c r="T31" i="8"/>
  <c r="T42" i="8"/>
  <c r="T43" i="8"/>
  <c r="T29" i="8"/>
  <c r="T33" i="8"/>
  <c r="T38" i="8"/>
  <c r="T8" i="8"/>
  <c r="T12" i="8"/>
  <c r="T21" i="8"/>
  <c r="T14" i="8"/>
  <c r="T9" i="8"/>
  <c r="AL9" i="8" s="1"/>
  <c r="X27" i="8"/>
  <c r="X40" i="8"/>
  <c r="X5" i="8"/>
  <c r="X17" i="8"/>
  <c r="X16" i="8"/>
  <c r="X41" i="8"/>
  <c r="X30" i="8"/>
  <c r="X34" i="8"/>
  <c r="X3" i="8"/>
  <c r="X39" i="8"/>
  <c r="X15" i="8"/>
  <c r="X21" i="8"/>
  <c r="X12" i="8"/>
  <c r="X36" i="8"/>
  <c r="X32" i="8"/>
  <c r="X37" i="8"/>
  <c r="X28" i="8"/>
  <c r="X22" i="8"/>
  <c r="X13" i="8"/>
  <c r="X11" i="8"/>
  <c r="T19" i="8"/>
  <c r="T15" i="8"/>
  <c r="T25" i="8"/>
  <c r="T23" i="8"/>
  <c r="T13" i="8"/>
  <c r="X31" i="8"/>
  <c r="X38" i="8"/>
  <c r="T40" i="8"/>
  <c r="T30" i="8"/>
  <c r="X10" i="8"/>
  <c r="X9" i="8"/>
  <c r="X42" i="8"/>
  <c r="X4" i="8"/>
  <c r="T27" i="8"/>
  <c r="AL27" i="8" s="1"/>
  <c r="X24" i="8"/>
  <c r="AC46" i="8"/>
  <c r="T36" i="8"/>
  <c r="T24" i="8"/>
  <c r="T6" i="8"/>
  <c r="X2" i="8"/>
  <c r="X20" i="8"/>
  <c r="X26" i="8"/>
  <c r="X29" i="8"/>
  <c r="X43" i="8"/>
  <c r="X19" i="8"/>
  <c r="X7" i="8"/>
  <c r="X8" i="8"/>
  <c r="T22" i="8"/>
  <c r="T34" i="8"/>
  <c r="T3" i="8"/>
  <c r="T28" i="8"/>
  <c r="T5" i="8"/>
  <c r="AL5" i="8" s="1"/>
  <c r="T41" i="8"/>
  <c r="T20" i="8"/>
  <c r="T17" i="8"/>
  <c r="T16" i="8"/>
  <c r="X33" i="8"/>
  <c r="X14" i="8"/>
  <c r="X18" i="8"/>
  <c r="AL18" i="8" s="1"/>
  <c r="X35" i="8"/>
  <c r="T39" i="8"/>
  <c r="X23" i="8"/>
  <c r="X25" i="8"/>
  <c r="X6" i="8"/>
  <c r="T37" i="8"/>
  <c r="AL43" i="8" l="1"/>
  <c r="AL17" i="8"/>
  <c r="AL31" i="8"/>
  <c r="AL16" i="8"/>
  <c r="AL22" i="8"/>
  <c r="AL23" i="8"/>
  <c r="AL32" i="8"/>
  <c r="AL14" i="8"/>
  <c r="AL15" i="8"/>
  <c r="AL21" i="8"/>
  <c r="AL39" i="8"/>
  <c r="AL6" i="8"/>
  <c r="AL2" i="8"/>
  <c r="AM5" i="8" s="1"/>
  <c r="AL20" i="8"/>
  <c r="AL26" i="8"/>
  <c r="AL41" i="8"/>
  <c r="AL36" i="8"/>
  <c r="AM36" i="8" s="1"/>
  <c r="AL30" i="8"/>
  <c r="AL19" i="8"/>
  <c r="AL12" i="8"/>
  <c r="AL10" i="8"/>
  <c r="AL42" i="8"/>
  <c r="AL40" i="8"/>
  <c r="AL8" i="8"/>
  <c r="AL7" i="8"/>
  <c r="AM7" i="8" s="1"/>
  <c r="AL3" i="8"/>
  <c r="AL33" i="8"/>
  <c r="AL11" i="8"/>
  <c r="AL25" i="8"/>
  <c r="AL24" i="8"/>
  <c r="AL28" i="8"/>
  <c r="AL38" i="8"/>
  <c r="AL37" i="8"/>
  <c r="AM37" i="8" s="1"/>
  <c r="AL34" i="8"/>
  <c r="AL13" i="8"/>
  <c r="AL29" i="8"/>
  <c r="AL35" i="8"/>
  <c r="AM38" i="8" l="1"/>
  <c r="AM13" i="8"/>
  <c r="AM33" i="8"/>
  <c r="AM19" i="8"/>
  <c r="AM18" i="8"/>
  <c r="AM23" i="8"/>
  <c r="AM34" i="8"/>
  <c r="AM3" i="8"/>
  <c r="AM30" i="8"/>
  <c r="AM22" i="8"/>
  <c r="AM4" i="8"/>
  <c r="AM39" i="8"/>
  <c r="AM27" i="8"/>
  <c r="AM16" i="8"/>
  <c r="AM41" i="8"/>
  <c r="AM40" i="8"/>
  <c r="AM31" i="8"/>
  <c r="AM42" i="8"/>
  <c r="AM15" i="8"/>
  <c r="AM35" i="8"/>
  <c r="AM10" i="8"/>
  <c r="AM14" i="8"/>
  <c r="AM43" i="8"/>
  <c r="AM8" i="8"/>
  <c r="AM28" i="8"/>
  <c r="AM26" i="8"/>
  <c r="AM21" i="8"/>
  <c r="AM24" i="8"/>
  <c r="AM20" i="8"/>
  <c r="AM17" i="8"/>
  <c r="AM25" i="8"/>
  <c r="AM2" i="8"/>
  <c r="AM29" i="8"/>
  <c r="AM11" i="8"/>
  <c r="AM12" i="8"/>
  <c r="AM6" i="8"/>
  <c r="AM32" i="8"/>
  <c r="AM9" i="8"/>
</calcChain>
</file>

<file path=xl/sharedStrings.xml><?xml version="1.0" encoding="utf-8"?>
<sst xmlns="http://schemas.openxmlformats.org/spreadsheetml/2006/main" count="3086" uniqueCount="263">
  <si>
    <t>Test Date</t>
  </si>
  <si>
    <t xml:space="preserve">S/No </t>
  </si>
  <si>
    <t>Name</t>
  </si>
  <si>
    <t>Gender</t>
  </si>
  <si>
    <t>Class</t>
  </si>
  <si>
    <t xml:space="preserve">Academy </t>
  </si>
  <si>
    <t>Height</t>
  </si>
  <si>
    <t xml:space="preserve">SH w/ Bench </t>
  </si>
  <si>
    <t>Seated Height</t>
  </si>
  <si>
    <t xml:space="preserve">Arm Span </t>
  </si>
  <si>
    <t>Weight</t>
  </si>
  <si>
    <t xml:space="preserve">5m (1) </t>
  </si>
  <si>
    <t>10m (1)</t>
  </si>
  <si>
    <t xml:space="preserve">20m (1) </t>
  </si>
  <si>
    <t>40m (1)</t>
  </si>
  <si>
    <t>5m (2)</t>
  </si>
  <si>
    <t>10m (2)</t>
  </si>
  <si>
    <t>20m (2)</t>
  </si>
  <si>
    <t xml:space="preserve">40m (2) </t>
  </si>
  <si>
    <t>Best_20m</t>
  </si>
  <si>
    <t>505 (1)</t>
  </si>
  <si>
    <t>505 (2)</t>
  </si>
  <si>
    <t>Best_505</t>
  </si>
  <si>
    <t>Reach Height</t>
  </si>
  <si>
    <t>Raw VJ (1)</t>
  </si>
  <si>
    <t>Raw VJ (2)</t>
  </si>
  <si>
    <t>Max VJ</t>
  </si>
  <si>
    <t>Best_VJ</t>
  </si>
  <si>
    <t xml:space="preserve">MBT (1) </t>
  </si>
  <si>
    <t xml:space="preserve">MBT (2) </t>
  </si>
  <si>
    <t>Best_MBT</t>
  </si>
  <si>
    <t xml:space="preserve">HG (1) </t>
  </si>
  <si>
    <t xml:space="preserve">HG (2) </t>
  </si>
  <si>
    <t>Best_HG</t>
  </si>
  <si>
    <t>Remarks</t>
  </si>
  <si>
    <t xml:space="preserve">ONG SHI HAN </t>
  </si>
  <si>
    <t>F</t>
  </si>
  <si>
    <t>2A</t>
  </si>
  <si>
    <t xml:space="preserve">NETBALL </t>
  </si>
  <si>
    <t>NA</t>
  </si>
  <si>
    <t>MERIDITH CHOW ERN XI</t>
  </si>
  <si>
    <t>ISABELLE LEE ERN SWAN (LI ENXUAN)</t>
  </si>
  <si>
    <t>FENCING</t>
  </si>
  <si>
    <t>ALYSSA TAN SI EN</t>
  </si>
  <si>
    <t>CHONG JIA YAO CALEB</t>
  </si>
  <si>
    <t>M</t>
  </si>
  <si>
    <t>SWIMMING</t>
  </si>
  <si>
    <t xml:space="preserve">Heart check-up (need to keep HR low) </t>
  </si>
  <si>
    <t>MUHAMMAD AARYAN SHAH BIN AZHAR</t>
  </si>
  <si>
    <t xml:space="preserve">TRACK AND FIELD </t>
  </si>
  <si>
    <t>AARON JONATHAN ANG</t>
  </si>
  <si>
    <t xml:space="preserve">SWIMMING </t>
  </si>
  <si>
    <t>AZLINA MASTAMAM</t>
  </si>
  <si>
    <t>AYDEN SEAH Z-WE (XIE ZEWEI)</t>
  </si>
  <si>
    <t>SHOOTING</t>
  </si>
  <si>
    <t>RHYS VASWANI</t>
  </si>
  <si>
    <t>IP - WATER POLO</t>
  </si>
  <si>
    <t>SOO YIN RUI ESTROY</t>
  </si>
  <si>
    <t>QUEK CHEIN HO MATTHEW</t>
  </si>
  <si>
    <t>BOWLING</t>
  </si>
  <si>
    <t xml:space="preserve">THEA CHEW </t>
  </si>
  <si>
    <t>IP -GYMNASTICS</t>
  </si>
  <si>
    <t xml:space="preserve">POR KE XIN KAYLA </t>
  </si>
  <si>
    <t xml:space="preserve">FENCING </t>
  </si>
  <si>
    <t>SOPHIE ALEENA LIKWAN</t>
  </si>
  <si>
    <t>BADMINTON</t>
  </si>
  <si>
    <t>NEO KAI QI (LIANG KAIQI)</t>
  </si>
  <si>
    <t>2B</t>
  </si>
  <si>
    <t>TARYN KUM-THOMAS</t>
  </si>
  <si>
    <t>TAN ZHI YU CHLOE (CHEN ZHIYU)</t>
  </si>
  <si>
    <t xml:space="preserve">SARAH KOH YA QI </t>
  </si>
  <si>
    <t>TAN JUN KIAT</t>
  </si>
  <si>
    <t xml:space="preserve">MUHAMMAD ESHAN BIN GIOVANNI GOLDHORN </t>
  </si>
  <si>
    <t xml:space="preserve">YAM YU EN </t>
  </si>
  <si>
    <t>SOPHIE TAN YING ER</t>
  </si>
  <si>
    <t xml:space="preserve">XAVIER PANG SHENG WEI </t>
  </si>
  <si>
    <t>IP - GYMNASTICS</t>
  </si>
  <si>
    <t xml:space="preserve">ZACHARY CHEW JING HSUAN </t>
  </si>
  <si>
    <t>ASHTON AUW SEN HON (HU XINHONG)</t>
  </si>
  <si>
    <t>CHUA ISAAC WEI EN</t>
  </si>
  <si>
    <t xml:space="preserve">LOH YING FANG </t>
  </si>
  <si>
    <t>AMELIA BINTE NOOR HISHAM</t>
  </si>
  <si>
    <t>JAVIER NG</t>
  </si>
  <si>
    <t>TIO JI SAN, CLARISSA</t>
  </si>
  <si>
    <t>2C</t>
  </si>
  <si>
    <t xml:space="preserve">IP - WATER POLO </t>
  </si>
  <si>
    <t>SIE LAY YIN (SHI LIYIN)</t>
  </si>
  <si>
    <t>TABLE TENNIS</t>
  </si>
  <si>
    <t>JAYLEN YEO HAO WEI (YANG HAOWEI)</t>
  </si>
  <si>
    <t>ELESSA MARC DAVID</t>
  </si>
  <si>
    <t xml:space="preserve">KOH EN QI, GWEN </t>
  </si>
  <si>
    <t xml:space="preserve">IP - TAEKWONDO </t>
  </si>
  <si>
    <t xml:space="preserve">JAYDEN HAN RONG JUN </t>
  </si>
  <si>
    <t>MUHAMMAD AZIM BIN ALI</t>
  </si>
  <si>
    <t xml:space="preserve">SERI NURINSYIRAH BINTE INDRA SAHAREN </t>
  </si>
  <si>
    <t>IP - FOOTBALL</t>
  </si>
  <si>
    <t>NUR IFFAH AMBERLYNN BINTE MUHAMMAD ZULHADI</t>
  </si>
  <si>
    <t>ERDY THAQIB BIN MOHAMMAD TAHA</t>
  </si>
  <si>
    <t xml:space="preserve">2C </t>
  </si>
  <si>
    <t xml:space="preserve">FOOTBALL </t>
  </si>
  <si>
    <t xml:space="preserve">LUKE TAN </t>
  </si>
  <si>
    <t xml:space="preserve">BOWLING </t>
  </si>
  <si>
    <t xml:space="preserve">AMBERLY MARCIA SIN YAN </t>
  </si>
  <si>
    <t>LAMASAN CHANTALE ROSE KOH</t>
  </si>
  <si>
    <t>AMELIA LIM FANG NING</t>
  </si>
  <si>
    <t xml:space="preserve">NA </t>
  </si>
  <si>
    <t xml:space="preserve">LIM ZI YAN </t>
  </si>
  <si>
    <t>INEZ TAN ZHI XUAN (CHEN ZHIXUAN)</t>
  </si>
  <si>
    <t xml:space="preserve">KAELAN LIM </t>
  </si>
  <si>
    <t>2D</t>
  </si>
  <si>
    <t xml:space="preserve">LUCAS GOH SEOW RUI </t>
  </si>
  <si>
    <t xml:space="preserve">CAEDMON LIM </t>
  </si>
  <si>
    <t xml:space="preserve">JOSIAH LIM ZHI YU </t>
  </si>
  <si>
    <t>MUHAMMAD DARWISY FITRI BIN JOHARI</t>
  </si>
  <si>
    <t xml:space="preserve">BRAYAN LEO JIN WEI </t>
  </si>
  <si>
    <t>AARYAN AZRAQI BIN HERMI</t>
  </si>
  <si>
    <t xml:space="preserve">THAM YU KIP ETHAN </t>
  </si>
  <si>
    <t>MUHAMMAD RIYYAN HAZIQ BIN MUHAMMAD ISNAN</t>
  </si>
  <si>
    <t xml:space="preserve">VARSHANA D/O PREMANANDHAM </t>
  </si>
  <si>
    <t>shin splint</t>
  </si>
  <si>
    <t>SEE ZHI YUN, DARIUS (XUE ZHIYUN)</t>
  </si>
  <si>
    <t>TEO JING WEN HEATHER</t>
  </si>
  <si>
    <t>NAEMA KYRANA ABDULLAH</t>
  </si>
  <si>
    <t>SAMANTHA NICOLE D/O RAJENTHRAN</t>
  </si>
  <si>
    <t xml:space="preserve">NURAQYRA SHAZRYNN BINTE ABDUL KARIM </t>
  </si>
  <si>
    <t>2E</t>
  </si>
  <si>
    <t>DELLA ZULIYAH BINTE ZULKIFLI</t>
  </si>
  <si>
    <t>JOVAN SEE KAI LE</t>
  </si>
  <si>
    <t>KRISHA SHASHINI D/O JAI RAJ</t>
  </si>
  <si>
    <t>Injured</t>
  </si>
  <si>
    <t>CHEN XINTONG</t>
  </si>
  <si>
    <t>3A</t>
  </si>
  <si>
    <t>IP - GOLF</t>
  </si>
  <si>
    <t xml:space="preserve">LEE EN QI </t>
  </si>
  <si>
    <t xml:space="preserve">HO YI XUAN </t>
  </si>
  <si>
    <t>CHENG XIN TONG SAMANTHA</t>
  </si>
  <si>
    <t>ANG SHIN SIONG</t>
  </si>
  <si>
    <t>Injured toe</t>
  </si>
  <si>
    <t>KOH KAI JIE</t>
  </si>
  <si>
    <t>AMANDA LAW ZEYI</t>
  </si>
  <si>
    <t xml:space="preserve">AZEEM HASSAN S/O MOHAMMED IBRAHIM </t>
  </si>
  <si>
    <t>3D</t>
  </si>
  <si>
    <t>MORRICE MAXIMUS ANDREW</t>
  </si>
  <si>
    <t xml:space="preserve">SHAFREL ARIEL BIN SHAHRUL NIZAM </t>
  </si>
  <si>
    <t xml:space="preserve">SOH JUN TECK JAVEN </t>
  </si>
  <si>
    <t xml:space="preserve">CHARLOTTE WONG HUEI XIN </t>
  </si>
  <si>
    <t>MOHAMAD NORAFIQ BIN EINDRA</t>
  </si>
  <si>
    <t>HWANG JUN WEN, MERRILL</t>
  </si>
  <si>
    <t xml:space="preserve">BIANCA NG JIA XUAN </t>
  </si>
  <si>
    <t>KOK JING XUAN, VALARIE</t>
  </si>
  <si>
    <t>1A</t>
  </si>
  <si>
    <t>MUHAMAD ESHAN DARWISH BIN HERWAN</t>
  </si>
  <si>
    <t>WILSON TAN SHEN KAI</t>
  </si>
  <si>
    <t>DARLYN ASHLEY YEOW EN QI</t>
  </si>
  <si>
    <t>1B</t>
  </si>
  <si>
    <t>FELISE CHNG XUAN YA</t>
  </si>
  <si>
    <t>AIKEN TANG BING HENG</t>
  </si>
  <si>
    <t>ETHAN ROMAN</t>
  </si>
  <si>
    <t>NICHOLE LIM YI HAN</t>
  </si>
  <si>
    <t>CHNG SHU TING, MEGAN (ZHUANG SHUTING)</t>
  </si>
  <si>
    <t>AMIRUL QAIS BIN MOHAMED FAIZUL</t>
  </si>
  <si>
    <t>MUHAMMAD IZZAN AKID BIN MUHAMMAD ISNAN</t>
  </si>
  <si>
    <t>SEU HOY XUAN, EVELYN (XIAO KAIXUAN)</t>
  </si>
  <si>
    <t>SOPHIE DAYANA TUNSTALL</t>
  </si>
  <si>
    <t>TANG RUI ISAIAH</t>
  </si>
  <si>
    <t>SOLIANO CAMERON ALEXANDER TAN</t>
  </si>
  <si>
    <t>1C</t>
  </si>
  <si>
    <t>TAY JUN MING, DYLAN</t>
  </si>
  <si>
    <t>TRISTEN YEE RUI BING</t>
  </si>
  <si>
    <t>ANSEL CHIN KAI JIE</t>
  </si>
  <si>
    <t>BERNICE LIM XUANYI</t>
  </si>
  <si>
    <t>EGAN CHIN JIA YU</t>
  </si>
  <si>
    <t>ESHAN SHAYAAN BIN AHMED RIDZWAN</t>
  </si>
  <si>
    <t>IRHAM BIN ARDHIANSHAH</t>
  </si>
  <si>
    <t>JULIA YEO SHU NING</t>
  </si>
  <si>
    <t>LIM HONG RUI</t>
  </si>
  <si>
    <t>LOY MING YING</t>
  </si>
  <si>
    <t>ADRYAN ASHDANNI BIN NAZARRUDIN</t>
  </si>
  <si>
    <t>1D</t>
  </si>
  <si>
    <t>CORNELIUS TANG EN JIE</t>
  </si>
  <si>
    <t>ETHAN TAN ZI JUN</t>
  </si>
  <si>
    <t>KOH NUR HUMAIRA</t>
  </si>
  <si>
    <t>MEREDYTH HAN MIN YU</t>
  </si>
  <si>
    <t>MUHAMMAD DAFI FITRI BIN JOHARI</t>
  </si>
  <si>
    <t>ONG JUN KAI</t>
  </si>
  <si>
    <t>SARAH SOPHIA TAN</t>
  </si>
  <si>
    <t>SIU HOI FUNG</t>
  </si>
  <si>
    <t>VERONA LIM RUO YA</t>
  </si>
  <si>
    <t>SVEA NADIA HERTZMAN</t>
  </si>
  <si>
    <t>ANG SHAO KAI, KIDD (HONG SHAOKAI)</t>
  </si>
  <si>
    <t>1F</t>
  </si>
  <si>
    <t>BENAIAH JOEL WANGKE</t>
  </si>
  <si>
    <t>HONG QUAN LE, JAYDEN (FENG QUANLE)</t>
  </si>
  <si>
    <t>TOH JUN WEI</t>
  </si>
  <si>
    <t>1E</t>
  </si>
  <si>
    <t>JOEL TAN WEI ZONG</t>
  </si>
  <si>
    <t>JOY NEO NING SUAN (LIANG NINGXUAN)</t>
  </si>
  <si>
    <t>XU ZIYAN</t>
  </si>
  <si>
    <t>XUAN ILYAS BIN MOHAMMED AZHAR</t>
  </si>
  <si>
    <t>QUEK GEK LING (GUO YULIN)</t>
  </si>
  <si>
    <t>LEE DEE OON TYLER</t>
  </si>
  <si>
    <t>IP - DIVING</t>
  </si>
  <si>
    <t>LEE JIA RONG, KRYSTON</t>
  </si>
  <si>
    <t>LEOW YEN PING NICKLAUS</t>
  </si>
  <si>
    <t>LIEW XIN YU</t>
  </si>
  <si>
    <t>LAI YU JIT RIO</t>
  </si>
  <si>
    <t>ZACHARY LIM YEE (LIN YI)</t>
  </si>
  <si>
    <t>MUHAMMAD REZA BIN ZOOL IHSAN</t>
  </si>
  <si>
    <t>REEYERN NG</t>
  </si>
  <si>
    <t>TERRANCE CHHOA JING WEI</t>
  </si>
  <si>
    <t>SEAH SHIH LUCK BENAIAH</t>
  </si>
  <si>
    <t>TAN ZI LOONG, NICHOLAS</t>
  </si>
  <si>
    <t>LAU YI YUAN, BENJAMIN</t>
  </si>
  <si>
    <t>LUM RUI ZHE, ANDERS (LIN RUIZHE)</t>
  </si>
  <si>
    <t>MIKEL LOW GIN QI</t>
  </si>
  <si>
    <t>KOH ZHENG XIANG, CORWYN (XU ZHENGXIANG)</t>
  </si>
  <si>
    <t>ELDREY BIN HAIROLNIZAN</t>
  </si>
  <si>
    <t>ALVIN KHOO (QIU GUANXIANG)</t>
  </si>
  <si>
    <t>Knee pain (L)</t>
  </si>
  <si>
    <t>LIM YET KEE</t>
  </si>
  <si>
    <t>LEIA YAP</t>
  </si>
  <si>
    <t>CHIANG RUI EN, JANELLE (ZHANG RUI'EN)</t>
  </si>
  <si>
    <t>LUISA MARIE VAZ</t>
  </si>
  <si>
    <t>3C</t>
  </si>
  <si>
    <t>HIA JING XUAN ALYSSA</t>
  </si>
  <si>
    <t>JAIDA QUAH HAO XUN</t>
  </si>
  <si>
    <t>MATTHIAS GOH ZOLTIN</t>
  </si>
  <si>
    <t>3B</t>
  </si>
  <si>
    <t>AZIRUL AZIQ BIN ARIFFIN</t>
  </si>
  <si>
    <t xml:space="preserve">3C </t>
  </si>
  <si>
    <t>WONG LOK YIU</t>
  </si>
  <si>
    <t>LOH JIA LE JOVI</t>
  </si>
  <si>
    <t xml:space="preserve">IP - GYMNASTICS </t>
  </si>
  <si>
    <t>ZHOU JING HE</t>
  </si>
  <si>
    <t>TAN WU YEE</t>
  </si>
  <si>
    <t>WATER POLO</t>
  </si>
  <si>
    <t>KANG HEE HIANG</t>
  </si>
  <si>
    <t>3E</t>
  </si>
  <si>
    <t>DANYA CHUA (CAI DANYA)</t>
  </si>
  <si>
    <t>NOOR AYDRIN BIN NOOR IKHSAN</t>
  </si>
  <si>
    <t>KWEK XIN HWEE RAINIE (GUO XINHUI)</t>
  </si>
  <si>
    <t>NURA SALSABILA BINTE ZULKIFLI</t>
  </si>
  <si>
    <t>ONG NHAT ANH THU</t>
  </si>
  <si>
    <t>MUHAMMAD HAZIQ BIN MOHAMMAD YAZID</t>
  </si>
  <si>
    <t>CHIANG WEE HONG, WAYNE (ZHANG WEIHONG)</t>
  </si>
  <si>
    <t>ISAIAH PATRICK YONG EN</t>
  </si>
  <si>
    <t>JEFFERY GONG JIAZHENG</t>
  </si>
  <si>
    <t>JOEUNN SEOW (XIAO EN)</t>
  </si>
  <si>
    <t>Z Score (20m)</t>
  </si>
  <si>
    <t>Z Score (505)</t>
  </si>
  <si>
    <t>Z Score(MBT)</t>
  </si>
  <si>
    <t>Z Score (HG)</t>
  </si>
  <si>
    <t>Sum of Z</t>
  </si>
  <si>
    <t>Rank</t>
  </si>
  <si>
    <t>N</t>
  </si>
  <si>
    <t>Average</t>
  </si>
  <si>
    <t>SD</t>
  </si>
  <si>
    <t>Max</t>
  </si>
  <si>
    <t xml:space="preserve">Min </t>
  </si>
  <si>
    <t>Seated Height (NO BENCH)</t>
  </si>
  <si>
    <t>Seated Heighty</t>
  </si>
  <si>
    <t>Seated Height (no bench(</t>
  </si>
  <si>
    <t>Hia Jing Xuan Alyssa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</si>
</sst>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CCCCCC"/>
      <name val="Lucida Grand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A5A5A5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thin">
        <color rgb="FF8EA9DB"/>
      </bottom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073B-FCAC-4773-B68D-F774694EDBA2}">
  <dimension ref="A1:AB165"/>
  <sheetViews>
    <sheetView tabSelected="1" workbookViewId="0">
      <selection activeCell="B5" sqref="B5"/>
    </sheetView>
  </sheetViews>
  <sheetFormatPr baseColWidth="10" defaultColWidth="8.83203125" defaultRowHeight="15" outlineLevelCol="1" x14ac:dyDescent="0.2"/>
  <cols>
    <col min="2" max="2" width="46.5" bestFit="1" customWidth="1"/>
    <col min="4" max="4" width="5.5" customWidth="1"/>
    <col min="5" max="5" width="15.83203125" bestFit="1" customWidth="1"/>
    <col min="6" max="6" width="8.6640625" style="2"/>
    <col min="7" max="7" width="11.6640625" style="2" customWidth="1"/>
    <col min="8" max="8" width="12.33203125" style="2" bestFit="1" customWidth="1"/>
    <col min="9" max="10" width="8.6640625" style="2"/>
    <col min="11" max="12" width="9.1640625" style="2" customWidth="1" outlineLevel="1"/>
    <col min="13" max="13" width="8.6640625" style="2"/>
    <col min="14" max="15" width="9.1640625" style="2" customWidth="1" outlineLevel="1"/>
    <col min="16" max="16" width="8.6640625" style="2"/>
    <col min="17" max="17" width="11.5" style="2" customWidth="1" outlineLevel="1"/>
    <col min="18" max="20" width="9.1640625" style="2" customWidth="1" outlineLevel="1"/>
    <col min="21" max="21" width="8.6640625" style="2"/>
    <col min="22" max="23" width="9.1640625" style="2" customWidth="1" outlineLevel="1"/>
    <col min="24" max="24" width="8.6640625" style="2"/>
    <col min="25" max="26" width="9.1640625" style="2" customWidth="1" outlineLevel="1"/>
    <col min="27" max="27" width="8.6640625" style="2"/>
    <col min="28" max="28" width="33.1640625" style="2" bestFit="1" customWidth="1"/>
  </cols>
  <sheetData>
    <row r="1" spans="1:28" ht="16" x14ac:dyDescent="0.2">
      <c r="A1" s="6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7" t="s">
        <v>6</v>
      </c>
      <c r="G1" s="16" t="s">
        <v>8</v>
      </c>
      <c r="H1" s="7" t="s">
        <v>261</v>
      </c>
      <c r="I1" s="7" t="s">
        <v>9</v>
      </c>
      <c r="J1" s="7" t="s">
        <v>10</v>
      </c>
      <c r="K1" s="7" t="s">
        <v>13</v>
      </c>
      <c r="L1" s="7" t="s">
        <v>17</v>
      </c>
      <c r="M1" s="8" t="s">
        <v>19</v>
      </c>
      <c r="N1" s="7" t="s">
        <v>20</v>
      </c>
      <c r="O1" s="7" t="s">
        <v>21</v>
      </c>
      <c r="P1" s="8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8" t="s">
        <v>27</v>
      </c>
      <c r="V1" s="7" t="s">
        <v>28</v>
      </c>
      <c r="W1" s="7" t="s">
        <v>29</v>
      </c>
      <c r="X1" s="8" t="s">
        <v>30</v>
      </c>
      <c r="Y1" s="7" t="s">
        <v>31</v>
      </c>
      <c r="Z1" s="7" t="s">
        <v>32</v>
      </c>
      <c r="AA1" s="8" t="s">
        <v>33</v>
      </c>
      <c r="AB1" s="7" t="s">
        <v>34</v>
      </c>
    </row>
    <row r="2" spans="1:28" x14ac:dyDescent="0.2">
      <c r="A2" s="1">
        <v>45237</v>
      </c>
      <c r="B2" t="s">
        <v>35</v>
      </c>
      <c r="C2" t="s">
        <v>36</v>
      </c>
      <c r="D2" t="s">
        <v>37</v>
      </c>
      <c r="E2" t="s">
        <v>38</v>
      </c>
      <c r="F2" s="2">
        <v>164.4</v>
      </c>
      <c r="G2" s="2">
        <v>123</v>
      </c>
      <c r="H2" s="2">
        <f>G2-38</f>
        <v>85</v>
      </c>
      <c r="I2" s="2">
        <v>166.6</v>
      </c>
      <c r="J2" s="2">
        <v>56.45</v>
      </c>
      <c r="K2" s="2">
        <v>3.548</v>
      </c>
      <c r="L2" s="2">
        <v>3.4929999999999999</v>
      </c>
      <c r="M2" s="5">
        <f t="shared" ref="M2:M33" si="0">MIN(K2,L2)</f>
        <v>3.4929999999999999</v>
      </c>
      <c r="N2" s="2">
        <v>2.6269999999999998</v>
      </c>
      <c r="O2" s="2">
        <v>2.5529999999999999</v>
      </c>
      <c r="P2" s="5">
        <f>MIN(N2:O2)</f>
        <v>2.5529999999999999</v>
      </c>
      <c r="Q2" s="2">
        <v>2</v>
      </c>
      <c r="R2" s="2">
        <v>49</v>
      </c>
      <c r="S2" s="2">
        <v>49</v>
      </c>
      <c r="T2" s="2">
        <f>MAX(R2:S2)</f>
        <v>49</v>
      </c>
      <c r="U2" s="5">
        <f>T2-Q2</f>
        <v>47</v>
      </c>
      <c r="V2" s="2">
        <v>8.1300000000000008</v>
      </c>
      <c r="W2" s="2">
        <v>9.2899999999999991</v>
      </c>
      <c r="X2" s="5">
        <f>MAX(V2:W2)</f>
        <v>9.2899999999999991</v>
      </c>
      <c r="Y2" s="2">
        <v>33</v>
      </c>
      <c r="Z2" s="2">
        <v>29</v>
      </c>
      <c r="AA2" s="5">
        <f>MAX(Y2:Z2)</f>
        <v>33</v>
      </c>
    </row>
    <row r="3" spans="1:28" x14ac:dyDescent="0.2">
      <c r="A3" s="1">
        <v>45237</v>
      </c>
      <c r="B3" t="s">
        <v>40</v>
      </c>
      <c r="C3" t="s">
        <v>36</v>
      </c>
      <c r="D3" t="s">
        <v>37</v>
      </c>
      <c r="E3" t="s">
        <v>38</v>
      </c>
      <c r="F3" s="2">
        <v>157</v>
      </c>
      <c r="G3" s="2">
        <v>124.5</v>
      </c>
      <c r="H3" s="2">
        <f t="shared" ref="H3:H33" si="1">G3-38</f>
        <v>86.5</v>
      </c>
      <c r="I3" s="2">
        <v>160.5</v>
      </c>
      <c r="J3" s="2">
        <v>51.75</v>
      </c>
      <c r="K3" s="2">
        <v>3.4239999999999999</v>
      </c>
      <c r="L3" s="2">
        <v>3.403</v>
      </c>
      <c r="M3" s="5">
        <f t="shared" si="0"/>
        <v>3.403</v>
      </c>
      <c r="N3" s="2">
        <v>2.5609999999999999</v>
      </c>
      <c r="O3" s="2">
        <v>2.4140000000000001</v>
      </c>
      <c r="P3" s="5">
        <f t="shared" ref="P3:P66" si="2">MIN(N3:O3)</f>
        <v>2.4140000000000001</v>
      </c>
      <c r="Q3" s="2">
        <v>4</v>
      </c>
      <c r="R3" s="2">
        <v>47</v>
      </c>
      <c r="S3" s="2">
        <v>48</v>
      </c>
      <c r="T3" s="2">
        <f t="shared" ref="T3:T66" si="3">MAX(R3:S3)</f>
        <v>48</v>
      </c>
      <c r="U3" s="5">
        <f t="shared" ref="U3:U66" si="4">T3-Q3</f>
        <v>44</v>
      </c>
      <c r="V3" s="2">
        <v>8.42</v>
      </c>
      <c r="W3" s="2">
        <v>7.56</v>
      </c>
      <c r="X3" s="5">
        <f t="shared" ref="X3:X66" si="5">MAX(V3:W3)</f>
        <v>8.42</v>
      </c>
      <c r="Y3" s="2">
        <v>24</v>
      </c>
      <c r="Z3" s="2">
        <v>21.5</v>
      </c>
      <c r="AA3" s="5">
        <f t="shared" ref="AA3:AA66" si="6">MAX(Y3:Z3)</f>
        <v>24</v>
      </c>
    </row>
    <row r="4" spans="1:28" x14ac:dyDescent="0.2">
      <c r="A4" s="1">
        <v>45237</v>
      </c>
      <c r="B4" t="s">
        <v>41</v>
      </c>
      <c r="C4" t="s">
        <v>36</v>
      </c>
      <c r="D4" t="s">
        <v>37</v>
      </c>
      <c r="E4" t="s">
        <v>42</v>
      </c>
      <c r="F4" s="2">
        <v>157.9</v>
      </c>
      <c r="G4" s="2">
        <v>125</v>
      </c>
      <c r="H4" s="2">
        <f t="shared" si="1"/>
        <v>87</v>
      </c>
      <c r="I4" s="2">
        <v>147.69999999999999</v>
      </c>
      <c r="J4" s="2">
        <v>49.5</v>
      </c>
      <c r="K4" s="2">
        <v>3.5430000000000001</v>
      </c>
      <c r="L4" s="2">
        <v>3.5310000000000001</v>
      </c>
      <c r="M4" s="5">
        <f t="shared" si="0"/>
        <v>3.5310000000000001</v>
      </c>
      <c r="N4" s="2">
        <v>2.6080000000000001</v>
      </c>
      <c r="O4" s="2">
        <v>2.5579999999999998</v>
      </c>
      <c r="P4" s="5">
        <f t="shared" si="2"/>
        <v>2.5579999999999998</v>
      </c>
      <c r="Q4" s="2">
        <v>4</v>
      </c>
      <c r="R4" s="2">
        <v>46</v>
      </c>
      <c r="S4" s="2">
        <v>49</v>
      </c>
      <c r="T4" s="2">
        <f t="shared" si="3"/>
        <v>49</v>
      </c>
      <c r="U4" s="5">
        <f t="shared" si="4"/>
        <v>45</v>
      </c>
      <c r="V4" s="2">
        <v>4.93</v>
      </c>
      <c r="W4" s="2">
        <v>4.75</v>
      </c>
      <c r="X4" s="5">
        <f t="shared" si="5"/>
        <v>4.93</v>
      </c>
      <c r="Y4" s="2">
        <v>24.5</v>
      </c>
      <c r="Z4" s="2">
        <v>23.5</v>
      </c>
      <c r="AA4" s="5">
        <f t="shared" si="6"/>
        <v>24.5</v>
      </c>
    </row>
    <row r="5" spans="1:28" x14ac:dyDescent="0.2">
      <c r="A5" s="1">
        <v>45237</v>
      </c>
      <c r="B5" t="s">
        <v>43</v>
      </c>
      <c r="C5" t="s">
        <v>36</v>
      </c>
      <c r="D5" t="s">
        <v>37</v>
      </c>
      <c r="E5" t="s">
        <v>42</v>
      </c>
      <c r="F5" s="2">
        <v>157.5</v>
      </c>
      <c r="G5" s="2">
        <v>125.5</v>
      </c>
      <c r="H5" s="2">
        <f t="shared" si="1"/>
        <v>87.5</v>
      </c>
      <c r="I5" s="2">
        <v>157</v>
      </c>
      <c r="J5" s="2">
        <v>51.75</v>
      </c>
      <c r="K5" s="2">
        <v>3.532</v>
      </c>
      <c r="L5" s="2">
        <v>3.4889999999999999</v>
      </c>
      <c r="M5" s="5">
        <f t="shared" si="0"/>
        <v>3.4889999999999999</v>
      </c>
      <c r="N5" s="2">
        <v>2.609</v>
      </c>
      <c r="O5" s="2">
        <v>2.6619999999999999</v>
      </c>
      <c r="P5" s="5">
        <f t="shared" si="2"/>
        <v>2.609</v>
      </c>
      <c r="Q5" s="2">
        <v>2</v>
      </c>
      <c r="R5" s="2">
        <v>46</v>
      </c>
      <c r="S5" s="2">
        <v>49</v>
      </c>
      <c r="T5" s="2">
        <f t="shared" si="3"/>
        <v>49</v>
      </c>
      <c r="U5" s="5">
        <f t="shared" si="4"/>
        <v>47</v>
      </c>
      <c r="V5" s="2">
        <v>6.72</v>
      </c>
      <c r="W5" s="2">
        <v>6.63</v>
      </c>
      <c r="X5" s="5">
        <f t="shared" si="5"/>
        <v>6.72</v>
      </c>
      <c r="Y5" s="2">
        <v>26.5</v>
      </c>
      <c r="Z5" s="2">
        <v>25</v>
      </c>
      <c r="AA5" s="5">
        <f t="shared" si="6"/>
        <v>26.5</v>
      </c>
    </row>
    <row r="6" spans="1:28" x14ac:dyDescent="0.2">
      <c r="A6" s="1">
        <v>45237</v>
      </c>
      <c r="B6" t="s">
        <v>44</v>
      </c>
      <c r="C6" t="s">
        <v>45</v>
      </c>
      <c r="D6" t="s">
        <v>37</v>
      </c>
      <c r="E6" t="s">
        <v>46</v>
      </c>
      <c r="F6" s="2">
        <v>171.2</v>
      </c>
      <c r="G6" s="2">
        <v>127</v>
      </c>
      <c r="H6" s="2">
        <f t="shared" si="1"/>
        <v>89</v>
      </c>
      <c r="I6" s="2">
        <v>171.3</v>
      </c>
      <c r="J6" s="2">
        <v>62.05</v>
      </c>
      <c r="K6" s="2" t="s">
        <v>39</v>
      </c>
      <c r="L6" s="2" t="s">
        <v>39</v>
      </c>
      <c r="M6" s="5">
        <f t="shared" si="0"/>
        <v>0</v>
      </c>
      <c r="N6" s="2" t="s">
        <v>39</v>
      </c>
      <c r="O6" s="2" t="s">
        <v>39</v>
      </c>
      <c r="P6" s="5">
        <f t="shared" si="2"/>
        <v>0</v>
      </c>
      <c r="Q6" s="2">
        <v>16</v>
      </c>
      <c r="R6" s="2">
        <v>74</v>
      </c>
      <c r="S6" s="2">
        <v>74</v>
      </c>
      <c r="T6" s="2">
        <f t="shared" si="3"/>
        <v>74</v>
      </c>
      <c r="U6" s="5">
        <f t="shared" si="4"/>
        <v>58</v>
      </c>
      <c r="V6" s="2">
        <v>9.1999999999999993</v>
      </c>
      <c r="W6" s="2">
        <v>10</v>
      </c>
      <c r="X6" s="5">
        <f t="shared" si="5"/>
        <v>10</v>
      </c>
      <c r="Y6" s="2">
        <v>40.5</v>
      </c>
      <c r="Z6" s="2">
        <v>36.5</v>
      </c>
      <c r="AA6" s="5">
        <f t="shared" si="6"/>
        <v>40.5</v>
      </c>
      <c r="AB6" s="2" t="s">
        <v>47</v>
      </c>
    </row>
    <row r="7" spans="1:28" x14ac:dyDescent="0.2">
      <c r="A7" s="1">
        <v>45237</v>
      </c>
      <c r="B7" t="s">
        <v>48</v>
      </c>
      <c r="C7" t="s">
        <v>45</v>
      </c>
      <c r="D7" t="s">
        <v>37</v>
      </c>
      <c r="E7" t="s">
        <v>49</v>
      </c>
      <c r="F7" s="2">
        <v>164.4</v>
      </c>
      <c r="G7" s="2">
        <v>124</v>
      </c>
      <c r="H7" s="2">
        <f t="shared" si="1"/>
        <v>86</v>
      </c>
      <c r="I7" s="2">
        <v>167</v>
      </c>
      <c r="J7" s="2">
        <v>49.35</v>
      </c>
      <c r="K7" s="2">
        <v>3.0019999999999998</v>
      </c>
      <c r="L7" s="2">
        <v>3.0089999999999999</v>
      </c>
      <c r="M7" s="5">
        <f t="shared" si="0"/>
        <v>3.0019999999999998</v>
      </c>
      <c r="N7" s="2">
        <v>2.3570000000000002</v>
      </c>
      <c r="O7" s="2">
        <v>2.3079999999999998</v>
      </c>
      <c r="P7" s="5">
        <f t="shared" si="2"/>
        <v>2.3079999999999998</v>
      </c>
      <c r="Q7" s="2">
        <v>3</v>
      </c>
      <c r="R7" s="2">
        <v>71</v>
      </c>
      <c r="S7" s="2">
        <v>71</v>
      </c>
      <c r="T7" s="2">
        <f t="shared" si="3"/>
        <v>71</v>
      </c>
      <c r="U7" s="5">
        <f t="shared" si="4"/>
        <v>68</v>
      </c>
      <c r="V7" s="2">
        <v>7.74</v>
      </c>
      <c r="W7" s="2">
        <v>7.75</v>
      </c>
      <c r="X7" s="5">
        <f t="shared" si="5"/>
        <v>7.75</v>
      </c>
      <c r="Y7" s="2">
        <v>33.5</v>
      </c>
      <c r="Z7" s="2">
        <v>37</v>
      </c>
      <c r="AA7" s="5">
        <f t="shared" si="6"/>
        <v>37</v>
      </c>
    </row>
    <row r="8" spans="1:28" x14ac:dyDescent="0.2">
      <c r="A8" s="1">
        <v>45237</v>
      </c>
      <c r="B8" t="s">
        <v>50</v>
      </c>
      <c r="C8" t="s">
        <v>45</v>
      </c>
      <c r="D8" t="s">
        <v>37</v>
      </c>
      <c r="E8" t="s">
        <v>51</v>
      </c>
      <c r="F8" s="2">
        <v>174.4</v>
      </c>
      <c r="G8" s="2">
        <v>129</v>
      </c>
      <c r="H8" s="2">
        <f t="shared" si="1"/>
        <v>91</v>
      </c>
      <c r="I8" s="2">
        <v>175</v>
      </c>
      <c r="J8" s="2">
        <v>61</v>
      </c>
      <c r="K8" s="2">
        <v>3.1850000000000001</v>
      </c>
      <c r="L8" s="2">
        <v>3.222</v>
      </c>
      <c r="M8" s="5">
        <f t="shared" si="0"/>
        <v>3.1850000000000001</v>
      </c>
      <c r="N8" s="2">
        <v>2.3889999999999998</v>
      </c>
      <c r="O8" s="2">
        <v>2.3460000000000001</v>
      </c>
      <c r="P8" s="5">
        <f t="shared" si="2"/>
        <v>2.3460000000000001</v>
      </c>
      <c r="Q8" s="2">
        <v>25</v>
      </c>
      <c r="R8" s="2">
        <v>81</v>
      </c>
      <c r="S8" s="2">
        <v>83</v>
      </c>
      <c r="T8" s="2">
        <f t="shared" si="3"/>
        <v>83</v>
      </c>
      <c r="U8" s="5">
        <f t="shared" si="4"/>
        <v>58</v>
      </c>
      <c r="V8" s="2">
        <v>8.3699999999999992</v>
      </c>
      <c r="W8" s="2">
        <v>8.6</v>
      </c>
      <c r="X8" s="5">
        <f t="shared" si="5"/>
        <v>8.6</v>
      </c>
      <c r="Y8" s="2">
        <v>37.5</v>
      </c>
      <c r="Z8" s="2">
        <v>37.5</v>
      </c>
      <c r="AA8" s="5">
        <f t="shared" si="6"/>
        <v>37.5</v>
      </c>
    </row>
    <row r="9" spans="1:28" x14ac:dyDescent="0.2">
      <c r="A9" s="1">
        <v>45237</v>
      </c>
      <c r="B9" t="s">
        <v>52</v>
      </c>
      <c r="C9" t="s">
        <v>36</v>
      </c>
      <c r="D9" t="s">
        <v>37</v>
      </c>
      <c r="E9" t="s">
        <v>46</v>
      </c>
      <c r="F9" s="2">
        <v>163</v>
      </c>
      <c r="G9" s="2">
        <v>126.5</v>
      </c>
      <c r="H9" s="2">
        <f t="shared" si="1"/>
        <v>88.5</v>
      </c>
      <c r="I9" s="2">
        <v>164</v>
      </c>
      <c r="J9" s="2">
        <v>57.45</v>
      </c>
      <c r="K9" s="2">
        <v>3.6949999999999998</v>
      </c>
      <c r="L9" s="2">
        <v>3.669</v>
      </c>
      <c r="M9" s="5">
        <f t="shared" si="0"/>
        <v>3.669</v>
      </c>
      <c r="N9" s="2">
        <v>3.1059999999999999</v>
      </c>
      <c r="O9" s="2">
        <v>3.0190000000000001</v>
      </c>
      <c r="P9" s="5">
        <f t="shared" si="2"/>
        <v>3.0190000000000001</v>
      </c>
      <c r="Q9" s="2">
        <v>14</v>
      </c>
      <c r="R9" s="2">
        <v>47</v>
      </c>
      <c r="S9" s="2">
        <v>50</v>
      </c>
      <c r="T9" s="2">
        <f t="shared" si="3"/>
        <v>50</v>
      </c>
      <c r="U9" s="5">
        <f t="shared" si="4"/>
        <v>36</v>
      </c>
      <c r="V9" s="2">
        <v>9.17</v>
      </c>
      <c r="W9" s="2">
        <v>8.9600000000000009</v>
      </c>
      <c r="X9" s="5">
        <f t="shared" si="5"/>
        <v>9.17</v>
      </c>
      <c r="Y9" s="2">
        <v>28</v>
      </c>
      <c r="Z9" s="2">
        <v>26</v>
      </c>
      <c r="AA9" s="5">
        <f t="shared" si="6"/>
        <v>28</v>
      </c>
    </row>
    <row r="10" spans="1:28" x14ac:dyDescent="0.2">
      <c r="A10" s="1">
        <v>45237</v>
      </c>
      <c r="B10" t="s">
        <v>53</v>
      </c>
      <c r="C10" t="s">
        <v>45</v>
      </c>
      <c r="D10" t="s">
        <v>37</v>
      </c>
      <c r="E10" t="s">
        <v>54</v>
      </c>
      <c r="F10" s="2">
        <v>173.4</v>
      </c>
      <c r="G10" s="2">
        <v>129</v>
      </c>
      <c r="H10" s="2">
        <f t="shared" si="1"/>
        <v>91</v>
      </c>
      <c r="I10" s="2">
        <v>175.5</v>
      </c>
      <c r="J10" s="2">
        <v>64.849999999999994</v>
      </c>
      <c r="K10" s="2">
        <v>3.0840000000000001</v>
      </c>
      <c r="L10" s="2">
        <v>3.0750000000000002</v>
      </c>
      <c r="M10" s="5">
        <f t="shared" si="0"/>
        <v>3.0750000000000002</v>
      </c>
      <c r="N10" s="2">
        <v>2.5430000000000001</v>
      </c>
      <c r="O10" s="2">
        <v>2.3860000000000001</v>
      </c>
      <c r="P10" s="5">
        <f t="shared" si="2"/>
        <v>2.3860000000000001</v>
      </c>
      <c r="Q10" s="2">
        <v>24</v>
      </c>
      <c r="R10" s="2">
        <v>85</v>
      </c>
      <c r="S10" s="2">
        <v>86</v>
      </c>
      <c r="T10" s="2">
        <f t="shared" si="3"/>
        <v>86</v>
      </c>
      <c r="U10" s="5">
        <f t="shared" si="4"/>
        <v>62</v>
      </c>
      <c r="V10" s="2">
        <v>9.1</v>
      </c>
      <c r="W10" s="2">
        <v>9.3000000000000007</v>
      </c>
      <c r="X10" s="5">
        <f t="shared" si="5"/>
        <v>9.3000000000000007</v>
      </c>
      <c r="Y10" s="2">
        <v>47.5</v>
      </c>
      <c r="Z10" s="2">
        <v>47</v>
      </c>
      <c r="AA10" s="5">
        <f t="shared" si="6"/>
        <v>47.5</v>
      </c>
    </row>
    <row r="11" spans="1:28" x14ac:dyDescent="0.2">
      <c r="A11" s="1">
        <v>45237</v>
      </c>
      <c r="B11" t="s">
        <v>55</v>
      </c>
      <c r="C11" t="s">
        <v>45</v>
      </c>
      <c r="D11" t="s">
        <v>37</v>
      </c>
      <c r="E11" t="s">
        <v>56</v>
      </c>
      <c r="F11" s="2">
        <v>172.5</v>
      </c>
      <c r="G11" s="2">
        <v>125</v>
      </c>
      <c r="H11" s="2">
        <f t="shared" si="1"/>
        <v>87</v>
      </c>
      <c r="I11" s="2">
        <v>181.5</v>
      </c>
      <c r="J11" s="2">
        <v>59.75</v>
      </c>
      <c r="K11" s="2">
        <v>3.2349999999999999</v>
      </c>
      <c r="L11" s="2">
        <v>3.1989999999999998</v>
      </c>
      <c r="M11" s="5">
        <f t="shared" si="0"/>
        <v>3.1989999999999998</v>
      </c>
      <c r="N11" s="2">
        <v>2.9350000000000001</v>
      </c>
      <c r="O11" s="2">
        <v>2.7629999999999999</v>
      </c>
      <c r="P11" s="5">
        <f t="shared" si="2"/>
        <v>2.7629999999999999</v>
      </c>
      <c r="Q11" s="2">
        <v>35</v>
      </c>
      <c r="R11" s="2">
        <v>76</v>
      </c>
      <c r="S11" s="2">
        <v>82</v>
      </c>
      <c r="T11" s="2">
        <f t="shared" si="3"/>
        <v>82</v>
      </c>
      <c r="U11" s="5">
        <f t="shared" si="4"/>
        <v>47</v>
      </c>
      <c r="V11" s="2">
        <v>7.7</v>
      </c>
      <c r="W11" s="2">
        <v>7</v>
      </c>
      <c r="X11" s="5">
        <f t="shared" si="5"/>
        <v>7.7</v>
      </c>
      <c r="Y11" s="2">
        <v>39</v>
      </c>
      <c r="Z11" s="2">
        <v>33</v>
      </c>
      <c r="AA11" s="5">
        <f t="shared" si="6"/>
        <v>39</v>
      </c>
    </row>
    <row r="12" spans="1:28" x14ac:dyDescent="0.2">
      <c r="A12" s="1">
        <v>45237</v>
      </c>
      <c r="B12" t="s">
        <v>57</v>
      </c>
      <c r="C12" t="s">
        <v>45</v>
      </c>
      <c r="D12" t="s">
        <v>37</v>
      </c>
      <c r="E12" t="s">
        <v>54</v>
      </c>
      <c r="F12" s="2">
        <v>169.1</v>
      </c>
      <c r="G12" s="2">
        <v>127</v>
      </c>
      <c r="H12" s="2">
        <f t="shared" si="1"/>
        <v>89</v>
      </c>
      <c r="I12" s="2">
        <v>174</v>
      </c>
      <c r="J12" s="2">
        <v>57.5</v>
      </c>
      <c r="K12" s="2">
        <v>3.0779999999999998</v>
      </c>
      <c r="L12" s="2">
        <v>3.097</v>
      </c>
      <c r="M12" s="5">
        <f t="shared" si="0"/>
        <v>3.0779999999999998</v>
      </c>
      <c r="N12" s="2">
        <v>2.379</v>
      </c>
      <c r="O12" s="2">
        <v>2.359</v>
      </c>
      <c r="P12" s="5">
        <f t="shared" si="2"/>
        <v>2.359</v>
      </c>
      <c r="Q12" s="2">
        <v>23</v>
      </c>
      <c r="R12" s="2">
        <v>76</v>
      </c>
      <c r="S12" s="2">
        <v>77</v>
      </c>
      <c r="T12" s="2">
        <f t="shared" si="3"/>
        <v>77</v>
      </c>
      <c r="U12" s="5">
        <f t="shared" si="4"/>
        <v>54</v>
      </c>
      <c r="V12" s="2">
        <v>7.2</v>
      </c>
      <c r="W12" s="2">
        <v>8.33</v>
      </c>
      <c r="X12" s="5">
        <f t="shared" si="5"/>
        <v>8.33</v>
      </c>
      <c r="Y12" s="2">
        <v>43.5</v>
      </c>
      <c r="Z12" s="2">
        <v>40</v>
      </c>
      <c r="AA12" s="5">
        <f t="shared" si="6"/>
        <v>43.5</v>
      </c>
    </row>
    <row r="13" spans="1:28" x14ac:dyDescent="0.2">
      <c r="A13" s="1">
        <v>45237</v>
      </c>
      <c r="B13" t="s">
        <v>58</v>
      </c>
      <c r="C13" t="s">
        <v>45</v>
      </c>
      <c r="D13" t="s">
        <v>37</v>
      </c>
      <c r="E13" t="s">
        <v>59</v>
      </c>
      <c r="F13" s="2">
        <v>172.7</v>
      </c>
      <c r="G13" s="2">
        <v>127</v>
      </c>
      <c r="H13" s="2">
        <f t="shared" si="1"/>
        <v>89</v>
      </c>
      <c r="I13" s="2">
        <v>176.1</v>
      </c>
      <c r="J13" s="2">
        <v>78.55</v>
      </c>
      <c r="K13" s="2">
        <v>3.137</v>
      </c>
      <c r="L13" s="2">
        <v>3.22</v>
      </c>
      <c r="M13" s="5">
        <f t="shared" si="0"/>
        <v>3.137</v>
      </c>
      <c r="N13" s="2">
        <v>2.4500000000000002</v>
      </c>
      <c r="O13" s="2">
        <v>2.415</v>
      </c>
      <c r="P13" s="5">
        <f t="shared" si="2"/>
        <v>2.415</v>
      </c>
      <c r="Q13" s="2">
        <v>39</v>
      </c>
      <c r="R13" s="2">
        <v>75</v>
      </c>
      <c r="S13" s="2">
        <v>84</v>
      </c>
      <c r="T13" s="2">
        <f t="shared" si="3"/>
        <v>84</v>
      </c>
      <c r="U13" s="5">
        <f t="shared" si="4"/>
        <v>45</v>
      </c>
      <c r="V13" s="2">
        <v>7.3</v>
      </c>
      <c r="W13" s="2">
        <v>6.9</v>
      </c>
      <c r="X13" s="5">
        <f t="shared" si="5"/>
        <v>7.3</v>
      </c>
      <c r="Y13" s="2">
        <v>36</v>
      </c>
      <c r="Z13" s="2">
        <v>36.5</v>
      </c>
      <c r="AA13" s="5">
        <f t="shared" si="6"/>
        <v>36.5</v>
      </c>
    </row>
    <row r="14" spans="1:28" x14ac:dyDescent="0.2">
      <c r="A14" s="1">
        <v>45237</v>
      </c>
      <c r="B14" t="s">
        <v>60</v>
      </c>
      <c r="C14" t="s">
        <v>36</v>
      </c>
      <c r="D14" t="s">
        <v>37</v>
      </c>
      <c r="E14" t="s">
        <v>61</v>
      </c>
      <c r="F14" s="2">
        <v>160.1</v>
      </c>
      <c r="G14" s="2">
        <v>120</v>
      </c>
      <c r="H14" s="2">
        <f t="shared" si="1"/>
        <v>82</v>
      </c>
      <c r="I14" s="2">
        <v>165.6</v>
      </c>
      <c r="J14" s="2">
        <v>42.7</v>
      </c>
      <c r="K14" s="2">
        <v>3.758</v>
      </c>
      <c r="L14" s="2">
        <v>3.7029999999999998</v>
      </c>
      <c r="M14" s="5">
        <f t="shared" si="0"/>
        <v>3.7029999999999998</v>
      </c>
      <c r="N14" s="2">
        <v>3.024</v>
      </c>
      <c r="O14" s="2">
        <v>2.76</v>
      </c>
      <c r="P14" s="5">
        <f t="shared" si="2"/>
        <v>2.76</v>
      </c>
      <c r="Q14" s="2">
        <v>30</v>
      </c>
      <c r="R14" s="2">
        <v>63</v>
      </c>
      <c r="S14" s="2">
        <v>66</v>
      </c>
      <c r="T14" s="2">
        <f t="shared" si="3"/>
        <v>66</v>
      </c>
      <c r="U14" s="5">
        <f t="shared" si="4"/>
        <v>36</v>
      </c>
      <c r="V14" s="2">
        <v>2.98</v>
      </c>
      <c r="W14" s="2">
        <v>5.58</v>
      </c>
      <c r="X14" s="5">
        <f t="shared" si="5"/>
        <v>5.58</v>
      </c>
      <c r="Y14" s="2">
        <v>20</v>
      </c>
      <c r="Z14" s="2">
        <v>19</v>
      </c>
      <c r="AA14" s="5">
        <f t="shared" si="6"/>
        <v>20</v>
      </c>
    </row>
    <row r="15" spans="1:28" x14ac:dyDescent="0.2">
      <c r="A15" s="1">
        <v>45237</v>
      </c>
      <c r="B15" t="s">
        <v>62</v>
      </c>
      <c r="C15" t="s">
        <v>36</v>
      </c>
      <c r="D15" t="s">
        <v>37</v>
      </c>
      <c r="E15" t="s">
        <v>63</v>
      </c>
      <c r="F15" s="2">
        <v>163.5</v>
      </c>
      <c r="G15" s="2">
        <v>123.5</v>
      </c>
      <c r="H15" s="2">
        <f t="shared" si="1"/>
        <v>85.5</v>
      </c>
      <c r="I15" s="2">
        <v>167.6</v>
      </c>
      <c r="J15" s="2">
        <v>49.9</v>
      </c>
      <c r="K15" s="2">
        <v>3.4359999999999999</v>
      </c>
      <c r="L15" s="2">
        <v>3.42</v>
      </c>
      <c r="M15" s="5">
        <f t="shared" si="0"/>
        <v>3.42</v>
      </c>
      <c r="N15" s="2">
        <v>2.5920000000000001</v>
      </c>
      <c r="O15" s="2">
        <v>2.5470000000000002</v>
      </c>
      <c r="P15" s="5">
        <f t="shared" si="2"/>
        <v>2.5470000000000002</v>
      </c>
      <c r="Q15" s="2">
        <v>24</v>
      </c>
      <c r="R15" s="2">
        <v>65</v>
      </c>
      <c r="S15" s="2">
        <v>70</v>
      </c>
      <c r="T15" s="2">
        <f t="shared" si="3"/>
        <v>70</v>
      </c>
      <c r="U15" s="5">
        <f t="shared" si="4"/>
        <v>46</v>
      </c>
      <c r="V15" s="2">
        <v>6.07</v>
      </c>
      <c r="W15" s="2">
        <v>5.62</v>
      </c>
      <c r="X15" s="5">
        <f t="shared" si="5"/>
        <v>6.07</v>
      </c>
      <c r="Y15" s="2">
        <v>27.5</v>
      </c>
      <c r="Z15" s="2">
        <v>27</v>
      </c>
      <c r="AA15" s="5">
        <f t="shared" si="6"/>
        <v>27.5</v>
      </c>
    </row>
    <row r="16" spans="1:28" x14ac:dyDescent="0.2">
      <c r="A16" s="1">
        <v>45237</v>
      </c>
      <c r="B16" t="s">
        <v>64</v>
      </c>
      <c r="C16" t="s">
        <v>36</v>
      </c>
      <c r="D16" t="s">
        <v>37</v>
      </c>
      <c r="E16" t="s">
        <v>65</v>
      </c>
      <c r="F16" s="2">
        <v>158.1</v>
      </c>
      <c r="G16" s="2">
        <v>122.5</v>
      </c>
      <c r="H16" s="2">
        <f t="shared" si="1"/>
        <v>84.5</v>
      </c>
      <c r="I16" s="2">
        <v>156</v>
      </c>
      <c r="J16" s="2">
        <v>44.5</v>
      </c>
      <c r="K16" s="2">
        <v>3.5720000000000001</v>
      </c>
      <c r="L16" s="2">
        <v>3.5019999999999998</v>
      </c>
      <c r="M16" s="5">
        <f t="shared" si="0"/>
        <v>3.5019999999999998</v>
      </c>
      <c r="N16" s="2">
        <v>2.569</v>
      </c>
      <c r="O16" s="2">
        <v>2.5939999999999999</v>
      </c>
      <c r="P16" s="5">
        <f t="shared" si="2"/>
        <v>2.569</v>
      </c>
      <c r="Q16" s="2">
        <v>7</v>
      </c>
      <c r="R16" s="2">
        <v>48</v>
      </c>
      <c r="S16" s="2">
        <v>49</v>
      </c>
      <c r="T16" s="2">
        <f t="shared" si="3"/>
        <v>49</v>
      </c>
      <c r="U16" s="5">
        <f t="shared" si="4"/>
        <v>42</v>
      </c>
      <c r="V16" s="2">
        <v>5.85</v>
      </c>
      <c r="W16" s="2">
        <v>6.2</v>
      </c>
      <c r="X16" s="5">
        <f t="shared" si="5"/>
        <v>6.2</v>
      </c>
      <c r="Y16" s="2">
        <v>22.5</v>
      </c>
      <c r="Z16" s="2">
        <v>22.5</v>
      </c>
      <c r="AA16" s="5">
        <f t="shared" si="6"/>
        <v>22.5</v>
      </c>
    </row>
    <row r="17" spans="1:27" x14ac:dyDescent="0.2">
      <c r="A17" s="1">
        <v>45237</v>
      </c>
      <c r="B17" t="s">
        <v>66</v>
      </c>
      <c r="C17" t="s">
        <v>36</v>
      </c>
      <c r="D17" t="s">
        <v>67</v>
      </c>
      <c r="E17" t="s">
        <v>38</v>
      </c>
      <c r="F17" s="2">
        <v>160.80000000000001</v>
      </c>
      <c r="G17" s="2">
        <v>124.5</v>
      </c>
      <c r="H17" s="2">
        <f t="shared" si="1"/>
        <v>86.5</v>
      </c>
      <c r="I17" s="2">
        <v>162.5</v>
      </c>
      <c r="J17" s="2">
        <v>48.65</v>
      </c>
      <c r="K17" s="2">
        <v>3.677</v>
      </c>
      <c r="L17" s="2">
        <v>3.6509999999999998</v>
      </c>
      <c r="M17" s="5">
        <f t="shared" si="0"/>
        <v>3.6509999999999998</v>
      </c>
      <c r="N17" s="2">
        <v>2.645</v>
      </c>
      <c r="O17" s="2">
        <v>2.617</v>
      </c>
      <c r="P17" s="5">
        <f t="shared" si="2"/>
        <v>2.617</v>
      </c>
      <c r="Q17" s="2">
        <v>22</v>
      </c>
      <c r="R17" s="2">
        <v>62</v>
      </c>
      <c r="S17" s="2">
        <v>63</v>
      </c>
      <c r="T17" s="2">
        <f t="shared" si="3"/>
        <v>63</v>
      </c>
      <c r="U17" s="5">
        <f t="shared" si="4"/>
        <v>41</v>
      </c>
      <c r="V17" s="2">
        <v>5.6</v>
      </c>
      <c r="W17" s="2">
        <v>6.7</v>
      </c>
      <c r="X17" s="5">
        <f t="shared" si="5"/>
        <v>6.7</v>
      </c>
      <c r="Y17" s="2">
        <v>25.5</v>
      </c>
      <c r="Z17" s="2">
        <v>19</v>
      </c>
      <c r="AA17" s="5">
        <f t="shared" si="6"/>
        <v>25.5</v>
      </c>
    </row>
    <row r="18" spans="1:27" x14ac:dyDescent="0.2">
      <c r="A18" s="1">
        <v>45237</v>
      </c>
      <c r="B18" t="s">
        <v>68</v>
      </c>
      <c r="C18" t="s">
        <v>36</v>
      </c>
      <c r="D18" t="s">
        <v>67</v>
      </c>
      <c r="E18" t="s">
        <v>38</v>
      </c>
      <c r="F18" s="2">
        <v>169.8</v>
      </c>
      <c r="G18" s="2">
        <v>124.5</v>
      </c>
      <c r="H18" s="2">
        <f t="shared" si="1"/>
        <v>86.5</v>
      </c>
      <c r="I18" s="2">
        <v>171.4</v>
      </c>
      <c r="J18" s="2">
        <v>66.650000000000006</v>
      </c>
      <c r="K18" s="2">
        <v>3.6320000000000001</v>
      </c>
      <c r="L18" s="2">
        <v>3.6930000000000001</v>
      </c>
      <c r="M18" s="5">
        <f t="shared" si="0"/>
        <v>3.6320000000000001</v>
      </c>
      <c r="N18" s="2">
        <v>2.8969999999999998</v>
      </c>
      <c r="O18" s="2">
        <v>2.8610000000000002</v>
      </c>
      <c r="P18" s="5">
        <f t="shared" si="2"/>
        <v>2.8610000000000002</v>
      </c>
      <c r="Q18" s="2">
        <v>16</v>
      </c>
      <c r="R18" s="2">
        <v>50</v>
      </c>
      <c r="S18" s="2">
        <v>52</v>
      </c>
      <c r="T18" s="2">
        <f t="shared" si="3"/>
        <v>52</v>
      </c>
      <c r="U18" s="5">
        <f t="shared" si="4"/>
        <v>36</v>
      </c>
      <c r="V18" s="2">
        <v>8.07</v>
      </c>
      <c r="W18" s="2">
        <v>8.3000000000000007</v>
      </c>
      <c r="X18" s="5">
        <f t="shared" si="5"/>
        <v>8.3000000000000007</v>
      </c>
      <c r="Y18" s="2">
        <v>26</v>
      </c>
      <c r="Z18" s="2">
        <v>26.5</v>
      </c>
      <c r="AA18" s="5">
        <f t="shared" si="6"/>
        <v>26.5</v>
      </c>
    </row>
    <row r="19" spans="1:27" x14ac:dyDescent="0.2">
      <c r="A19" s="1">
        <v>45237</v>
      </c>
      <c r="B19" t="s">
        <v>69</v>
      </c>
      <c r="C19" t="s">
        <v>36</v>
      </c>
      <c r="D19" t="s">
        <v>67</v>
      </c>
      <c r="E19" t="s">
        <v>54</v>
      </c>
      <c r="F19" s="2">
        <v>165.9</v>
      </c>
      <c r="G19" s="2">
        <v>126</v>
      </c>
      <c r="H19" s="2">
        <f t="shared" si="1"/>
        <v>88</v>
      </c>
      <c r="I19" s="2">
        <v>161.30000000000001</v>
      </c>
      <c r="J19" s="2">
        <v>52.85</v>
      </c>
      <c r="K19" s="2">
        <v>3.883</v>
      </c>
      <c r="L19" s="2">
        <v>3.9079999999999999</v>
      </c>
      <c r="M19" s="5">
        <f t="shared" si="0"/>
        <v>3.883</v>
      </c>
      <c r="N19" s="2">
        <v>3.258</v>
      </c>
      <c r="O19" s="2">
        <v>2.875</v>
      </c>
      <c r="P19" s="5">
        <f t="shared" si="2"/>
        <v>2.875</v>
      </c>
      <c r="Q19" s="2">
        <v>6</v>
      </c>
      <c r="R19" s="2">
        <v>31</v>
      </c>
      <c r="S19" s="2">
        <v>32</v>
      </c>
      <c r="T19" s="2">
        <f t="shared" si="3"/>
        <v>32</v>
      </c>
      <c r="U19" s="5">
        <f t="shared" si="4"/>
        <v>26</v>
      </c>
      <c r="V19" s="2">
        <v>5.4</v>
      </c>
      <c r="W19" s="2">
        <v>3.72</v>
      </c>
      <c r="X19" s="5">
        <f t="shared" si="5"/>
        <v>5.4</v>
      </c>
      <c r="Y19" s="2">
        <v>23</v>
      </c>
      <c r="Z19" s="2">
        <v>25</v>
      </c>
      <c r="AA19" s="5">
        <f t="shared" si="6"/>
        <v>25</v>
      </c>
    </row>
    <row r="20" spans="1:27" x14ac:dyDescent="0.2">
      <c r="A20" s="1">
        <v>45237</v>
      </c>
      <c r="B20" t="s">
        <v>70</v>
      </c>
      <c r="C20" t="s">
        <v>36</v>
      </c>
      <c r="D20" t="s">
        <v>67</v>
      </c>
      <c r="E20" t="s">
        <v>63</v>
      </c>
      <c r="F20" s="2">
        <v>161.9</v>
      </c>
      <c r="G20" s="2">
        <v>122</v>
      </c>
      <c r="H20" s="2">
        <f t="shared" si="1"/>
        <v>84</v>
      </c>
      <c r="I20" s="2">
        <v>163</v>
      </c>
      <c r="J20" s="2">
        <v>49.5</v>
      </c>
      <c r="K20" s="2">
        <v>3.3889999999999998</v>
      </c>
      <c r="L20" s="2">
        <v>3.4060000000000001</v>
      </c>
      <c r="M20" s="5">
        <f t="shared" si="0"/>
        <v>3.3889999999999998</v>
      </c>
      <c r="N20" s="2">
        <v>2.6240000000000001</v>
      </c>
      <c r="O20" s="2">
        <v>2.3420000000000001</v>
      </c>
      <c r="P20" s="5">
        <f t="shared" si="2"/>
        <v>2.3420000000000001</v>
      </c>
      <c r="Q20" s="2">
        <v>23</v>
      </c>
      <c r="R20" s="2">
        <v>69</v>
      </c>
      <c r="S20" s="2">
        <v>71</v>
      </c>
      <c r="T20" s="2">
        <f t="shared" si="3"/>
        <v>71</v>
      </c>
      <c r="U20" s="5">
        <f t="shared" si="4"/>
        <v>48</v>
      </c>
      <c r="V20" s="2">
        <v>6.19</v>
      </c>
      <c r="W20" s="2">
        <v>7.13</v>
      </c>
      <c r="X20" s="5">
        <f t="shared" si="5"/>
        <v>7.13</v>
      </c>
      <c r="Y20" s="2">
        <v>20.5</v>
      </c>
      <c r="Z20" s="2">
        <v>23</v>
      </c>
      <c r="AA20" s="5">
        <f t="shared" si="6"/>
        <v>23</v>
      </c>
    </row>
    <row r="21" spans="1:27" x14ac:dyDescent="0.2">
      <c r="A21" s="1">
        <v>45237</v>
      </c>
      <c r="B21" t="s">
        <v>71</v>
      </c>
      <c r="C21" t="s">
        <v>45</v>
      </c>
      <c r="D21" t="s">
        <v>67</v>
      </c>
      <c r="E21" t="s">
        <v>59</v>
      </c>
      <c r="F21" s="2">
        <v>172.7</v>
      </c>
      <c r="G21" s="2">
        <v>129</v>
      </c>
      <c r="H21" s="2">
        <f t="shared" si="1"/>
        <v>91</v>
      </c>
      <c r="I21" s="2">
        <v>176.5</v>
      </c>
      <c r="J21" s="2">
        <v>76.3</v>
      </c>
      <c r="K21" s="2">
        <v>3.5939999999999999</v>
      </c>
      <c r="L21" s="2">
        <v>3.629</v>
      </c>
      <c r="M21" s="5">
        <f t="shared" si="0"/>
        <v>3.5939999999999999</v>
      </c>
      <c r="N21" s="2">
        <v>2.9</v>
      </c>
      <c r="O21" s="2">
        <v>2.7160000000000002</v>
      </c>
      <c r="P21" s="5">
        <f t="shared" si="2"/>
        <v>2.7160000000000002</v>
      </c>
      <c r="Q21" s="2">
        <v>19</v>
      </c>
      <c r="R21" s="2">
        <v>63</v>
      </c>
      <c r="S21" s="2">
        <v>65</v>
      </c>
      <c r="T21" s="2">
        <f t="shared" si="3"/>
        <v>65</v>
      </c>
      <c r="U21" s="5">
        <f t="shared" si="4"/>
        <v>46</v>
      </c>
      <c r="V21" s="2">
        <v>6.2</v>
      </c>
      <c r="W21" s="2">
        <v>5.6</v>
      </c>
      <c r="X21" s="5">
        <f t="shared" si="5"/>
        <v>6.2</v>
      </c>
      <c r="Y21" s="2">
        <v>34</v>
      </c>
      <c r="Z21" s="2">
        <v>29</v>
      </c>
      <c r="AA21" s="5">
        <f t="shared" si="6"/>
        <v>34</v>
      </c>
    </row>
    <row r="22" spans="1:27" x14ac:dyDescent="0.2">
      <c r="A22" s="1">
        <v>45237</v>
      </c>
      <c r="B22" t="s">
        <v>72</v>
      </c>
      <c r="C22" t="s">
        <v>45</v>
      </c>
      <c r="D22" t="s">
        <v>67</v>
      </c>
      <c r="E22" t="s">
        <v>59</v>
      </c>
      <c r="F22" s="2">
        <v>167.5</v>
      </c>
      <c r="G22" s="2">
        <v>126</v>
      </c>
      <c r="H22" s="2">
        <f t="shared" si="1"/>
        <v>88</v>
      </c>
      <c r="I22" s="2">
        <v>170.6</v>
      </c>
      <c r="J22" s="2">
        <v>52.05</v>
      </c>
      <c r="K22" s="2">
        <v>3.1720000000000002</v>
      </c>
      <c r="L22" s="2">
        <v>3.589</v>
      </c>
      <c r="M22" s="5">
        <f t="shared" si="0"/>
        <v>3.1720000000000002</v>
      </c>
      <c r="N22" s="2">
        <v>2.9049999999999998</v>
      </c>
      <c r="O22" s="2">
        <v>2.7160000000000002</v>
      </c>
      <c r="P22" s="5">
        <f t="shared" si="2"/>
        <v>2.7160000000000002</v>
      </c>
      <c r="Q22" s="2">
        <v>11</v>
      </c>
      <c r="R22" s="2">
        <v>57</v>
      </c>
      <c r="S22" s="2">
        <v>58</v>
      </c>
      <c r="T22" s="2">
        <f t="shared" si="3"/>
        <v>58</v>
      </c>
      <c r="U22" s="5">
        <f t="shared" si="4"/>
        <v>47</v>
      </c>
      <c r="V22" s="2">
        <v>5.3</v>
      </c>
      <c r="W22" s="2">
        <v>5.9</v>
      </c>
      <c r="X22" s="5">
        <f t="shared" si="5"/>
        <v>5.9</v>
      </c>
      <c r="Y22" s="2">
        <v>39</v>
      </c>
      <c r="Z22" s="2">
        <v>36.5</v>
      </c>
      <c r="AA22" s="5">
        <f t="shared" si="6"/>
        <v>39</v>
      </c>
    </row>
    <row r="23" spans="1:27" x14ac:dyDescent="0.2">
      <c r="A23" s="1">
        <v>45237</v>
      </c>
      <c r="B23" t="s">
        <v>73</v>
      </c>
      <c r="C23" t="s">
        <v>36</v>
      </c>
      <c r="D23" t="s">
        <v>67</v>
      </c>
      <c r="E23" t="s">
        <v>46</v>
      </c>
      <c r="F23" s="2">
        <v>161.6</v>
      </c>
      <c r="G23" s="2">
        <v>122</v>
      </c>
      <c r="H23" s="2">
        <f t="shared" si="1"/>
        <v>84</v>
      </c>
      <c r="I23" s="2">
        <v>173.5</v>
      </c>
      <c r="J23" s="2">
        <v>50.35</v>
      </c>
      <c r="K23" s="2">
        <v>3.9460000000000002</v>
      </c>
      <c r="L23" s="2">
        <v>3.83</v>
      </c>
      <c r="M23" s="5">
        <f t="shared" si="0"/>
        <v>3.83</v>
      </c>
      <c r="N23" s="2">
        <v>2.9350000000000001</v>
      </c>
      <c r="O23" s="2">
        <v>2.903</v>
      </c>
      <c r="P23" s="5">
        <f t="shared" si="2"/>
        <v>2.903</v>
      </c>
      <c r="Q23" s="2">
        <v>27</v>
      </c>
      <c r="R23" s="2">
        <v>63</v>
      </c>
      <c r="S23" s="2">
        <v>65</v>
      </c>
      <c r="T23" s="2">
        <f t="shared" si="3"/>
        <v>65</v>
      </c>
      <c r="U23" s="5">
        <f t="shared" si="4"/>
        <v>38</v>
      </c>
      <c r="V23" s="2">
        <v>7.95</v>
      </c>
      <c r="W23" s="2">
        <v>8.0299999999999994</v>
      </c>
      <c r="X23" s="5">
        <f t="shared" si="5"/>
        <v>8.0299999999999994</v>
      </c>
      <c r="Y23" s="2">
        <v>27.5</v>
      </c>
      <c r="Z23" s="2">
        <v>28</v>
      </c>
      <c r="AA23" s="5">
        <f t="shared" si="6"/>
        <v>28</v>
      </c>
    </row>
    <row r="24" spans="1:27" x14ac:dyDescent="0.2">
      <c r="A24" s="1">
        <v>45237</v>
      </c>
      <c r="B24" t="s">
        <v>74</v>
      </c>
      <c r="C24" t="s">
        <v>36</v>
      </c>
      <c r="D24" t="s">
        <v>67</v>
      </c>
      <c r="E24" t="s">
        <v>38</v>
      </c>
      <c r="F24" s="2">
        <v>156.9</v>
      </c>
      <c r="G24" s="2">
        <v>120</v>
      </c>
      <c r="H24" s="2">
        <f t="shared" si="1"/>
        <v>82</v>
      </c>
      <c r="I24" s="2">
        <v>154</v>
      </c>
      <c r="J24" s="2">
        <v>49.75</v>
      </c>
      <c r="K24" s="2">
        <v>3.7629999999999999</v>
      </c>
      <c r="L24" s="2">
        <v>3.8079999999999998</v>
      </c>
      <c r="M24" s="5">
        <f t="shared" si="0"/>
        <v>3.7629999999999999</v>
      </c>
      <c r="N24" s="2">
        <v>2.7189999999999999</v>
      </c>
      <c r="O24" s="2">
        <v>2.6930000000000001</v>
      </c>
      <c r="P24" s="5">
        <f t="shared" si="2"/>
        <v>2.6930000000000001</v>
      </c>
      <c r="Q24" s="2">
        <v>17</v>
      </c>
      <c r="R24" s="2">
        <v>54</v>
      </c>
      <c r="S24" s="2">
        <v>54</v>
      </c>
      <c r="T24" s="2">
        <f t="shared" si="3"/>
        <v>54</v>
      </c>
      <c r="U24" s="5">
        <f t="shared" si="4"/>
        <v>37</v>
      </c>
      <c r="V24" s="2">
        <v>6.07</v>
      </c>
      <c r="W24" s="2">
        <v>5.95</v>
      </c>
      <c r="X24" s="5">
        <f t="shared" si="5"/>
        <v>6.07</v>
      </c>
      <c r="Y24" s="2">
        <v>29.5</v>
      </c>
      <c r="Z24" s="2">
        <v>30</v>
      </c>
      <c r="AA24" s="5">
        <f t="shared" si="6"/>
        <v>30</v>
      </c>
    </row>
    <row r="25" spans="1:27" x14ac:dyDescent="0.2">
      <c r="A25" s="1">
        <v>45237</v>
      </c>
      <c r="B25" t="s">
        <v>75</v>
      </c>
      <c r="C25" t="s">
        <v>45</v>
      </c>
      <c r="D25" t="s">
        <v>67</v>
      </c>
      <c r="E25" t="s">
        <v>76</v>
      </c>
      <c r="F25" s="2">
        <v>156.6</v>
      </c>
      <c r="G25" s="2">
        <v>119</v>
      </c>
      <c r="H25" s="2">
        <f t="shared" si="1"/>
        <v>81</v>
      </c>
      <c r="I25" s="2">
        <v>168</v>
      </c>
      <c r="J25" s="2">
        <v>43.75</v>
      </c>
      <c r="K25" s="2">
        <v>3.306</v>
      </c>
      <c r="L25" s="2">
        <v>3.3650000000000002</v>
      </c>
      <c r="M25" s="5">
        <f t="shared" si="0"/>
        <v>3.306</v>
      </c>
      <c r="N25" s="2">
        <v>2.5649999999999999</v>
      </c>
      <c r="O25" s="2">
        <v>2.5379999999999998</v>
      </c>
      <c r="P25" s="5">
        <f t="shared" si="2"/>
        <v>2.5379999999999998</v>
      </c>
      <c r="Q25" s="2">
        <v>19</v>
      </c>
      <c r="R25" s="2">
        <v>72</v>
      </c>
      <c r="S25" s="2">
        <v>73</v>
      </c>
      <c r="T25" s="2">
        <f t="shared" si="3"/>
        <v>73</v>
      </c>
      <c r="U25" s="5">
        <f t="shared" si="4"/>
        <v>54</v>
      </c>
      <c r="V25" s="2">
        <v>6.4</v>
      </c>
      <c r="W25" s="2">
        <v>6.3</v>
      </c>
      <c r="X25" s="5">
        <f t="shared" si="5"/>
        <v>6.4</v>
      </c>
      <c r="Y25" s="2">
        <v>23</v>
      </c>
      <c r="Z25" s="2">
        <v>26</v>
      </c>
      <c r="AA25" s="5">
        <f t="shared" si="6"/>
        <v>26</v>
      </c>
    </row>
    <row r="26" spans="1:27" x14ac:dyDescent="0.2">
      <c r="A26" s="1">
        <v>45237</v>
      </c>
      <c r="B26" t="s">
        <v>77</v>
      </c>
      <c r="C26" t="s">
        <v>45</v>
      </c>
      <c r="D26" t="s">
        <v>67</v>
      </c>
      <c r="E26" t="s">
        <v>46</v>
      </c>
      <c r="F26" s="2">
        <v>160.30000000000001</v>
      </c>
      <c r="G26" s="2">
        <v>119.5</v>
      </c>
      <c r="H26" s="2">
        <f t="shared" si="1"/>
        <v>81.5</v>
      </c>
      <c r="I26" s="2">
        <v>170</v>
      </c>
      <c r="J26" s="2">
        <v>46.95</v>
      </c>
      <c r="K26" s="2">
        <v>3.4140000000000001</v>
      </c>
      <c r="L26" s="2">
        <v>3.4049999999999998</v>
      </c>
      <c r="M26" s="5">
        <f t="shared" si="0"/>
        <v>3.4049999999999998</v>
      </c>
      <c r="N26" s="2">
        <v>2.532</v>
      </c>
      <c r="O26" s="2">
        <v>2.605</v>
      </c>
      <c r="P26" s="5">
        <f t="shared" si="2"/>
        <v>2.532</v>
      </c>
      <c r="Q26" s="2">
        <v>26</v>
      </c>
      <c r="R26" s="2">
        <v>78</v>
      </c>
      <c r="S26" s="2">
        <v>81</v>
      </c>
      <c r="T26" s="2">
        <f t="shared" si="3"/>
        <v>81</v>
      </c>
      <c r="U26" s="5">
        <f t="shared" si="4"/>
        <v>55</v>
      </c>
      <c r="V26" s="2">
        <v>6.6</v>
      </c>
      <c r="W26" s="2">
        <v>7</v>
      </c>
      <c r="X26" s="5">
        <f t="shared" si="5"/>
        <v>7</v>
      </c>
      <c r="Y26" s="2">
        <v>24.5</v>
      </c>
      <c r="Z26" s="2">
        <v>23.5</v>
      </c>
      <c r="AA26" s="5">
        <f t="shared" si="6"/>
        <v>24.5</v>
      </c>
    </row>
    <row r="27" spans="1:27" x14ac:dyDescent="0.2">
      <c r="A27" s="1">
        <v>45237</v>
      </c>
      <c r="B27" t="s">
        <v>78</v>
      </c>
      <c r="C27" t="s">
        <v>45</v>
      </c>
      <c r="D27" t="s">
        <v>67</v>
      </c>
      <c r="E27" t="s">
        <v>63</v>
      </c>
      <c r="F27" s="2">
        <v>171.6</v>
      </c>
      <c r="G27" s="2">
        <v>130.5</v>
      </c>
      <c r="H27" s="2">
        <f t="shared" si="1"/>
        <v>92.5</v>
      </c>
      <c r="I27" s="2">
        <v>172.5</v>
      </c>
      <c r="J27" s="2">
        <v>58.05</v>
      </c>
      <c r="K27" s="2">
        <v>3.3679999999999999</v>
      </c>
      <c r="L27" s="2">
        <v>3.4119999999999999</v>
      </c>
      <c r="M27" s="5">
        <f t="shared" si="0"/>
        <v>3.3679999999999999</v>
      </c>
      <c r="N27" s="2">
        <v>2.569</v>
      </c>
      <c r="O27" s="2">
        <v>2.3980000000000001</v>
      </c>
      <c r="P27" s="5">
        <f t="shared" si="2"/>
        <v>2.3980000000000001</v>
      </c>
      <c r="Q27" s="2">
        <v>30</v>
      </c>
      <c r="R27" s="2">
        <v>84</v>
      </c>
      <c r="S27" s="2">
        <v>84</v>
      </c>
      <c r="T27" s="2">
        <f t="shared" si="3"/>
        <v>84</v>
      </c>
      <c r="U27" s="5">
        <f t="shared" si="4"/>
        <v>54</v>
      </c>
      <c r="V27" s="2">
        <v>7.12</v>
      </c>
      <c r="W27" s="2">
        <v>7.41</v>
      </c>
      <c r="X27" s="5">
        <f t="shared" si="5"/>
        <v>7.41</v>
      </c>
      <c r="Y27" s="2">
        <v>34</v>
      </c>
      <c r="Z27" s="2">
        <v>33.4</v>
      </c>
      <c r="AA27" s="5">
        <f t="shared" si="6"/>
        <v>34</v>
      </c>
    </row>
    <row r="28" spans="1:27" x14ac:dyDescent="0.2">
      <c r="A28" s="1">
        <v>45237</v>
      </c>
      <c r="B28" t="s">
        <v>79</v>
      </c>
      <c r="C28" t="s">
        <v>45</v>
      </c>
      <c r="D28" t="s">
        <v>67</v>
      </c>
      <c r="E28" t="s">
        <v>46</v>
      </c>
      <c r="F28" s="2">
        <v>170</v>
      </c>
      <c r="G28" s="2">
        <v>131</v>
      </c>
      <c r="H28" s="2">
        <f t="shared" si="1"/>
        <v>93</v>
      </c>
      <c r="I28" s="2">
        <v>167</v>
      </c>
      <c r="J28" s="2">
        <v>63.35</v>
      </c>
      <c r="K28" s="2">
        <v>3.4689999999999999</v>
      </c>
      <c r="L28" s="2">
        <v>3.5190000000000001</v>
      </c>
      <c r="M28" s="5">
        <f t="shared" si="0"/>
        <v>3.4689999999999999</v>
      </c>
      <c r="N28" s="2">
        <v>2.778</v>
      </c>
      <c r="O28" s="2">
        <v>2.7519999999999998</v>
      </c>
      <c r="P28" s="5">
        <f t="shared" si="2"/>
        <v>2.7519999999999998</v>
      </c>
      <c r="Q28" s="2">
        <v>30</v>
      </c>
      <c r="R28" s="2">
        <v>74</v>
      </c>
      <c r="S28" s="2">
        <v>75</v>
      </c>
      <c r="T28" s="2">
        <f t="shared" si="3"/>
        <v>75</v>
      </c>
      <c r="U28" s="5">
        <f t="shared" si="4"/>
        <v>45</v>
      </c>
      <c r="V28" s="2">
        <v>8.1999999999999993</v>
      </c>
      <c r="W28" s="2">
        <v>8.35</v>
      </c>
      <c r="X28" s="5">
        <f t="shared" si="5"/>
        <v>8.35</v>
      </c>
      <c r="Y28" s="2">
        <v>28.5</v>
      </c>
      <c r="Z28" s="2">
        <v>31</v>
      </c>
      <c r="AA28" s="5">
        <f t="shared" si="6"/>
        <v>31</v>
      </c>
    </row>
    <row r="29" spans="1:27" x14ac:dyDescent="0.2">
      <c r="A29" s="1">
        <v>45237</v>
      </c>
      <c r="B29" t="s">
        <v>80</v>
      </c>
      <c r="C29" t="s">
        <v>36</v>
      </c>
      <c r="D29" t="s">
        <v>67</v>
      </c>
      <c r="E29" t="s">
        <v>65</v>
      </c>
      <c r="F29" s="2">
        <v>152.69999999999999</v>
      </c>
      <c r="G29" s="2">
        <v>121.5</v>
      </c>
      <c r="H29" s="2">
        <f t="shared" si="1"/>
        <v>83.5</v>
      </c>
      <c r="I29" s="2">
        <v>150.5</v>
      </c>
      <c r="J29" s="2">
        <v>48.25</v>
      </c>
      <c r="K29" s="2">
        <v>3.359</v>
      </c>
      <c r="L29" s="2">
        <v>3.3809999999999998</v>
      </c>
      <c r="M29" s="5">
        <f t="shared" si="0"/>
        <v>3.359</v>
      </c>
      <c r="N29" s="2">
        <v>2.6840000000000002</v>
      </c>
      <c r="O29" s="3">
        <v>2.6280000000000001</v>
      </c>
      <c r="P29" s="5">
        <f t="shared" si="2"/>
        <v>2.6280000000000001</v>
      </c>
      <c r="Q29" s="2">
        <v>4</v>
      </c>
      <c r="R29" s="2">
        <v>41</v>
      </c>
      <c r="S29" s="2">
        <v>48</v>
      </c>
      <c r="T29" s="2">
        <f t="shared" si="3"/>
        <v>48</v>
      </c>
      <c r="U29" s="5">
        <f t="shared" si="4"/>
        <v>44</v>
      </c>
      <c r="V29" s="2">
        <v>6.85</v>
      </c>
      <c r="W29" s="2">
        <v>6.51</v>
      </c>
      <c r="X29" s="5">
        <f t="shared" si="5"/>
        <v>6.85</v>
      </c>
      <c r="Y29" s="2">
        <v>26.5</v>
      </c>
      <c r="Z29" s="2">
        <v>22.5</v>
      </c>
      <c r="AA29" s="5">
        <f t="shared" si="6"/>
        <v>26.5</v>
      </c>
    </row>
    <row r="30" spans="1:27" x14ac:dyDescent="0.2">
      <c r="A30" s="1">
        <v>45237</v>
      </c>
      <c r="B30" t="s">
        <v>81</v>
      </c>
      <c r="C30" t="s">
        <v>36</v>
      </c>
      <c r="D30" t="s">
        <v>67</v>
      </c>
      <c r="E30" t="s">
        <v>54</v>
      </c>
      <c r="F30" s="2">
        <v>165</v>
      </c>
      <c r="G30" s="2">
        <v>123.5</v>
      </c>
      <c r="H30" s="2">
        <f t="shared" si="1"/>
        <v>85.5</v>
      </c>
      <c r="I30" s="2">
        <v>168.7</v>
      </c>
      <c r="J30" s="2">
        <v>62.2</v>
      </c>
      <c r="K30" s="2">
        <v>4.2549999999999999</v>
      </c>
      <c r="L30" s="2">
        <v>4.3769999999999998</v>
      </c>
      <c r="M30" s="5">
        <f t="shared" si="0"/>
        <v>4.2549999999999999</v>
      </c>
      <c r="N30" s="2">
        <v>3.1779999999999999</v>
      </c>
      <c r="O30" s="2">
        <v>3.137</v>
      </c>
      <c r="P30" s="5">
        <f t="shared" si="2"/>
        <v>3.137</v>
      </c>
      <c r="Q30" s="2">
        <v>37</v>
      </c>
      <c r="R30" s="2">
        <v>64</v>
      </c>
      <c r="S30" s="2">
        <v>66</v>
      </c>
      <c r="T30" s="2">
        <f t="shared" si="3"/>
        <v>66</v>
      </c>
      <c r="U30" s="5">
        <f t="shared" si="4"/>
        <v>29</v>
      </c>
      <c r="V30" s="2">
        <v>6.53</v>
      </c>
      <c r="W30" s="2">
        <v>6.44</v>
      </c>
      <c r="X30" s="5">
        <f t="shared" si="5"/>
        <v>6.53</v>
      </c>
      <c r="Y30" s="2">
        <v>25</v>
      </c>
      <c r="Z30" s="2">
        <v>23.5</v>
      </c>
      <c r="AA30" s="5">
        <f t="shared" si="6"/>
        <v>25</v>
      </c>
    </row>
    <row r="31" spans="1:27" x14ac:dyDescent="0.2">
      <c r="A31" s="1">
        <v>45237</v>
      </c>
      <c r="B31" t="s">
        <v>82</v>
      </c>
      <c r="C31" t="s">
        <v>45</v>
      </c>
      <c r="D31" t="s">
        <v>67</v>
      </c>
      <c r="E31" t="s">
        <v>56</v>
      </c>
      <c r="F31" s="2">
        <v>177.5</v>
      </c>
      <c r="G31" s="2">
        <v>131.5</v>
      </c>
      <c r="H31" s="2">
        <f t="shared" si="1"/>
        <v>93.5</v>
      </c>
      <c r="I31" s="2">
        <v>182</v>
      </c>
      <c r="J31" s="2">
        <v>69.03</v>
      </c>
      <c r="K31" s="2" t="s">
        <v>39</v>
      </c>
      <c r="L31" s="2" t="s">
        <v>39</v>
      </c>
      <c r="M31" s="5">
        <f t="shared" si="0"/>
        <v>0</v>
      </c>
      <c r="N31" s="2">
        <v>2.8530000000000002</v>
      </c>
      <c r="O31" s="2">
        <v>2.7229999999999999</v>
      </c>
      <c r="P31" s="5">
        <f t="shared" si="2"/>
        <v>2.7229999999999999</v>
      </c>
      <c r="Q31" s="2">
        <v>41</v>
      </c>
      <c r="R31" s="2">
        <v>81</v>
      </c>
      <c r="S31" s="2">
        <v>82</v>
      </c>
      <c r="T31" s="2">
        <f t="shared" si="3"/>
        <v>82</v>
      </c>
      <c r="U31" s="5">
        <f t="shared" si="4"/>
        <v>41</v>
      </c>
      <c r="V31" s="2">
        <v>8.74</v>
      </c>
      <c r="W31" s="2">
        <v>9.06</v>
      </c>
      <c r="X31" s="5">
        <f t="shared" si="5"/>
        <v>9.06</v>
      </c>
      <c r="Y31" s="2">
        <v>22.5</v>
      </c>
      <c r="Z31" s="2">
        <v>28.5</v>
      </c>
      <c r="AA31" s="5">
        <f t="shared" si="6"/>
        <v>28.5</v>
      </c>
    </row>
    <row r="32" spans="1:27" x14ac:dyDescent="0.2">
      <c r="A32" s="1">
        <v>45237</v>
      </c>
      <c r="B32" t="s">
        <v>83</v>
      </c>
      <c r="C32" t="s">
        <v>36</v>
      </c>
      <c r="D32" t="s">
        <v>84</v>
      </c>
      <c r="E32" t="s">
        <v>85</v>
      </c>
      <c r="F32" s="2">
        <v>162.6</v>
      </c>
      <c r="G32" s="2">
        <v>125</v>
      </c>
      <c r="H32" s="2">
        <f t="shared" si="1"/>
        <v>87</v>
      </c>
      <c r="I32" s="2">
        <v>165</v>
      </c>
      <c r="J32" s="2">
        <v>51.05</v>
      </c>
      <c r="K32" s="2">
        <v>4.048</v>
      </c>
      <c r="L32" s="2">
        <v>4.0940000000000003</v>
      </c>
      <c r="M32" s="5">
        <f t="shared" si="0"/>
        <v>4.048</v>
      </c>
      <c r="N32" s="2">
        <v>3.044</v>
      </c>
      <c r="O32" s="2">
        <v>3.0369999999999999</v>
      </c>
      <c r="P32" s="5">
        <f t="shared" si="2"/>
        <v>3.0369999999999999</v>
      </c>
      <c r="Q32" s="2">
        <v>26</v>
      </c>
      <c r="R32" s="2">
        <v>65</v>
      </c>
      <c r="S32" s="2">
        <v>65</v>
      </c>
      <c r="T32" s="2">
        <f t="shared" si="3"/>
        <v>65</v>
      </c>
      <c r="U32" s="5">
        <f t="shared" si="4"/>
        <v>39</v>
      </c>
      <c r="V32" s="2">
        <v>7.83</v>
      </c>
      <c r="W32" s="2">
        <v>8.32</v>
      </c>
      <c r="X32" s="5">
        <f t="shared" si="5"/>
        <v>8.32</v>
      </c>
      <c r="Y32" s="2">
        <v>33.5</v>
      </c>
      <c r="Z32" s="2">
        <v>28.5</v>
      </c>
      <c r="AA32" s="5">
        <f t="shared" si="6"/>
        <v>33.5</v>
      </c>
    </row>
    <row r="33" spans="1:27" x14ac:dyDescent="0.2">
      <c r="A33" s="1">
        <v>45237</v>
      </c>
      <c r="B33" t="s">
        <v>86</v>
      </c>
      <c r="C33" t="s">
        <v>36</v>
      </c>
      <c r="D33" t="s">
        <v>84</v>
      </c>
      <c r="E33" t="s">
        <v>87</v>
      </c>
      <c r="F33" s="2">
        <v>150.30000000000001</v>
      </c>
      <c r="G33" s="2">
        <v>134</v>
      </c>
      <c r="H33" s="2">
        <f t="shared" si="1"/>
        <v>96</v>
      </c>
      <c r="I33" s="2">
        <v>146.5</v>
      </c>
      <c r="J33" s="2">
        <v>40.549999999999997</v>
      </c>
      <c r="K33" s="2">
        <v>4.117</v>
      </c>
      <c r="L33" s="2">
        <v>3.94</v>
      </c>
      <c r="M33" s="5">
        <f t="shared" si="0"/>
        <v>3.94</v>
      </c>
      <c r="N33" s="2">
        <v>2.915</v>
      </c>
      <c r="O33" s="2">
        <v>2.94</v>
      </c>
      <c r="P33" s="5">
        <f t="shared" si="2"/>
        <v>2.915</v>
      </c>
      <c r="Q33" s="2">
        <v>10</v>
      </c>
      <c r="R33" s="2">
        <v>49</v>
      </c>
      <c r="S33" s="2">
        <v>49</v>
      </c>
      <c r="T33" s="2">
        <f t="shared" si="3"/>
        <v>49</v>
      </c>
      <c r="U33" s="5">
        <f t="shared" si="4"/>
        <v>39</v>
      </c>
      <c r="V33" s="2">
        <v>4.43</v>
      </c>
      <c r="W33" s="2">
        <v>5.58</v>
      </c>
      <c r="X33" s="5">
        <f t="shared" si="5"/>
        <v>5.58</v>
      </c>
      <c r="Y33" s="2">
        <v>20</v>
      </c>
      <c r="Z33" s="2">
        <v>26</v>
      </c>
      <c r="AA33" s="5">
        <f t="shared" si="6"/>
        <v>26</v>
      </c>
    </row>
    <row r="34" spans="1:27" x14ac:dyDescent="0.2">
      <c r="A34" s="1">
        <v>45237</v>
      </c>
      <c r="B34" t="s">
        <v>88</v>
      </c>
      <c r="C34" t="s">
        <v>45</v>
      </c>
      <c r="D34" t="s">
        <v>84</v>
      </c>
      <c r="E34" t="s">
        <v>85</v>
      </c>
      <c r="F34" s="2">
        <v>168</v>
      </c>
      <c r="G34" s="2">
        <v>125.5</v>
      </c>
      <c r="H34" s="2">
        <f t="shared" ref="H34:H65" si="7">G34-38</f>
        <v>87.5</v>
      </c>
      <c r="I34" s="2">
        <v>168.9</v>
      </c>
      <c r="J34" s="2">
        <v>55.65</v>
      </c>
      <c r="K34" s="2">
        <v>3.6030000000000002</v>
      </c>
      <c r="L34" s="2">
        <v>3.5379999999999998</v>
      </c>
      <c r="M34" s="5">
        <f t="shared" ref="M34:M65" si="8">MIN(K34,L34)</f>
        <v>3.5379999999999998</v>
      </c>
      <c r="N34" s="2">
        <v>2.879</v>
      </c>
      <c r="O34" s="2">
        <v>3.1459999999999999</v>
      </c>
      <c r="P34" s="5">
        <f t="shared" si="2"/>
        <v>2.879</v>
      </c>
      <c r="Q34" s="2">
        <v>13</v>
      </c>
      <c r="R34" s="2">
        <v>53</v>
      </c>
      <c r="S34" s="2">
        <v>53</v>
      </c>
      <c r="T34" s="2">
        <f t="shared" si="3"/>
        <v>53</v>
      </c>
      <c r="U34" s="5">
        <f t="shared" si="4"/>
        <v>40</v>
      </c>
      <c r="V34" s="2">
        <v>7.5</v>
      </c>
      <c r="W34" s="2">
        <v>7.4</v>
      </c>
      <c r="X34" s="5">
        <f t="shared" si="5"/>
        <v>7.5</v>
      </c>
      <c r="Y34" s="2">
        <v>46</v>
      </c>
      <c r="Z34" s="2">
        <v>44.5</v>
      </c>
      <c r="AA34" s="5">
        <f t="shared" si="6"/>
        <v>46</v>
      </c>
    </row>
    <row r="35" spans="1:27" x14ac:dyDescent="0.2">
      <c r="A35" s="1">
        <v>45237</v>
      </c>
      <c r="B35" t="s">
        <v>89</v>
      </c>
      <c r="C35" t="s">
        <v>45</v>
      </c>
      <c r="D35" t="s">
        <v>84</v>
      </c>
      <c r="E35" t="s">
        <v>49</v>
      </c>
      <c r="F35" s="2">
        <v>180.7</v>
      </c>
      <c r="G35" s="2">
        <v>127</v>
      </c>
      <c r="H35" s="2">
        <f t="shared" si="7"/>
        <v>89</v>
      </c>
      <c r="I35" s="2">
        <v>191.5</v>
      </c>
      <c r="J35" s="2">
        <v>64.7</v>
      </c>
      <c r="K35" s="2">
        <v>2.98</v>
      </c>
      <c r="L35" s="2">
        <v>2.95</v>
      </c>
      <c r="M35" s="5">
        <f t="shared" si="8"/>
        <v>2.95</v>
      </c>
      <c r="N35" s="3">
        <v>2.4809999999999999</v>
      </c>
      <c r="O35" s="2">
        <v>2.4079999999999999</v>
      </c>
      <c r="P35" s="5">
        <f t="shared" si="2"/>
        <v>2.4079999999999999</v>
      </c>
      <c r="Q35" s="2">
        <v>34</v>
      </c>
      <c r="R35" s="2">
        <v>84</v>
      </c>
      <c r="S35" s="2">
        <v>91</v>
      </c>
      <c r="T35" s="2">
        <f t="shared" si="3"/>
        <v>91</v>
      </c>
      <c r="U35" s="5">
        <f t="shared" si="4"/>
        <v>57</v>
      </c>
      <c r="V35" s="2">
        <v>5.68</v>
      </c>
      <c r="W35" s="2">
        <v>8.35</v>
      </c>
      <c r="X35" s="5">
        <f t="shared" si="5"/>
        <v>8.35</v>
      </c>
      <c r="Y35" s="2">
        <v>47</v>
      </c>
      <c r="Z35" s="2">
        <v>46</v>
      </c>
      <c r="AA35" s="5">
        <f t="shared" si="6"/>
        <v>47</v>
      </c>
    </row>
    <row r="36" spans="1:27" x14ac:dyDescent="0.2">
      <c r="A36" s="1">
        <v>45237</v>
      </c>
      <c r="B36" t="s">
        <v>90</v>
      </c>
      <c r="C36" t="s">
        <v>36</v>
      </c>
      <c r="D36" t="s">
        <v>84</v>
      </c>
      <c r="E36" t="s">
        <v>91</v>
      </c>
      <c r="F36" s="2">
        <v>145</v>
      </c>
      <c r="G36" s="2">
        <v>119</v>
      </c>
      <c r="H36" s="2">
        <f t="shared" si="7"/>
        <v>81</v>
      </c>
      <c r="I36" s="2">
        <v>142.5</v>
      </c>
      <c r="J36" s="2">
        <v>50.05</v>
      </c>
      <c r="K36" s="2">
        <v>3.7240000000000002</v>
      </c>
      <c r="L36" s="2">
        <v>3.7669999999999999</v>
      </c>
      <c r="M36" s="5">
        <f t="shared" si="8"/>
        <v>3.7240000000000002</v>
      </c>
      <c r="N36" s="2">
        <v>2.8319999999999999</v>
      </c>
      <c r="O36" s="2">
        <v>2.7749999999999999</v>
      </c>
      <c r="P36" s="5">
        <f t="shared" si="2"/>
        <v>2.7749999999999999</v>
      </c>
      <c r="Q36" s="2">
        <v>3</v>
      </c>
      <c r="R36" s="2">
        <v>42</v>
      </c>
      <c r="S36" s="2">
        <v>42</v>
      </c>
      <c r="T36" s="2">
        <f t="shared" si="3"/>
        <v>42</v>
      </c>
      <c r="U36" s="5">
        <f t="shared" si="4"/>
        <v>39</v>
      </c>
      <c r="V36" s="2">
        <v>5.3</v>
      </c>
      <c r="W36" s="2">
        <v>5.3</v>
      </c>
      <c r="X36" s="5">
        <f t="shared" si="5"/>
        <v>5.3</v>
      </c>
      <c r="Y36" s="2">
        <v>23</v>
      </c>
      <c r="Z36" s="2">
        <v>25</v>
      </c>
      <c r="AA36" s="5">
        <f t="shared" si="6"/>
        <v>25</v>
      </c>
    </row>
    <row r="37" spans="1:27" x14ac:dyDescent="0.2">
      <c r="A37" s="1">
        <v>45237</v>
      </c>
      <c r="B37" t="s">
        <v>92</v>
      </c>
      <c r="C37" t="s">
        <v>45</v>
      </c>
      <c r="D37" t="s">
        <v>84</v>
      </c>
      <c r="E37" t="s">
        <v>76</v>
      </c>
      <c r="F37" s="2">
        <v>150.6</v>
      </c>
      <c r="G37" s="2">
        <v>116</v>
      </c>
      <c r="H37" s="2">
        <f t="shared" si="7"/>
        <v>78</v>
      </c>
      <c r="I37" s="2">
        <v>156</v>
      </c>
      <c r="J37" s="2">
        <v>44</v>
      </c>
      <c r="K37" s="2">
        <v>3.5230000000000001</v>
      </c>
      <c r="L37" s="2">
        <v>3.5670000000000002</v>
      </c>
      <c r="M37" s="5">
        <f t="shared" si="8"/>
        <v>3.5230000000000001</v>
      </c>
      <c r="N37" s="2">
        <v>2.492</v>
      </c>
      <c r="O37" s="2">
        <v>2.5449999999999999</v>
      </c>
      <c r="P37" s="5">
        <f t="shared" si="2"/>
        <v>2.492</v>
      </c>
      <c r="Q37" s="2">
        <v>14</v>
      </c>
      <c r="R37" s="2">
        <v>59</v>
      </c>
      <c r="S37" s="2">
        <v>59</v>
      </c>
      <c r="T37" s="2">
        <f t="shared" si="3"/>
        <v>59</v>
      </c>
      <c r="U37" s="5">
        <f t="shared" si="4"/>
        <v>45</v>
      </c>
      <c r="V37" s="2">
        <v>5.05</v>
      </c>
      <c r="W37" s="2">
        <v>5.6</v>
      </c>
      <c r="X37" s="5">
        <f t="shared" si="5"/>
        <v>5.6</v>
      </c>
      <c r="Y37" s="2">
        <v>21</v>
      </c>
      <c r="Z37" s="2">
        <v>20.5</v>
      </c>
      <c r="AA37" s="5">
        <f t="shared" si="6"/>
        <v>21</v>
      </c>
    </row>
    <row r="38" spans="1:27" x14ac:dyDescent="0.2">
      <c r="A38" s="1">
        <v>45237</v>
      </c>
      <c r="B38" t="s">
        <v>93</v>
      </c>
      <c r="C38" t="s">
        <v>45</v>
      </c>
      <c r="D38" t="s">
        <v>84</v>
      </c>
      <c r="E38" t="s">
        <v>49</v>
      </c>
      <c r="F38" s="2">
        <v>164.4</v>
      </c>
      <c r="G38" s="2">
        <v>120.5</v>
      </c>
      <c r="H38" s="2">
        <f t="shared" si="7"/>
        <v>82.5</v>
      </c>
      <c r="I38" s="2">
        <v>167.4</v>
      </c>
      <c r="J38" s="2">
        <v>45.75</v>
      </c>
      <c r="K38" s="2">
        <v>3.4249999999999998</v>
      </c>
      <c r="L38" s="2">
        <v>3.2839999999999998</v>
      </c>
      <c r="M38" s="5">
        <f t="shared" si="8"/>
        <v>3.2839999999999998</v>
      </c>
      <c r="N38" s="2">
        <v>2.581</v>
      </c>
      <c r="O38" s="2">
        <v>2.5059999999999998</v>
      </c>
      <c r="P38" s="5">
        <f t="shared" si="2"/>
        <v>2.5059999999999998</v>
      </c>
      <c r="Q38" s="2">
        <v>11</v>
      </c>
      <c r="R38" s="2">
        <v>54</v>
      </c>
      <c r="S38" s="2">
        <v>59</v>
      </c>
      <c r="T38" s="2">
        <f t="shared" si="3"/>
        <v>59</v>
      </c>
      <c r="U38" s="5">
        <f t="shared" si="4"/>
        <v>48</v>
      </c>
      <c r="V38" s="2">
        <v>6.3</v>
      </c>
      <c r="W38" s="2">
        <v>6.24</v>
      </c>
      <c r="X38" s="5">
        <f t="shared" si="5"/>
        <v>6.3</v>
      </c>
      <c r="Y38" s="2">
        <v>23.5</v>
      </c>
      <c r="Z38" s="2">
        <v>24.5</v>
      </c>
      <c r="AA38" s="5">
        <f t="shared" si="6"/>
        <v>24.5</v>
      </c>
    </row>
    <row r="39" spans="1:27" x14ac:dyDescent="0.2">
      <c r="A39" s="1">
        <v>45237</v>
      </c>
      <c r="B39" t="s">
        <v>94</v>
      </c>
      <c r="C39" t="s">
        <v>36</v>
      </c>
      <c r="D39" t="s">
        <v>84</v>
      </c>
      <c r="E39" t="s">
        <v>95</v>
      </c>
      <c r="F39" s="2">
        <v>157.4</v>
      </c>
      <c r="G39" s="2">
        <v>121</v>
      </c>
      <c r="H39" s="2">
        <f t="shared" si="7"/>
        <v>83</v>
      </c>
      <c r="I39" s="2">
        <v>156.5</v>
      </c>
      <c r="J39" s="2">
        <v>53.1</v>
      </c>
      <c r="K39" s="2">
        <v>3.456</v>
      </c>
      <c r="L39" s="2">
        <v>3.4359999999999999</v>
      </c>
      <c r="M39" s="5">
        <f t="shared" si="8"/>
        <v>3.4359999999999999</v>
      </c>
      <c r="N39" s="2">
        <v>2.5710000000000002</v>
      </c>
      <c r="O39" s="2">
        <v>2.5859999999999999</v>
      </c>
      <c r="P39" s="5">
        <f t="shared" si="2"/>
        <v>2.5710000000000002</v>
      </c>
      <c r="Q39" s="2">
        <v>10</v>
      </c>
      <c r="R39" s="2">
        <v>42</v>
      </c>
      <c r="S39" s="2">
        <v>43</v>
      </c>
      <c r="T39" s="2">
        <f t="shared" si="3"/>
        <v>43</v>
      </c>
      <c r="U39" s="5">
        <f t="shared" si="4"/>
        <v>33</v>
      </c>
      <c r="V39" s="2">
        <v>5.3</v>
      </c>
      <c r="W39" s="2">
        <v>5.25</v>
      </c>
      <c r="X39" s="5">
        <f t="shared" si="5"/>
        <v>5.3</v>
      </c>
      <c r="Y39" s="2">
        <v>25.5</v>
      </c>
      <c r="Z39" s="2">
        <v>19</v>
      </c>
      <c r="AA39" s="5">
        <f t="shared" si="6"/>
        <v>25.5</v>
      </c>
    </row>
    <row r="40" spans="1:27" x14ac:dyDescent="0.2">
      <c r="A40" s="1">
        <v>45237</v>
      </c>
      <c r="B40" t="s">
        <v>96</v>
      </c>
      <c r="C40" t="s">
        <v>36</v>
      </c>
      <c r="D40" t="s">
        <v>84</v>
      </c>
      <c r="E40" t="s">
        <v>59</v>
      </c>
      <c r="F40" s="2">
        <v>155.1</v>
      </c>
      <c r="G40" s="2">
        <v>121.5</v>
      </c>
      <c r="H40" s="2">
        <f t="shared" si="7"/>
        <v>83.5</v>
      </c>
      <c r="I40" s="2">
        <v>159</v>
      </c>
      <c r="J40" s="2">
        <v>48.85</v>
      </c>
      <c r="K40" s="4" t="s">
        <v>39</v>
      </c>
      <c r="L40" s="4" t="s">
        <v>39</v>
      </c>
      <c r="M40" s="5">
        <f t="shared" si="8"/>
        <v>0</v>
      </c>
      <c r="N40" s="2">
        <v>2.9289999999999998</v>
      </c>
      <c r="O40" s="2">
        <v>2.7250000000000001</v>
      </c>
      <c r="P40" s="5">
        <f t="shared" si="2"/>
        <v>2.7250000000000001</v>
      </c>
      <c r="Q40" s="2">
        <v>1</v>
      </c>
      <c r="R40" s="2">
        <v>36</v>
      </c>
      <c r="S40" s="2">
        <v>36</v>
      </c>
      <c r="T40" s="2">
        <f t="shared" si="3"/>
        <v>36</v>
      </c>
      <c r="U40" s="5">
        <f t="shared" si="4"/>
        <v>35</v>
      </c>
      <c r="V40" s="2">
        <v>5.95</v>
      </c>
      <c r="W40" s="2">
        <v>5.38</v>
      </c>
      <c r="X40" s="5">
        <f t="shared" si="5"/>
        <v>5.95</v>
      </c>
      <c r="Y40" s="2">
        <v>22.5</v>
      </c>
      <c r="Z40" s="2">
        <v>23.5</v>
      </c>
      <c r="AA40" s="5">
        <f t="shared" si="6"/>
        <v>23.5</v>
      </c>
    </row>
    <row r="41" spans="1:27" x14ac:dyDescent="0.2">
      <c r="A41" s="1">
        <v>45237</v>
      </c>
      <c r="B41" t="s">
        <v>97</v>
      </c>
      <c r="C41" t="s">
        <v>45</v>
      </c>
      <c r="D41" t="s">
        <v>98</v>
      </c>
      <c r="E41" t="s">
        <v>99</v>
      </c>
      <c r="F41" s="2">
        <v>161.4</v>
      </c>
      <c r="G41" s="2">
        <v>123</v>
      </c>
      <c r="H41" s="2">
        <f t="shared" si="7"/>
        <v>85</v>
      </c>
      <c r="I41" s="2">
        <v>163</v>
      </c>
      <c r="J41" s="2">
        <v>51.1</v>
      </c>
      <c r="K41" s="2">
        <v>3.26</v>
      </c>
      <c r="L41" s="2">
        <v>3.2240000000000002</v>
      </c>
      <c r="M41" s="5">
        <f t="shared" si="8"/>
        <v>3.2240000000000002</v>
      </c>
      <c r="N41" s="2">
        <v>2.4289999999999998</v>
      </c>
      <c r="O41" s="2">
        <v>2.4300000000000002</v>
      </c>
      <c r="P41" s="5">
        <f t="shared" si="2"/>
        <v>2.4289999999999998</v>
      </c>
      <c r="Q41" s="2">
        <v>4</v>
      </c>
      <c r="R41" s="2">
        <v>48</v>
      </c>
      <c r="S41" s="2">
        <v>50</v>
      </c>
      <c r="T41" s="2">
        <f t="shared" si="3"/>
        <v>50</v>
      </c>
      <c r="U41" s="5">
        <f t="shared" si="4"/>
        <v>46</v>
      </c>
      <c r="V41" s="2">
        <v>5.56</v>
      </c>
      <c r="W41" s="2">
        <v>5.7</v>
      </c>
      <c r="X41" s="5">
        <f t="shared" si="5"/>
        <v>5.7</v>
      </c>
      <c r="Y41" s="2">
        <v>33.5</v>
      </c>
      <c r="Z41" s="2">
        <v>30</v>
      </c>
      <c r="AA41" s="5">
        <f t="shared" si="6"/>
        <v>33.5</v>
      </c>
    </row>
    <row r="42" spans="1:27" x14ac:dyDescent="0.2">
      <c r="A42" s="1">
        <v>45237</v>
      </c>
      <c r="B42" t="s">
        <v>100</v>
      </c>
      <c r="C42" t="s">
        <v>45</v>
      </c>
      <c r="D42" t="s">
        <v>84</v>
      </c>
      <c r="E42" t="s">
        <v>101</v>
      </c>
      <c r="F42" s="2">
        <v>172.7</v>
      </c>
      <c r="G42" s="2">
        <v>125.5</v>
      </c>
      <c r="H42" s="2">
        <f t="shared" si="7"/>
        <v>87.5</v>
      </c>
      <c r="I42" s="2">
        <v>174.2</v>
      </c>
      <c r="J42" s="2">
        <v>49.7</v>
      </c>
      <c r="K42" s="2">
        <v>3.359</v>
      </c>
      <c r="L42" s="2">
        <v>3.339</v>
      </c>
      <c r="M42" s="5">
        <f t="shared" si="8"/>
        <v>3.339</v>
      </c>
      <c r="N42" s="2">
        <v>2.5369999999999999</v>
      </c>
      <c r="O42" s="2">
        <v>2.5150000000000001</v>
      </c>
      <c r="P42" s="5">
        <f t="shared" si="2"/>
        <v>2.5150000000000001</v>
      </c>
      <c r="Q42" s="2">
        <v>18</v>
      </c>
      <c r="R42" s="2">
        <v>68</v>
      </c>
      <c r="S42" s="2">
        <v>70</v>
      </c>
      <c r="T42" s="2">
        <f t="shared" si="3"/>
        <v>70</v>
      </c>
      <c r="U42" s="5">
        <f t="shared" si="4"/>
        <v>52</v>
      </c>
      <c r="V42" s="2">
        <v>5.0999999999999996</v>
      </c>
      <c r="W42" s="2">
        <v>5.96</v>
      </c>
      <c r="X42" s="5">
        <f t="shared" si="5"/>
        <v>5.96</v>
      </c>
      <c r="Y42" s="2">
        <v>36</v>
      </c>
      <c r="Z42" s="2">
        <v>38</v>
      </c>
      <c r="AA42" s="5">
        <f t="shared" si="6"/>
        <v>38</v>
      </c>
    </row>
    <row r="43" spans="1:27" x14ac:dyDescent="0.2">
      <c r="A43" s="1">
        <v>45237</v>
      </c>
      <c r="B43" t="s">
        <v>102</v>
      </c>
      <c r="C43" t="s">
        <v>36</v>
      </c>
      <c r="D43" t="s">
        <v>84</v>
      </c>
      <c r="E43" t="s">
        <v>38</v>
      </c>
      <c r="F43" s="2">
        <v>157.1</v>
      </c>
      <c r="G43" s="2">
        <v>121</v>
      </c>
      <c r="H43" s="2">
        <f t="shared" si="7"/>
        <v>83</v>
      </c>
      <c r="I43" s="2">
        <v>158.5</v>
      </c>
      <c r="J43" s="2">
        <v>53.3</v>
      </c>
      <c r="K43" s="2">
        <v>3.68</v>
      </c>
      <c r="L43" s="2">
        <v>3.79</v>
      </c>
      <c r="M43" s="5">
        <f t="shared" si="8"/>
        <v>3.68</v>
      </c>
      <c r="N43" s="2">
        <v>2.6819999999999999</v>
      </c>
      <c r="O43" s="2">
        <v>2.7719999999999998</v>
      </c>
      <c r="P43" s="5">
        <f t="shared" si="2"/>
        <v>2.6819999999999999</v>
      </c>
      <c r="Q43" s="2">
        <v>2</v>
      </c>
      <c r="R43" s="2">
        <v>51</v>
      </c>
      <c r="S43" s="2">
        <v>50</v>
      </c>
      <c r="T43" s="2">
        <f t="shared" si="3"/>
        <v>51</v>
      </c>
      <c r="U43" s="5">
        <f t="shared" si="4"/>
        <v>49</v>
      </c>
      <c r="V43" s="2">
        <v>7.29</v>
      </c>
      <c r="W43" s="2">
        <v>7.71</v>
      </c>
      <c r="X43" s="5">
        <f t="shared" si="5"/>
        <v>7.71</v>
      </c>
      <c r="Y43" s="2">
        <v>29.5</v>
      </c>
      <c r="Z43" s="2">
        <v>29.5</v>
      </c>
      <c r="AA43" s="5">
        <f t="shared" si="6"/>
        <v>29.5</v>
      </c>
    </row>
    <row r="44" spans="1:27" x14ac:dyDescent="0.2">
      <c r="A44" s="1">
        <v>45237</v>
      </c>
      <c r="B44" t="s">
        <v>103</v>
      </c>
      <c r="C44" t="s">
        <v>36</v>
      </c>
      <c r="D44" t="s">
        <v>84</v>
      </c>
      <c r="E44" t="s">
        <v>95</v>
      </c>
      <c r="F44" s="2">
        <v>164.7</v>
      </c>
      <c r="G44" s="2">
        <v>122</v>
      </c>
      <c r="H44" s="2">
        <f t="shared" si="7"/>
        <v>84</v>
      </c>
      <c r="I44" s="2">
        <v>162.30000000000001</v>
      </c>
      <c r="J44" s="2">
        <v>54.85</v>
      </c>
      <c r="K44" s="2">
        <v>3.448</v>
      </c>
      <c r="L44" s="2">
        <v>3.468</v>
      </c>
      <c r="M44" s="5">
        <f t="shared" si="8"/>
        <v>3.448</v>
      </c>
      <c r="N44" s="2">
        <v>2.5950000000000002</v>
      </c>
      <c r="O44" s="2">
        <v>2.59</v>
      </c>
      <c r="P44" s="5">
        <f t="shared" si="2"/>
        <v>2.59</v>
      </c>
      <c r="Q44" s="2">
        <v>15</v>
      </c>
      <c r="R44" s="2">
        <v>60</v>
      </c>
      <c r="S44" s="2">
        <v>60</v>
      </c>
      <c r="T44" s="2">
        <f t="shared" si="3"/>
        <v>60</v>
      </c>
      <c r="U44" s="5">
        <f t="shared" si="4"/>
        <v>45</v>
      </c>
      <c r="V44" s="2">
        <v>8.4499999999999993</v>
      </c>
      <c r="W44" s="2">
        <v>8.44</v>
      </c>
      <c r="X44" s="5">
        <f t="shared" si="5"/>
        <v>8.4499999999999993</v>
      </c>
      <c r="Y44" s="2">
        <v>23</v>
      </c>
      <c r="Z44" s="2">
        <v>23.5</v>
      </c>
      <c r="AA44" s="5">
        <f t="shared" si="6"/>
        <v>23.5</v>
      </c>
    </row>
    <row r="45" spans="1:27" x14ac:dyDescent="0.2">
      <c r="A45" s="1">
        <v>45237</v>
      </c>
      <c r="B45" t="s">
        <v>104</v>
      </c>
      <c r="C45" t="s">
        <v>36</v>
      </c>
      <c r="D45" t="s">
        <v>84</v>
      </c>
      <c r="E45" t="s">
        <v>46</v>
      </c>
      <c r="F45" s="2">
        <v>158.5</v>
      </c>
      <c r="G45" s="2">
        <v>124</v>
      </c>
      <c r="H45" s="2">
        <f t="shared" si="7"/>
        <v>86</v>
      </c>
      <c r="I45" s="2">
        <v>160.1</v>
      </c>
      <c r="J45" s="2">
        <v>57.8</v>
      </c>
      <c r="K45" s="2">
        <v>3.734</v>
      </c>
      <c r="L45" s="2">
        <v>3.7010000000000001</v>
      </c>
      <c r="M45" s="5">
        <f t="shared" si="8"/>
        <v>3.7010000000000001</v>
      </c>
      <c r="N45" s="2">
        <v>2.976</v>
      </c>
      <c r="O45" s="2">
        <v>2.8290000000000002</v>
      </c>
      <c r="P45" s="5">
        <f t="shared" si="2"/>
        <v>2.8290000000000002</v>
      </c>
      <c r="Q45" s="2">
        <v>7</v>
      </c>
      <c r="R45" s="2">
        <v>46</v>
      </c>
      <c r="S45" s="2">
        <v>46</v>
      </c>
      <c r="T45" s="2">
        <f t="shared" si="3"/>
        <v>46</v>
      </c>
      <c r="U45" s="5">
        <f t="shared" si="4"/>
        <v>39</v>
      </c>
      <c r="V45" s="2">
        <v>9.8800000000000008</v>
      </c>
      <c r="W45" s="2">
        <v>9.94</v>
      </c>
      <c r="X45" s="5">
        <f t="shared" si="5"/>
        <v>9.94</v>
      </c>
      <c r="Y45" s="2">
        <v>28.4</v>
      </c>
      <c r="Z45" s="2">
        <v>32</v>
      </c>
      <c r="AA45" s="5">
        <f t="shared" si="6"/>
        <v>32</v>
      </c>
    </row>
    <row r="46" spans="1:27" x14ac:dyDescent="0.2">
      <c r="A46" s="1">
        <v>45237</v>
      </c>
      <c r="B46" t="s">
        <v>106</v>
      </c>
      <c r="C46" t="s">
        <v>36</v>
      </c>
      <c r="D46" t="s">
        <v>84</v>
      </c>
      <c r="E46" t="s">
        <v>38</v>
      </c>
      <c r="F46" s="2">
        <v>165.3</v>
      </c>
      <c r="G46" s="2">
        <v>128.5</v>
      </c>
      <c r="H46" s="2">
        <f t="shared" si="7"/>
        <v>90.5</v>
      </c>
      <c r="I46" s="2">
        <v>163.30000000000001</v>
      </c>
      <c r="J46" s="2">
        <v>58.3</v>
      </c>
      <c r="K46" s="2">
        <v>3.5819999999999999</v>
      </c>
      <c r="L46" s="2">
        <v>3.6469999999999998</v>
      </c>
      <c r="M46" s="5">
        <f t="shared" si="8"/>
        <v>3.5819999999999999</v>
      </c>
      <c r="N46" s="2">
        <v>2.6440000000000001</v>
      </c>
      <c r="O46" s="2">
        <v>2.6989999999999998</v>
      </c>
      <c r="P46" s="5">
        <f t="shared" si="2"/>
        <v>2.6440000000000001</v>
      </c>
      <c r="Q46" s="2">
        <v>10</v>
      </c>
      <c r="R46" s="2">
        <v>54</v>
      </c>
      <c r="S46" s="2">
        <v>55</v>
      </c>
      <c r="T46" s="2">
        <f t="shared" si="3"/>
        <v>55</v>
      </c>
      <c r="U46" s="5">
        <f t="shared" si="4"/>
        <v>45</v>
      </c>
      <c r="V46" s="2">
        <v>7.85</v>
      </c>
      <c r="W46" s="2">
        <v>8.16</v>
      </c>
      <c r="X46" s="5">
        <f t="shared" si="5"/>
        <v>8.16</v>
      </c>
      <c r="Y46" s="2">
        <v>28</v>
      </c>
      <c r="Z46" s="2">
        <v>29</v>
      </c>
      <c r="AA46" s="5">
        <f t="shared" si="6"/>
        <v>29</v>
      </c>
    </row>
    <row r="47" spans="1:27" x14ac:dyDescent="0.2">
      <c r="A47" s="1">
        <v>45237</v>
      </c>
      <c r="B47" t="s">
        <v>107</v>
      </c>
      <c r="C47" t="s">
        <v>36</v>
      </c>
      <c r="D47" t="s">
        <v>84</v>
      </c>
      <c r="E47" t="s">
        <v>49</v>
      </c>
      <c r="F47" s="2">
        <v>161.69999999999999</v>
      </c>
      <c r="G47" s="2">
        <v>124</v>
      </c>
      <c r="H47" s="2">
        <f t="shared" si="7"/>
        <v>86</v>
      </c>
      <c r="I47" s="2">
        <v>163.6</v>
      </c>
      <c r="J47" s="2">
        <v>45.15</v>
      </c>
      <c r="K47" s="2">
        <v>3.3450000000000002</v>
      </c>
      <c r="L47" s="2">
        <v>3.427</v>
      </c>
      <c r="M47" s="5">
        <f t="shared" si="8"/>
        <v>3.3450000000000002</v>
      </c>
      <c r="N47" s="2">
        <v>2.508</v>
      </c>
      <c r="O47" s="2">
        <v>2.4790000000000001</v>
      </c>
      <c r="P47" s="5">
        <f t="shared" si="2"/>
        <v>2.4790000000000001</v>
      </c>
      <c r="Q47" s="2">
        <v>24</v>
      </c>
      <c r="R47" s="2">
        <v>70</v>
      </c>
      <c r="S47" s="2">
        <v>71</v>
      </c>
      <c r="T47" s="2">
        <f t="shared" si="3"/>
        <v>71</v>
      </c>
      <c r="U47" s="5">
        <f t="shared" si="4"/>
        <v>47</v>
      </c>
      <c r="V47" s="2">
        <v>6.08</v>
      </c>
      <c r="W47" s="2">
        <v>7.13</v>
      </c>
      <c r="X47" s="5">
        <f t="shared" si="5"/>
        <v>7.13</v>
      </c>
      <c r="Y47" s="2">
        <v>23.5</v>
      </c>
      <c r="Z47" s="2">
        <v>25</v>
      </c>
      <c r="AA47" s="5">
        <f t="shared" si="6"/>
        <v>25</v>
      </c>
    </row>
    <row r="48" spans="1:27" x14ac:dyDescent="0.2">
      <c r="A48" s="1">
        <v>45237</v>
      </c>
      <c r="B48" t="s">
        <v>108</v>
      </c>
      <c r="C48" t="s">
        <v>45</v>
      </c>
      <c r="D48" t="s">
        <v>109</v>
      </c>
      <c r="E48" t="s">
        <v>59</v>
      </c>
      <c r="F48" s="2">
        <v>169.1</v>
      </c>
      <c r="G48" s="2">
        <v>127.5</v>
      </c>
      <c r="H48" s="2">
        <f t="shared" si="7"/>
        <v>89.5</v>
      </c>
      <c r="I48" s="2">
        <v>170.6</v>
      </c>
      <c r="J48" s="2">
        <v>58</v>
      </c>
      <c r="K48" s="2">
        <v>3.4620000000000002</v>
      </c>
      <c r="L48" s="2">
        <v>3.4159999999999999</v>
      </c>
      <c r="M48" s="5">
        <f t="shared" si="8"/>
        <v>3.4159999999999999</v>
      </c>
      <c r="N48" s="2">
        <v>2.7589999999999999</v>
      </c>
      <c r="O48" s="2">
        <v>2.8959999999999999</v>
      </c>
      <c r="P48" s="5">
        <f t="shared" si="2"/>
        <v>2.7589999999999999</v>
      </c>
      <c r="Q48" s="2">
        <v>14</v>
      </c>
      <c r="R48" s="2">
        <v>57</v>
      </c>
      <c r="S48" s="2">
        <v>57</v>
      </c>
      <c r="T48" s="2">
        <f t="shared" si="3"/>
        <v>57</v>
      </c>
      <c r="U48" s="5">
        <f t="shared" si="4"/>
        <v>43</v>
      </c>
      <c r="V48" s="2">
        <v>5.88</v>
      </c>
      <c r="W48" s="2">
        <v>5.6</v>
      </c>
      <c r="X48" s="5">
        <f t="shared" si="5"/>
        <v>5.88</v>
      </c>
      <c r="Y48" s="2">
        <v>39</v>
      </c>
      <c r="Z48" s="2">
        <v>36.5</v>
      </c>
      <c r="AA48" s="5">
        <f t="shared" si="6"/>
        <v>39</v>
      </c>
    </row>
    <row r="49" spans="1:28" x14ac:dyDescent="0.2">
      <c r="A49" s="1">
        <v>45237</v>
      </c>
      <c r="B49" t="s">
        <v>110</v>
      </c>
      <c r="C49" t="s">
        <v>45</v>
      </c>
      <c r="D49" t="s">
        <v>109</v>
      </c>
      <c r="E49" t="s">
        <v>59</v>
      </c>
      <c r="F49" s="2">
        <v>174.6</v>
      </c>
      <c r="G49" s="2">
        <v>132</v>
      </c>
      <c r="H49" s="2">
        <f t="shared" si="7"/>
        <v>94</v>
      </c>
      <c r="I49" s="2">
        <v>177</v>
      </c>
      <c r="J49" s="2">
        <v>59.35</v>
      </c>
      <c r="K49" s="2">
        <v>3.1930000000000001</v>
      </c>
      <c r="L49" s="2">
        <v>3.198</v>
      </c>
      <c r="M49" s="5">
        <f t="shared" si="8"/>
        <v>3.1930000000000001</v>
      </c>
      <c r="N49" s="2">
        <v>2.758</v>
      </c>
      <c r="O49" s="2">
        <v>2.5569999999999999</v>
      </c>
      <c r="P49" s="5">
        <f t="shared" si="2"/>
        <v>2.5569999999999999</v>
      </c>
      <c r="Q49" s="2">
        <v>20</v>
      </c>
      <c r="R49" s="2">
        <v>80</v>
      </c>
      <c r="S49" s="2">
        <v>84</v>
      </c>
      <c r="T49" s="2">
        <f t="shared" si="3"/>
        <v>84</v>
      </c>
      <c r="U49" s="5">
        <f t="shared" si="4"/>
        <v>64</v>
      </c>
      <c r="V49" s="2">
        <v>6.13</v>
      </c>
      <c r="W49" s="2">
        <v>8.7799999999999994</v>
      </c>
      <c r="X49" s="5">
        <f t="shared" si="5"/>
        <v>8.7799999999999994</v>
      </c>
      <c r="Y49" s="2">
        <v>40</v>
      </c>
      <c r="Z49" s="2">
        <v>41.5</v>
      </c>
      <c r="AA49" s="5">
        <f t="shared" si="6"/>
        <v>41.5</v>
      </c>
    </row>
    <row r="50" spans="1:28" x14ac:dyDescent="0.2">
      <c r="A50" s="1">
        <v>45237</v>
      </c>
      <c r="B50" t="s">
        <v>111</v>
      </c>
      <c r="C50" t="s">
        <v>45</v>
      </c>
      <c r="D50" t="s">
        <v>109</v>
      </c>
      <c r="E50" t="s">
        <v>59</v>
      </c>
      <c r="F50" s="2">
        <v>167.8</v>
      </c>
      <c r="G50" s="2">
        <v>125.5</v>
      </c>
      <c r="H50" s="2">
        <f t="shared" si="7"/>
        <v>87.5</v>
      </c>
      <c r="I50" s="2">
        <v>172.5</v>
      </c>
      <c r="J50" s="2">
        <v>57.5</v>
      </c>
      <c r="K50" s="2">
        <v>3.7469999999999999</v>
      </c>
      <c r="L50" s="2">
        <v>3.4670000000000001</v>
      </c>
      <c r="M50" s="5">
        <f t="shared" si="8"/>
        <v>3.4670000000000001</v>
      </c>
      <c r="N50" s="2">
        <v>2.7850000000000001</v>
      </c>
      <c r="O50" s="2">
        <v>3.069</v>
      </c>
      <c r="P50" s="5">
        <f t="shared" si="2"/>
        <v>2.7850000000000001</v>
      </c>
      <c r="Q50" s="2">
        <v>13</v>
      </c>
      <c r="R50" s="2">
        <v>54</v>
      </c>
      <c r="S50" s="2">
        <v>55</v>
      </c>
      <c r="T50" s="2">
        <f t="shared" si="3"/>
        <v>55</v>
      </c>
      <c r="U50" s="5">
        <f t="shared" si="4"/>
        <v>42</v>
      </c>
      <c r="V50" s="2">
        <v>5.74</v>
      </c>
      <c r="W50" s="2">
        <v>5.53</v>
      </c>
      <c r="X50" s="5">
        <f t="shared" si="5"/>
        <v>5.74</v>
      </c>
      <c r="Y50" s="2">
        <v>37</v>
      </c>
      <c r="Z50" s="2">
        <v>37.5</v>
      </c>
      <c r="AA50" s="5">
        <f t="shared" si="6"/>
        <v>37.5</v>
      </c>
    </row>
    <row r="51" spans="1:28" x14ac:dyDescent="0.2">
      <c r="A51" s="1">
        <v>45237</v>
      </c>
      <c r="B51" t="s">
        <v>112</v>
      </c>
      <c r="C51" t="s">
        <v>45</v>
      </c>
      <c r="D51" t="s">
        <v>109</v>
      </c>
      <c r="E51" t="s">
        <v>99</v>
      </c>
      <c r="F51" s="2">
        <v>171.9</v>
      </c>
      <c r="G51" s="2">
        <v>128.5</v>
      </c>
      <c r="H51" s="2">
        <f t="shared" si="7"/>
        <v>90.5</v>
      </c>
      <c r="I51" s="2">
        <v>174.6</v>
      </c>
      <c r="J51" s="2">
        <v>52.3</v>
      </c>
      <c r="K51" s="2">
        <v>3.004</v>
      </c>
      <c r="L51" s="2">
        <v>3.01</v>
      </c>
      <c r="M51" s="5">
        <f t="shared" si="8"/>
        <v>3.004</v>
      </c>
      <c r="N51" s="2">
        <v>2.4830000000000001</v>
      </c>
      <c r="O51" s="2">
        <v>2.415</v>
      </c>
      <c r="P51" s="5">
        <f t="shared" si="2"/>
        <v>2.415</v>
      </c>
      <c r="Q51" s="2">
        <v>15</v>
      </c>
      <c r="R51" s="2">
        <v>72</v>
      </c>
      <c r="S51" s="2">
        <v>72</v>
      </c>
      <c r="T51" s="2">
        <f t="shared" si="3"/>
        <v>72</v>
      </c>
      <c r="U51" s="5">
        <f t="shared" si="4"/>
        <v>57</v>
      </c>
      <c r="V51" s="2">
        <v>7.64</v>
      </c>
      <c r="W51" s="2">
        <v>7.78</v>
      </c>
      <c r="X51" s="5">
        <f t="shared" si="5"/>
        <v>7.78</v>
      </c>
      <c r="Y51" s="2">
        <v>34.5</v>
      </c>
      <c r="Z51" s="2">
        <v>38</v>
      </c>
      <c r="AA51" s="5">
        <f t="shared" si="6"/>
        <v>38</v>
      </c>
    </row>
    <row r="52" spans="1:28" x14ac:dyDescent="0.2">
      <c r="A52" s="1">
        <v>45237</v>
      </c>
      <c r="B52" t="s">
        <v>113</v>
      </c>
      <c r="C52" t="s">
        <v>45</v>
      </c>
      <c r="D52" t="s">
        <v>109</v>
      </c>
      <c r="E52" t="s">
        <v>99</v>
      </c>
      <c r="F52" s="2">
        <v>157.6</v>
      </c>
      <c r="G52" s="2">
        <v>121</v>
      </c>
      <c r="H52" s="2">
        <f t="shared" si="7"/>
        <v>83</v>
      </c>
      <c r="I52" s="2">
        <v>159.5</v>
      </c>
      <c r="J52" s="2">
        <v>45.6</v>
      </c>
      <c r="K52" s="2">
        <v>3.504</v>
      </c>
      <c r="L52" s="2">
        <v>3.5529999999999999</v>
      </c>
      <c r="M52" s="5">
        <f t="shared" si="8"/>
        <v>3.504</v>
      </c>
      <c r="N52" s="2">
        <v>2.641</v>
      </c>
      <c r="O52" s="2">
        <v>2.6909999999999998</v>
      </c>
      <c r="P52" s="5">
        <f t="shared" si="2"/>
        <v>2.641</v>
      </c>
      <c r="Q52" s="2">
        <v>19</v>
      </c>
      <c r="R52" s="2">
        <v>63</v>
      </c>
      <c r="S52" s="2">
        <v>63</v>
      </c>
      <c r="T52" s="2">
        <f t="shared" si="3"/>
        <v>63</v>
      </c>
      <c r="U52" s="5">
        <f t="shared" si="4"/>
        <v>44</v>
      </c>
      <c r="V52" s="2">
        <v>5.88</v>
      </c>
      <c r="W52" s="2">
        <v>6.1</v>
      </c>
      <c r="X52" s="5">
        <f t="shared" si="5"/>
        <v>6.1</v>
      </c>
      <c r="Y52" s="2">
        <v>31.5</v>
      </c>
      <c r="Z52" s="2">
        <v>32</v>
      </c>
      <c r="AA52" s="5">
        <f t="shared" si="6"/>
        <v>32</v>
      </c>
    </row>
    <row r="53" spans="1:28" x14ac:dyDescent="0.2">
      <c r="A53" s="1">
        <v>45237</v>
      </c>
      <c r="B53" t="s">
        <v>114</v>
      </c>
      <c r="C53" t="s">
        <v>45</v>
      </c>
      <c r="D53" t="s">
        <v>109</v>
      </c>
      <c r="E53" t="s">
        <v>99</v>
      </c>
      <c r="F53" s="2">
        <v>161.69999999999999</v>
      </c>
      <c r="G53" s="2">
        <v>121.5</v>
      </c>
      <c r="H53" s="2">
        <f t="shared" si="7"/>
        <v>83.5</v>
      </c>
      <c r="I53" s="2">
        <v>158.6</v>
      </c>
      <c r="J53" s="2">
        <v>51.8</v>
      </c>
      <c r="K53" s="2">
        <v>3.3959999999999999</v>
      </c>
      <c r="L53" s="2">
        <v>3.407</v>
      </c>
      <c r="M53" s="5">
        <f t="shared" si="8"/>
        <v>3.3959999999999999</v>
      </c>
      <c r="N53" s="2">
        <v>2.556</v>
      </c>
      <c r="O53" s="2">
        <v>2.7290000000000001</v>
      </c>
      <c r="P53" s="5">
        <f t="shared" si="2"/>
        <v>2.556</v>
      </c>
      <c r="Q53" s="2">
        <v>21</v>
      </c>
      <c r="R53" s="2">
        <v>68</v>
      </c>
      <c r="S53" s="2">
        <v>68</v>
      </c>
      <c r="T53" s="2">
        <f t="shared" si="3"/>
        <v>68</v>
      </c>
      <c r="U53" s="5">
        <f t="shared" si="4"/>
        <v>47</v>
      </c>
      <c r="V53" s="2">
        <v>5.0999999999999996</v>
      </c>
      <c r="W53" s="2">
        <v>4.88</v>
      </c>
      <c r="X53" s="5">
        <f t="shared" si="5"/>
        <v>5.0999999999999996</v>
      </c>
      <c r="Y53" s="2">
        <v>25</v>
      </c>
      <c r="Z53" s="2">
        <v>23.5</v>
      </c>
      <c r="AA53" s="5">
        <f t="shared" si="6"/>
        <v>25</v>
      </c>
    </row>
    <row r="54" spans="1:28" x14ac:dyDescent="0.2">
      <c r="A54" s="1">
        <v>45237</v>
      </c>
      <c r="B54" t="s">
        <v>115</v>
      </c>
      <c r="C54" t="s">
        <v>45</v>
      </c>
      <c r="D54" t="s">
        <v>109</v>
      </c>
      <c r="E54" t="s">
        <v>99</v>
      </c>
      <c r="F54" s="2">
        <v>168.5</v>
      </c>
      <c r="G54" s="2">
        <v>126</v>
      </c>
      <c r="H54" s="2">
        <f t="shared" si="7"/>
        <v>88</v>
      </c>
      <c r="I54" s="2">
        <v>170.8</v>
      </c>
      <c r="J54" s="2">
        <v>50.75</v>
      </c>
      <c r="K54" s="2">
        <v>3.1949999999999998</v>
      </c>
      <c r="L54" s="2">
        <v>3.1190000000000002</v>
      </c>
      <c r="M54" s="5">
        <f t="shared" si="8"/>
        <v>3.1190000000000002</v>
      </c>
      <c r="N54" s="2">
        <v>2.4540000000000002</v>
      </c>
      <c r="O54" s="2">
        <v>2.222</v>
      </c>
      <c r="P54" s="5">
        <f t="shared" si="2"/>
        <v>2.222</v>
      </c>
      <c r="Q54" s="2">
        <v>15</v>
      </c>
      <c r="R54" s="2">
        <v>65</v>
      </c>
      <c r="S54" s="2">
        <v>68</v>
      </c>
      <c r="T54" s="2">
        <f t="shared" si="3"/>
        <v>68</v>
      </c>
      <c r="U54" s="5">
        <f t="shared" si="4"/>
        <v>53</v>
      </c>
      <c r="V54" s="2">
        <v>6.43</v>
      </c>
      <c r="W54" s="2">
        <v>6.44</v>
      </c>
      <c r="X54" s="5">
        <f t="shared" si="5"/>
        <v>6.44</v>
      </c>
      <c r="Y54" s="2">
        <v>37</v>
      </c>
      <c r="Z54" s="2">
        <v>38</v>
      </c>
      <c r="AA54" s="5">
        <f t="shared" si="6"/>
        <v>38</v>
      </c>
    </row>
    <row r="55" spans="1:28" x14ac:dyDescent="0.2">
      <c r="A55" s="1">
        <v>45237</v>
      </c>
      <c r="B55" t="s">
        <v>116</v>
      </c>
      <c r="C55" t="s">
        <v>45</v>
      </c>
      <c r="D55" t="s">
        <v>109</v>
      </c>
      <c r="E55" t="s">
        <v>42</v>
      </c>
      <c r="F55" s="2">
        <v>176.8</v>
      </c>
      <c r="G55" s="2">
        <v>136</v>
      </c>
      <c r="H55" s="2">
        <f t="shared" si="7"/>
        <v>98</v>
      </c>
      <c r="I55" s="2">
        <v>179.3</v>
      </c>
      <c r="J55" s="2">
        <v>72.75</v>
      </c>
      <c r="K55" s="2">
        <v>3.2949999999999999</v>
      </c>
      <c r="L55" s="2">
        <v>3.2730000000000001</v>
      </c>
      <c r="M55" s="5">
        <f t="shared" si="8"/>
        <v>3.2730000000000001</v>
      </c>
      <c r="N55" s="2">
        <v>2.6080000000000001</v>
      </c>
      <c r="O55" s="2">
        <v>2.6320000000000001</v>
      </c>
      <c r="P55" s="5">
        <f t="shared" si="2"/>
        <v>2.6080000000000001</v>
      </c>
      <c r="Q55" s="2">
        <v>23</v>
      </c>
      <c r="R55" s="2">
        <v>74</v>
      </c>
      <c r="S55" s="2">
        <v>72</v>
      </c>
      <c r="T55" s="2">
        <f t="shared" si="3"/>
        <v>74</v>
      </c>
      <c r="U55" s="5">
        <f t="shared" si="4"/>
        <v>51</v>
      </c>
      <c r="V55" s="2">
        <v>5.6</v>
      </c>
      <c r="W55" s="2">
        <v>7.7</v>
      </c>
      <c r="X55" s="5">
        <f t="shared" si="5"/>
        <v>7.7</v>
      </c>
      <c r="Y55" s="2">
        <v>49.5</v>
      </c>
      <c r="Z55" s="2">
        <v>50</v>
      </c>
      <c r="AA55" s="5">
        <f t="shared" si="6"/>
        <v>50</v>
      </c>
    </row>
    <row r="56" spans="1:28" x14ac:dyDescent="0.2">
      <c r="A56" s="1">
        <v>45237</v>
      </c>
      <c r="B56" t="s">
        <v>117</v>
      </c>
      <c r="C56" t="s">
        <v>45</v>
      </c>
      <c r="D56" t="s">
        <v>109</v>
      </c>
      <c r="E56" t="s">
        <v>99</v>
      </c>
      <c r="F56" s="2">
        <v>165.1</v>
      </c>
      <c r="G56" s="2">
        <v>125</v>
      </c>
      <c r="H56" s="2">
        <f t="shared" si="7"/>
        <v>87</v>
      </c>
      <c r="I56" s="2">
        <v>170.8</v>
      </c>
      <c r="J56" s="2">
        <v>46.5</v>
      </c>
      <c r="K56" s="2">
        <v>3.097</v>
      </c>
      <c r="L56" s="2">
        <v>3.2879999999999998</v>
      </c>
      <c r="M56" s="5">
        <f t="shared" si="8"/>
        <v>3.097</v>
      </c>
      <c r="N56" s="2">
        <v>2.375</v>
      </c>
      <c r="O56" s="2">
        <v>2.3130000000000002</v>
      </c>
      <c r="P56" s="5">
        <f t="shared" si="2"/>
        <v>2.3130000000000002</v>
      </c>
      <c r="Q56" s="2">
        <v>11</v>
      </c>
      <c r="R56" s="2">
        <v>60</v>
      </c>
      <c r="S56" s="2">
        <v>62</v>
      </c>
      <c r="T56" s="2">
        <f t="shared" si="3"/>
        <v>62</v>
      </c>
      <c r="U56" s="5">
        <f t="shared" si="4"/>
        <v>51</v>
      </c>
      <c r="V56" s="2">
        <v>6.25</v>
      </c>
      <c r="W56" s="2">
        <v>6.28</v>
      </c>
      <c r="X56" s="5">
        <f t="shared" si="5"/>
        <v>6.28</v>
      </c>
      <c r="Y56" s="2">
        <v>32.5</v>
      </c>
      <c r="Z56" s="2">
        <v>33.5</v>
      </c>
      <c r="AA56" s="5">
        <f t="shared" si="6"/>
        <v>33.5</v>
      </c>
    </row>
    <row r="57" spans="1:28" x14ac:dyDescent="0.2">
      <c r="A57" s="1">
        <v>45237</v>
      </c>
      <c r="B57" t="s">
        <v>118</v>
      </c>
      <c r="C57" t="s">
        <v>36</v>
      </c>
      <c r="D57" t="s">
        <v>109</v>
      </c>
      <c r="E57" t="s">
        <v>49</v>
      </c>
      <c r="F57" s="2">
        <v>150.6</v>
      </c>
      <c r="G57" s="2">
        <v>119</v>
      </c>
      <c r="H57" s="2">
        <f t="shared" si="7"/>
        <v>81</v>
      </c>
      <c r="I57" s="2">
        <v>148.19999999999999</v>
      </c>
      <c r="J57" s="2">
        <v>38.200000000000003</v>
      </c>
      <c r="K57" s="2">
        <v>3.645</v>
      </c>
      <c r="L57" s="2">
        <v>3.6269999999999998</v>
      </c>
      <c r="M57" s="5">
        <f t="shared" si="8"/>
        <v>3.6269999999999998</v>
      </c>
      <c r="N57" s="2">
        <v>2.6640000000000001</v>
      </c>
      <c r="O57" s="2">
        <v>2.6259999999999999</v>
      </c>
      <c r="P57" s="5">
        <f t="shared" si="2"/>
        <v>2.6259999999999999</v>
      </c>
      <c r="Q57" s="2" t="s">
        <v>39</v>
      </c>
      <c r="R57" s="2" t="s">
        <v>39</v>
      </c>
      <c r="S57" s="2" t="s">
        <v>39</v>
      </c>
      <c r="T57" s="2">
        <f t="shared" si="3"/>
        <v>0</v>
      </c>
      <c r="U57" s="5" t="e">
        <f t="shared" si="4"/>
        <v>#VALUE!</v>
      </c>
      <c r="V57" s="2">
        <v>4.17</v>
      </c>
      <c r="W57" s="2">
        <v>3.26</v>
      </c>
      <c r="X57" s="5">
        <f t="shared" si="5"/>
        <v>4.17</v>
      </c>
      <c r="Y57" s="2">
        <v>19</v>
      </c>
      <c r="Z57" s="2">
        <v>23.5</v>
      </c>
      <c r="AA57" s="5">
        <f t="shared" si="6"/>
        <v>23.5</v>
      </c>
      <c r="AB57" s="2" t="s">
        <v>119</v>
      </c>
    </row>
    <row r="58" spans="1:28" x14ac:dyDescent="0.2">
      <c r="A58" s="1">
        <v>45237</v>
      </c>
      <c r="B58" t="s">
        <v>120</v>
      </c>
      <c r="C58" t="s">
        <v>45</v>
      </c>
      <c r="D58" t="s">
        <v>109</v>
      </c>
      <c r="E58" t="s">
        <v>59</v>
      </c>
      <c r="F58" s="2">
        <v>167</v>
      </c>
      <c r="G58" s="2">
        <v>127.5</v>
      </c>
      <c r="H58" s="2">
        <f t="shared" si="7"/>
        <v>89.5</v>
      </c>
      <c r="I58" s="2">
        <v>173.1</v>
      </c>
      <c r="J58" s="2">
        <v>65.05</v>
      </c>
      <c r="K58" s="2">
        <v>3.1840000000000002</v>
      </c>
      <c r="L58" s="2">
        <v>3.1469999999999998</v>
      </c>
      <c r="M58" s="5">
        <f t="shared" si="8"/>
        <v>3.1469999999999998</v>
      </c>
      <c r="N58" s="2">
        <v>2.4590000000000001</v>
      </c>
      <c r="O58" s="2">
        <v>2.556</v>
      </c>
      <c r="P58" s="5">
        <f t="shared" si="2"/>
        <v>2.4590000000000001</v>
      </c>
      <c r="Q58" s="2">
        <v>14</v>
      </c>
      <c r="R58" s="2">
        <v>58</v>
      </c>
      <c r="S58" s="2">
        <v>61</v>
      </c>
      <c r="T58" s="2">
        <f t="shared" si="3"/>
        <v>61</v>
      </c>
      <c r="U58" s="5">
        <f t="shared" si="4"/>
        <v>47</v>
      </c>
      <c r="V58" s="2">
        <v>7.91</v>
      </c>
      <c r="W58" s="2">
        <v>8.6</v>
      </c>
      <c r="X58" s="5">
        <f t="shared" si="5"/>
        <v>8.6</v>
      </c>
      <c r="Y58" s="2">
        <v>54</v>
      </c>
      <c r="Z58" s="2">
        <v>42.5</v>
      </c>
      <c r="AA58" s="5">
        <f t="shared" si="6"/>
        <v>54</v>
      </c>
    </row>
    <row r="59" spans="1:28" x14ac:dyDescent="0.2">
      <c r="A59" s="1">
        <v>45237</v>
      </c>
      <c r="B59" t="s">
        <v>121</v>
      </c>
      <c r="C59" t="s">
        <v>36</v>
      </c>
      <c r="D59" t="s">
        <v>109</v>
      </c>
      <c r="E59" t="s">
        <v>46</v>
      </c>
      <c r="F59" s="2">
        <v>164.5</v>
      </c>
      <c r="G59" s="2">
        <v>122</v>
      </c>
      <c r="H59" s="2">
        <f t="shared" si="7"/>
        <v>84</v>
      </c>
      <c r="I59" s="2">
        <v>166.4</v>
      </c>
      <c r="J59" s="2">
        <v>53.45</v>
      </c>
      <c r="K59" s="2">
        <v>4.0730000000000004</v>
      </c>
      <c r="L59" s="2">
        <v>3.8690000000000002</v>
      </c>
      <c r="M59" s="5">
        <f t="shared" si="8"/>
        <v>3.8690000000000002</v>
      </c>
      <c r="N59" s="2">
        <v>2.9889999999999999</v>
      </c>
      <c r="O59" s="2">
        <v>2.9910000000000001</v>
      </c>
      <c r="P59" s="5">
        <f t="shared" si="2"/>
        <v>2.9889999999999999</v>
      </c>
      <c r="Q59" s="2">
        <v>33</v>
      </c>
      <c r="R59" s="2">
        <v>64</v>
      </c>
      <c r="S59" s="2">
        <v>65</v>
      </c>
      <c r="T59" s="2">
        <f t="shared" si="3"/>
        <v>65</v>
      </c>
      <c r="U59" s="5">
        <f t="shared" si="4"/>
        <v>32</v>
      </c>
      <c r="V59" s="2">
        <v>8.6199999999999992</v>
      </c>
      <c r="W59" s="2">
        <v>8.84</v>
      </c>
      <c r="X59" s="5">
        <f t="shared" si="5"/>
        <v>8.84</v>
      </c>
      <c r="Y59" s="2">
        <v>32</v>
      </c>
      <c r="Z59" s="2">
        <v>29.5</v>
      </c>
      <c r="AA59" s="5">
        <f t="shared" si="6"/>
        <v>32</v>
      </c>
    </row>
    <row r="60" spans="1:28" x14ac:dyDescent="0.2">
      <c r="A60" s="1">
        <v>45237</v>
      </c>
      <c r="B60" t="s">
        <v>122</v>
      </c>
      <c r="C60" t="s">
        <v>36</v>
      </c>
      <c r="D60" t="s">
        <v>109</v>
      </c>
      <c r="E60" t="s">
        <v>49</v>
      </c>
      <c r="F60" s="2">
        <v>168.9</v>
      </c>
      <c r="G60" s="2">
        <v>125</v>
      </c>
      <c r="H60" s="2">
        <f t="shared" si="7"/>
        <v>87</v>
      </c>
      <c r="I60" s="2">
        <v>165.7</v>
      </c>
      <c r="J60" s="2">
        <v>56.75</v>
      </c>
      <c r="K60" s="2">
        <v>3.6659999999999999</v>
      </c>
      <c r="L60" s="2">
        <v>3.5680000000000001</v>
      </c>
      <c r="M60" s="5">
        <f t="shared" si="8"/>
        <v>3.5680000000000001</v>
      </c>
      <c r="N60" s="2">
        <v>2.6320000000000001</v>
      </c>
      <c r="O60" s="2">
        <v>2.694</v>
      </c>
      <c r="P60" s="5">
        <f t="shared" si="2"/>
        <v>2.6320000000000001</v>
      </c>
      <c r="Q60" s="2" t="s">
        <v>39</v>
      </c>
      <c r="R60" s="2" t="s">
        <v>39</v>
      </c>
      <c r="S60" s="2" t="s">
        <v>39</v>
      </c>
      <c r="T60" s="2">
        <f t="shared" si="3"/>
        <v>0</v>
      </c>
      <c r="U60" s="5" t="e">
        <f t="shared" si="4"/>
        <v>#VALUE!</v>
      </c>
      <c r="V60" s="2">
        <v>7.88</v>
      </c>
      <c r="W60" s="2">
        <v>6.77</v>
      </c>
      <c r="X60" s="5">
        <f t="shared" si="5"/>
        <v>7.88</v>
      </c>
      <c r="Y60" s="2">
        <v>22</v>
      </c>
      <c r="Z60" s="2">
        <v>23.5</v>
      </c>
      <c r="AA60" s="5">
        <f t="shared" si="6"/>
        <v>23.5</v>
      </c>
    </row>
    <row r="61" spans="1:28" x14ac:dyDescent="0.2">
      <c r="A61" s="1">
        <v>45237</v>
      </c>
      <c r="B61" t="s">
        <v>123</v>
      </c>
      <c r="C61" t="s">
        <v>36</v>
      </c>
      <c r="D61" t="s">
        <v>109</v>
      </c>
      <c r="E61" t="s">
        <v>46</v>
      </c>
      <c r="F61" s="2">
        <v>163.80000000000001</v>
      </c>
      <c r="G61" s="2">
        <v>119.5</v>
      </c>
      <c r="H61" s="2">
        <f t="shared" si="7"/>
        <v>81.5</v>
      </c>
      <c r="I61" s="2">
        <v>171</v>
      </c>
      <c r="J61" s="2">
        <v>57.85</v>
      </c>
      <c r="K61" s="2">
        <v>3.7669999999999999</v>
      </c>
      <c r="L61" s="2">
        <v>3.968</v>
      </c>
      <c r="M61" s="5">
        <f t="shared" si="8"/>
        <v>3.7669999999999999</v>
      </c>
      <c r="N61" s="2">
        <v>2.802</v>
      </c>
      <c r="O61" s="2">
        <v>2.774</v>
      </c>
      <c r="P61" s="5">
        <f t="shared" si="2"/>
        <v>2.774</v>
      </c>
      <c r="Q61" s="2">
        <v>33</v>
      </c>
      <c r="R61" s="2">
        <v>71</v>
      </c>
      <c r="S61" s="2">
        <v>72</v>
      </c>
      <c r="T61" s="2">
        <f t="shared" si="3"/>
        <v>72</v>
      </c>
      <c r="U61" s="5">
        <f t="shared" si="4"/>
        <v>39</v>
      </c>
      <c r="V61" s="2">
        <v>8.1</v>
      </c>
      <c r="W61" s="2">
        <v>6.75</v>
      </c>
      <c r="X61" s="5">
        <f t="shared" si="5"/>
        <v>8.1</v>
      </c>
      <c r="Y61" s="2">
        <v>34.5</v>
      </c>
      <c r="Z61" s="2">
        <v>33.700000000000003</v>
      </c>
      <c r="AA61" s="5">
        <f t="shared" si="6"/>
        <v>34.5</v>
      </c>
    </row>
    <row r="62" spans="1:28" x14ac:dyDescent="0.2">
      <c r="A62" s="1">
        <v>45237</v>
      </c>
      <c r="B62" t="s">
        <v>124</v>
      </c>
      <c r="C62" t="s">
        <v>36</v>
      </c>
      <c r="D62" t="s">
        <v>125</v>
      </c>
      <c r="E62" t="s">
        <v>49</v>
      </c>
      <c r="F62" s="2">
        <v>154.19999999999999</v>
      </c>
      <c r="G62" s="2">
        <v>118.5</v>
      </c>
      <c r="H62" s="2">
        <f t="shared" si="7"/>
        <v>80.5</v>
      </c>
      <c r="I62" s="2">
        <v>160</v>
      </c>
      <c r="J62" s="2">
        <v>44.05</v>
      </c>
      <c r="K62" s="2">
        <v>3.5379999999999998</v>
      </c>
      <c r="L62" s="2">
        <v>3.5470000000000002</v>
      </c>
      <c r="M62" s="5">
        <f t="shared" si="8"/>
        <v>3.5379999999999998</v>
      </c>
      <c r="N62" s="2">
        <v>2.5369999999999999</v>
      </c>
      <c r="O62" s="2">
        <v>2.4510000000000001</v>
      </c>
      <c r="P62" s="5">
        <f t="shared" si="2"/>
        <v>2.4510000000000001</v>
      </c>
      <c r="Q62" s="2">
        <v>19</v>
      </c>
      <c r="R62" s="2">
        <v>60</v>
      </c>
      <c r="S62" s="2">
        <v>60</v>
      </c>
      <c r="T62" s="2">
        <f t="shared" si="3"/>
        <v>60</v>
      </c>
      <c r="U62" s="5">
        <f t="shared" si="4"/>
        <v>41</v>
      </c>
      <c r="V62" s="2">
        <v>7.84</v>
      </c>
      <c r="W62" s="2">
        <v>7.76</v>
      </c>
      <c r="X62" s="5">
        <f t="shared" si="5"/>
        <v>7.84</v>
      </c>
      <c r="Y62" s="2">
        <v>24</v>
      </c>
      <c r="Z62" s="2">
        <v>22</v>
      </c>
      <c r="AA62" s="5">
        <f t="shared" si="6"/>
        <v>24</v>
      </c>
    </row>
    <row r="63" spans="1:28" x14ac:dyDescent="0.2">
      <c r="A63" s="1">
        <v>45237</v>
      </c>
      <c r="B63" t="s">
        <v>126</v>
      </c>
      <c r="C63" t="s">
        <v>36</v>
      </c>
      <c r="D63" t="s">
        <v>125</v>
      </c>
      <c r="E63" t="s">
        <v>38</v>
      </c>
      <c r="F63" s="2">
        <v>160.4</v>
      </c>
      <c r="G63" s="2">
        <v>120.5</v>
      </c>
      <c r="H63" s="2">
        <f t="shared" si="7"/>
        <v>82.5</v>
      </c>
      <c r="I63" s="2">
        <v>162.19999999999999</v>
      </c>
      <c r="J63" s="2">
        <v>49</v>
      </c>
      <c r="K63" s="2">
        <v>3.548</v>
      </c>
      <c r="L63" s="2">
        <v>3.5720000000000001</v>
      </c>
      <c r="M63" s="5">
        <f t="shared" si="8"/>
        <v>3.548</v>
      </c>
      <c r="N63" s="3">
        <v>2.7229999999999999</v>
      </c>
      <c r="O63" s="2">
        <v>2.7080000000000002</v>
      </c>
      <c r="P63" s="5">
        <f t="shared" si="2"/>
        <v>2.7080000000000002</v>
      </c>
      <c r="Q63" s="2">
        <v>29</v>
      </c>
      <c r="R63" s="2">
        <v>66</v>
      </c>
      <c r="S63" s="2">
        <v>67</v>
      </c>
      <c r="T63" s="2">
        <f t="shared" si="3"/>
        <v>67</v>
      </c>
      <c r="U63" s="5">
        <f t="shared" si="4"/>
        <v>38</v>
      </c>
      <c r="V63" s="2">
        <v>7.75</v>
      </c>
      <c r="W63" s="2">
        <v>7.7</v>
      </c>
      <c r="X63" s="5">
        <f t="shared" si="5"/>
        <v>7.75</v>
      </c>
      <c r="Y63" s="2">
        <v>22</v>
      </c>
      <c r="Z63" s="2">
        <v>17.5</v>
      </c>
      <c r="AA63" s="5">
        <f t="shared" si="6"/>
        <v>22</v>
      </c>
    </row>
    <row r="64" spans="1:28" x14ac:dyDescent="0.2">
      <c r="A64" s="1">
        <v>45237</v>
      </c>
      <c r="B64" t="s">
        <v>127</v>
      </c>
      <c r="C64" t="s">
        <v>45</v>
      </c>
      <c r="D64" t="s">
        <v>125</v>
      </c>
      <c r="E64" t="s">
        <v>49</v>
      </c>
      <c r="F64" s="2">
        <v>161.5</v>
      </c>
      <c r="G64" s="2">
        <v>118.5</v>
      </c>
      <c r="H64" s="2">
        <f t="shared" si="7"/>
        <v>80.5</v>
      </c>
      <c r="I64" s="2">
        <v>167.5</v>
      </c>
      <c r="J64" s="2">
        <v>43.55</v>
      </c>
      <c r="K64" s="2">
        <v>3.262</v>
      </c>
      <c r="L64" s="2">
        <v>3.2250000000000001</v>
      </c>
      <c r="M64" s="5">
        <f t="shared" si="8"/>
        <v>3.2250000000000001</v>
      </c>
      <c r="N64" s="2">
        <v>2.5059999999999998</v>
      </c>
      <c r="O64" s="2">
        <v>2.359</v>
      </c>
      <c r="P64" s="5">
        <f t="shared" si="2"/>
        <v>2.359</v>
      </c>
      <c r="Q64" s="2">
        <v>8</v>
      </c>
      <c r="R64" s="2">
        <v>61</v>
      </c>
      <c r="S64" s="2">
        <v>62</v>
      </c>
      <c r="T64" s="2">
        <f t="shared" si="3"/>
        <v>62</v>
      </c>
      <c r="U64" s="5">
        <f t="shared" si="4"/>
        <v>54</v>
      </c>
      <c r="V64" s="2">
        <v>6.2</v>
      </c>
      <c r="W64" s="2">
        <v>6.13</v>
      </c>
      <c r="X64" s="5">
        <f t="shared" si="5"/>
        <v>6.2</v>
      </c>
      <c r="Y64" s="2">
        <v>33.5</v>
      </c>
      <c r="Z64" s="2">
        <v>30</v>
      </c>
      <c r="AA64" s="5">
        <f t="shared" si="6"/>
        <v>33.5</v>
      </c>
    </row>
    <row r="65" spans="1:28" x14ac:dyDescent="0.2">
      <c r="A65" s="1">
        <v>45237</v>
      </c>
      <c r="B65" t="s">
        <v>128</v>
      </c>
      <c r="C65" t="s">
        <v>36</v>
      </c>
      <c r="D65" t="s">
        <v>125</v>
      </c>
      <c r="E65" t="s">
        <v>49</v>
      </c>
      <c r="F65" s="2">
        <v>156.30000000000001</v>
      </c>
      <c r="G65" s="2">
        <v>119.5</v>
      </c>
      <c r="H65" s="2">
        <f t="shared" si="7"/>
        <v>81.5</v>
      </c>
      <c r="I65" s="2">
        <v>159.80000000000001</v>
      </c>
      <c r="J65" s="2">
        <v>46.5</v>
      </c>
      <c r="K65" s="2" t="s">
        <v>39</v>
      </c>
      <c r="L65" s="2" t="s">
        <v>39</v>
      </c>
      <c r="M65" s="5">
        <f t="shared" si="8"/>
        <v>0</v>
      </c>
      <c r="N65" s="2" t="s">
        <v>39</v>
      </c>
      <c r="O65" s="2" t="s">
        <v>39</v>
      </c>
      <c r="P65" s="5">
        <f t="shared" si="2"/>
        <v>0</v>
      </c>
      <c r="Q65" s="2" t="s">
        <v>39</v>
      </c>
      <c r="R65" s="2" t="s">
        <v>39</v>
      </c>
      <c r="S65" s="2" t="s">
        <v>39</v>
      </c>
      <c r="T65" s="2">
        <f t="shared" si="3"/>
        <v>0</v>
      </c>
      <c r="U65" s="5" t="e">
        <f t="shared" si="4"/>
        <v>#VALUE!</v>
      </c>
      <c r="V65" s="2" t="s">
        <v>39</v>
      </c>
      <c r="W65" s="2" t="s">
        <v>39</v>
      </c>
      <c r="X65" s="5">
        <f t="shared" si="5"/>
        <v>0</v>
      </c>
      <c r="Y65" s="2">
        <v>23.5</v>
      </c>
      <c r="Z65" s="2">
        <v>23.5</v>
      </c>
      <c r="AA65" s="5">
        <f t="shared" si="6"/>
        <v>23.5</v>
      </c>
      <c r="AB65" s="2" t="s">
        <v>129</v>
      </c>
    </row>
    <row r="66" spans="1:28" x14ac:dyDescent="0.2">
      <c r="A66" s="1">
        <v>45237</v>
      </c>
      <c r="B66" t="s">
        <v>130</v>
      </c>
      <c r="C66" t="s">
        <v>36</v>
      </c>
      <c r="D66" t="s">
        <v>131</v>
      </c>
      <c r="E66" t="s">
        <v>132</v>
      </c>
      <c r="F66" s="2">
        <v>171.1</v>
      </c>
      <c r="G66" s="2">
        <v>127.9</v>
      </c>
      <c r="H66" s="2">
        <f t="shared" ref="H66:H97" si="9">G66-38</f>
        <v>89.9</v>
      </c>
      <c r="I66" s="2">
        <v>177</v>
      </c>
      <c r="J66" s="2">
        <v>80.05</v>
      </c>
      <c r="K66" s="2">
        <v>4.0599999999999996</v>
      </c>
      <c r="L66" s="2">
        <v>4.0720000000000001</v>
      </c>
      <c r="M66" s="5">
        <f t="shared" ref="M66:M97" si="10">MIN(K66,L66)</f>
        <v>4.0599999999999996</v>
      </c>
      <c r="N66" s="2">
        <v>3.109</v>
      </c>
      <c r="O66" s="2">
        <v>3.0579999999999998</v>
      </c>
      <c r="P66" s="5">
        <f t="shared" si="2"/>
        <v>3.0579999999999998</v>
      </c>
      <c r="Q66" s="2">
        <v>31</v>
      </c>
      <c r="R66" s="2">
        <v>74</v>
      </c>
      <c r="S66" s="2">
        <v>75</v>
      </c>
      <c r="T66" s="2">
        <f t="shared" si="3"/>
        <v>75</v>
      </c>
      <c r="U66" s="5">
        <f t="shared" si="4"/>
        <v>44</v>
      </c>
      <c r="V66" s="2">
        <v>8.73</v>
      </c>
      <c r="W66" s="2">
        <v>9.4</v>
      </c>
      <c r="X66" s="5">
        <f t="shared" si="5"/>
        <v>9.4</v>
      </c>
      <c r="Y66" s="2">
        <v>33.5</v>
      </c>
      <c r="Z66" s="2">
        <v>34.5</v>
      </c>
      <c r="AA66" s="5">
        <f t="shared" si="6"/>
        <v>34.5</v>
      </c>
    </row>
    <row r="67" spans="1:28" x14ac:dyDescent="0.2">
      <c r="A67" s="1">
        <v>45237</v>
      </c>
      <c r="B67" t="s">
        <v>133</v>
      </c>
      <c r="C67" t="s">
        <v>36</v>
      </c>
      <c r="D67" t="s">
        <v>131</v>
      </c>
      <c r="E67" t="s">
        <v>42</v>
      </c>
      <c r="F67" s="2">
        <v>163.30000000000001</v>
      </c>
      <c r="G67" s="2">
        <v>127</v>
      </c>
      <c r="H67" s="2">
        <f t="shared" si="9"/>
        <v>89</v>
      </c>
      <c r="I67" s="2">
        <v>168</v>
      </c>
      <c r="J67" s="2">
        <v>51.25</v>
      </c>
      <c r="K67" s="2">
        <v>3.919</v>
      </c>
      <c r="L67" s="2">
        <v>3.7730000000000001</v>
      </c>
      <c r="M67" s="5">
        <f t="shared" si="10"/>
        <v>3.7730000000000001</v>
      </c>
      <c r="N67" s="2">
        <v>2.9009999999999998</v>
      </c>
      <c r="O67" s="2">
        <v>2.7869999999999999</v>
      </c>
      <c r="P67" s="5">
        <f t="shared" ref="P67:P130" si="11">MIN(N67:O67)</f>
        <v>2.7869999999999999</v>
      </c>
      <c r="Q67" s="2">
        <v>21</v>
      </c>
      <c r="R67" s="2">
        <v>69</v>
      </c>
      <c r="S67" s="2">
        <v>73</v>
      </c>
      <c r="T67" s="2">
        <f t="shared" ref="T67:T130" si="12">MAX(R67:S67)</f>
        <v>73</v>
      </c>
      <c r="U67" s="5">
        <f t="shared" ref="U67:U130" si="13">T67-Q67</f>
        <v>52</v>
      </c>
      <c r="V67" s="2">
        <v>5.68</v>
      </c>
      <c r="W67" s="2">
        <v>6.98</v>
      </c>
      <c r="X67" s="5">
        <f t="shared" ref="X67:X130" si="14">MAX(V67:W67)</f>
        <v>6.98</v>
      </c>
      <c r="Y67" s="2">
        <v>24.5</v>
      </c>
      <c r="Z67" s="2">
        <v>28.5</v>
      </c>
      <c r="AA67" s="5">
        <f t="shared" ref="AA67:AA130" si="15">MAX(Y67:Z67)</f>
        <v>28.5</v>
      </c>
    </row>
    <row r="68" spans="1:28" x14ac:dyDescent="0.2">
      <c r="A68" s="1">
        <v>45237</v>
      </c>
      <c r="B68" t="s">
        <v>134</v>
      </c>
      <c r="C68" t="s">
        <v>36</v>
      </c>
      <c r="D68" t="s">
        <v>131</v>
      </c>
      <c r="E68" t="s">
        <v>49</v>
      </c>
      <c r="F68" s="2">
        <v>163.5</v>
      </c>
      <c r="G68" s="2">
        <v>124.3</v>
      </c>
      <c r="H68" s="2">
        <f t="shared" si="9"/>
        <v>86.3</v>
      </c>
      <c r="I68" s="2">
        <v>168.5</v>
      </c>
      <c r="J68" s="2">
        <v>47.35</v>
      </c>
      <c r="K68" s="2">
        <v>3.4119999999999999</v>
      </c>
      <c r="L68" s="2">
        <v>3.3929999999999998</v>
      </c>
      <c r="M68" s="5">
        <f t="shared" si="10"/>
        <v>3.3929999999999998</v>
      </c>
      <c r="N68" s="3">
        <v>2.762</v>
      </c>
      <c r="O68" s="2">
        <v>2.706</v>
      </c>
      <c r="P68" s="5">
        <f t="shared" si="11"/>
        <v>2.706</v>
      </c>
      <c r="Q68" s="2">
        <v>30</v>
      </c>
      <c r="R68" s="2">
        <v>76</v>
      </c>
      <c r="S68" s="2">
        <v>77</v>
      </c>
      <c r="T68" s="2">
        <f t="shared" si="12"/>
        <v>77</v>
      </c>
      <c r="U68" s="5">
        <f t="shared" si="13"/>
        <v>47</v>
      </c>
      <c r="V68" s="2">
        <v>5.9</v>
      </c>
      <c r="W68" s="2">
        <v>7.22</v>
      </c>
      <c r="X68" s="5">
        <f t="shared" si="14"/>
        <v>7.22</v>
      </c>
      <c r="Y68" s="2">
        <v>27.5</v>
      </c>
      <c r="Z68" s="2">
        <v>23</v>
      </c>
      <c r="AA68" s="5">
        <f t="shared" si="15"/>
        <v>27.5</v>
      </c>
    </row>
    <row r="69" spans="1:28" x14ac:dyDescent="0.2">
      <c r="A69" s="1">
        <v>45237</v>
      </c>
      <c r="B69" t="s">
        <v>135</v>
      </c>
      <c r="C69" t="s">
        <v>36</v>
      </c>
      <c r="D69" t="s">
        <v>131</v>
      </c>
      <c r="E69" t="s">
        <v>54</v>
      </c>
      <c r="F69" s="2">
        <v>162.19999999999999</v>
      </c>
      <c r="G69" s="2">
        <v>122.3</v>
      </c>
      <c r="H69" s="2">
        <f t="shared" si="9"/>
        <v>84.3</v>
      </c>
      <c r="I69" s="2">
        <v>160</v>
      </c>
      <c r="J69" s="2">
        <v>48.55</v>
      </c>
      <c r="K69" s="2">
        <v>3.895</v>
      </c>
      <c r="L69" s="2">
        <v>3.8639999999999999</v>
      </c>
      <c r="M69" s="5">
        <f t="shared" si="10"/>
        <v>3.8639999999999999</v>
      </c>
      <c r="N69" s="2">
        <v>3.028</v>
      </c>
      <c r="O69" s="2">
        <v>3.069</v>
      </c>
      <c r="P69" s="5">
        <f t="shared" si="11"/>
        <v>3.028</v>
      </c>
      <c r="Q69" s="2">
        <v>19</v>
      </c>
      <c r="R69" s="2">
        <v>57</v>
      </c>
      <c r="S69" s="2">
        <v>59</v>
      </c>
      <c r="T69" s="2">
        <f t="shared" si="12"/>
        <v>59</v>
      </c>
      <c r="U69" s="5">
        <f t="shared" si="13"/>
        <v>40</v>
      </c>
      <c r="V69" s="2">
        <v>6.04</v>
      </c>
      <c r="W69" s="2">
        <v>5.93</v>
      </c>
      <c r="X69" s="5">
        <f t="shared" si="14"/>
        <v>6.04</v>
      </c>
      <c r="Y69" s="2">
        <v>23</v>
      </c>
      <c r="Z69" s="2">
        <v>27</v>
      </c>
      <c r="AA69" s="5">
        <f t="shared" si="15"/>
        <v>27</v>
      </c>
    </row>
    <row r="70" spans="1:28" x14ac:dyDescent="0.2">
      <c r="A70" s="1">
        <v>45237</v>
      </c>
      <c r="B70" t="s">
        <v>136</v>
      </c>
      <c r="C70" t="s">
        <v>45</v>
      </c>
      <c r="D70" t="s">
        <v>131</v>
      </c>
      <c r="E70" t="s">
        <v>46</v>
      </c>
      <c r="F70" s="2">
        <v>177.5</v>
      </c>
      <c r="G70" s="2">
        <v>131</v>
      </c>
      <c r="H70" s="2">
        <f t="shared" si="9"/>
        <v>93</v>
      </c>
      <c r="I70" s="2">
        <v>180.5</v>
      </c>
      <c r="J70" s="2">
        <v>57.4</v>
      </c>
      <c r="K70" s="2" t="s">
        <v>39</v>
      </c>
      <c r="L70" s="2" t="s">
        <v>39</v>
      </c>
      <c r="M70" s="5">
        <f t="shared" si="10"/>
        <v>0</v>
      </c>
      <c r="N70" s="2" t="s">
        <v>39</v>
      </c>
      <c r="O70" s="2" t="s">
        <v>39</v>
      </c>
      <c r="P70" s="5">
        <f t="shared" si="11"/>
        <v>0</v>
      </c>
      <c r="Q70" s="2" t="s">
        <v>39</v>
      </c>
      <c r="R70" s="2" t="s">
        <v>39</v>
      </c>
      <c r="S70" s="2" t="s">
        <v>39</v>
      </c>
      <c r="T70" s="2">
        <f t="shared" si="12"/>
        <v>0</v>
      </c>
      <c r="U70" s="5" t="e">
        <f t="shared" si="13"/>
        <v>#VALUE!</v>
      </c>
      <c r="V70" s="2">
        <v>8.1999999999999993</v>
      </c>
      <c r="W70" s="2">
        <v>7.86</v>
      </c>
      <c r="X70" s="5">
        <f t="shared" si="14"/>
        <v>8.1999999999999993</v>
      </c>
      <c r="Y70" s="2">
        <v>41.5</v>
      </c>
      <c r="Z70" s="2">
        <v>41.5</v>
      </c>
      <c r="AA70" s="5">
        <f t="shared" si="15"/>
        <v>41.5</v>
      </c>
      <c r="AB70" s="2" t="s">
        <v>137</v>
      </c>
    </row>
    <row r="71" spans="1:28" x14ac:dyDescent="0.2">
      <c r="A71" s="1">
        <v>45237</v>
      </c>
      <c r="B71" t="s">
        <v>138</v>
      </c>
      <c r="C71" t="s">
        <v>45</v>
      </c>
      <c r="D71" t="s">
        <v>131</v>
      </c>
      <c r="E71" t="s">
        <v>85</v>
      </c>
      <c r="F71" s="2">
        <v>174.2</v>
      </c>
      <c r="G71" s="2">
        <v>129</v>
      </c>
      <c r="H71" s="2">
        <f t="shared" si="9"/>
        <v>91</v>
      </c>
      <c r="I71" s="2">
        <v>182</v>
      </c>
      <c r="J71" s="2">
        <v>60.05</v>
      </c>
      <c r="K71" s="2">
        <v>2.9710000000000001</v>
      </c>
      <c r="L71" s="2">
        <v>3.1</v>
      </c>
      <c r="M71" s="5">
        <f t="shared" si="10"/>
        <v>2.9710000000000001</v>
      </c>
      <c r="N71" s="2">
        <v>2.2890000000000001</v>
      </c>
      <c r="O71" s="2">
        <v>2.274</v>
      </c>
      <c r="P71" s="5">
        <f t="shared" si="11"/>
        <v>2.274</v>
      </c>
      <c r="Q71" s="2">
        <v>15</v>
      </c>
      <c r="R71" s="2">
        <v>80</v>
      </c>
      <c r="S71" s="2">
        <v>80</v>
      </c>
      <c r="T71" s="2">
        <f t="shared" si="12"/>
        <v>80</v>
      </c>
      <c r="U71" s="5">
        <f t="shared" si="13"/>
        <v>65</v>
      </c>
      <c r="V71" s="2">
        <v>10</v>
      </c>
      <c r="W71" s="2">
        <v>10.3</v>
      </c>
      <c r="X71" s="5">
        <f t="shared" si="14"/>
        <v>10.3</v>
      </c>
      <c r="Y71" s="2">
        <v>37</v>
      </c>
      <c r="Z71" s="2">
        <v>34</v>
      </c>
      <c r="AA71" s="5">
        <f t="shared" si="15"/>
        <v>37</v>
      </c>
    </row>
    <row r="72" spans="1:28" x14ac:dyDescent="0.2">
      <c r="A72" s="1">
        <v>45237</v>
      </c>
      <c r="B72" t="s">
        <v>139</v>
      </c>
      <c r="C72" t="s">
        <v>36</v>
      </c>
      <c r="D72" t="s">
        <v>131</v>
      </c>
      <c r="E72" t="s">
        <v>46</v>
      </c>
      <c r="F72" s="2">
        <v>155.30000000000001</v>
      </c>
      <c r="G72" s="2">
        <v>122.7</v>
      </c>
      <c r="H72" s="2">
        <f t="shared" si="9"/>
        <v>84.7</v>
      </c>
      <c r="I72" s="2">
        <v>153</v>
      </c>
      <c r="J72" s="2">
        <v>40.5</v>
      </c>
      <c r="K72" s="2">
        <v>3.9889999999999999</v>
      </c>
      <c r="L72" s="2">
        <v>3.9390000000000001</v>
      </c>
      <c r="M72" s="5">
        <f t="shared" si="10"/>
        <v>3.9390000000000001</v>
      </c>
      <c r="N72" s="2">
        <v>3.2170000000000001</v>
      </c>
      <c r="O72" s="2">
        <v>3.1259999999999999</v>
      </c>
      <c r="P72" s="5">
        <f t="shared" si="11"/>
        <v>3.1259999999999999</v>
      </c>
      <c r="Q72" s="2">
        <v>16</v>
      </c>
      <c r="R72" s="2">
        <v>50</v>
      </c>
      <c r="S72" s="2">
        <v>50</v>
      </c>
      <c r="T72" s="2">
        <f t="shared" si="12"/>
        <v>50</v>
      </c>
      <c r="U72" s="5">
        <f t="shared" si="13"/>
        <v>34</v>
      </c>
      <c r="V72" s="2">
        <v>7.14</v>
      </c>
      <c r="W72" s="2">
        <v>6.42</v>
      </c>
      <c r="X72" s="5">
        <f t="shared" si="14"/>
        <v>7.14</v>
      </c>
      <c r="Y72" s="2">
        <v>27</v>
      </c>
      <c r="Z72" s="2">
        <v>27</v>
      </c>
      <c r="AA72" s="5">
        <f t="shared" si="15"/>
        <v>27</v>
      </c>
    </row>
    <row r="73" spans="1:28" x14ac:dyDescent="0.2">
      <c r="A73" s="1">
        <v>45237</v>
      </c>
      <c r="B73" t="s">
        <v>140</v>
      </c>
      <c r="C73" t="s">
        <v>45</v>
      </c>
      <c r="D73" t="s">
        <v>141</v>
      </c>
      <c r="E73" t="s">
        <v>99</v>
      </c>
      <c r="F73" s="2">
        <v>184</v>
      </c>
      <c r="G73" s="2">
        <v>130.5</v>
      </c>
      <c r="H73" s="2">
        <f t="shared" si="9"/>
        <v>92.5</v>
      </c>
      <c r="I73" s="2">
        <v>184</v>
      </c>
      <c r="J73" s="2">
        <v>63.7</v>
      </c>
      <c r="K73" s="2">
        <v>3.1709999999999998</v>
      </c>
      <c r="L73" s="2">
        <v>3.2250000000000001</v>
      </c>
      <c r="M73" s="5">
        <f t="shared" si="10"/>
        <v>3.1709999999999998</v>
      </c>
      <c r="N73" s="2">
        <v>2.64</v>
      </c>
      <c r="O73" s="2">
        <v>2.464</v>
      </c>
      <c r="P73" s="5">
        <f t="shared" si="11"/>
        <v>2.464</v>
      </c>
      <c r="Q73" s="2">
        <v>24</v>
      </c>
      <c r="R73" s="2">
        <v>81</v>
      </c>
      <c r="S73" s="2">
        <v>81</v>
      </c>
      <c r="T73" s="2">
        <f t="shared" si="12"/>
        <v>81</v>
      </c>
      <c r="U73" s="5">
        <f t="shared" si="13"/>
        <v>57</v>
      </c>
      <c r="V73" s="2">
        <v>5.64</v>
      </c>
      <c r="W73" s="2">
        <v>5.5</v>
      </c>
      <c r="X73" s="5">
        <f t="shared" si="14"/>
        <v>5.64</v>
      </c>
      <c r="Y73" s="2">
        <v>30.5</v>
      </c>
      <c r="Z73" s="2">
        <v>29.5</v>
      </c>
      <c r="AA73" s="5">
        <f t="shared" si="15"/>
        <v>30.5</v>
      </c>
    </row>
    <row r="74" spans="1:28" x14ac:dyDescent="0.2">
      <c r="A74" s="1">
        <v>45237</v>
      </c>
      <c r="B74" t="s">
        <v>142</v>
      </c>
      <c r="C74" t="s">
        <v>45</v>
      </c>
      <c r="D74" t="s">
        <v>141</v>
      </c>
      <c r="E74" t="s">
        <v>99</v>
      </c>
      <c r="F74" s="2">
        <v>168.6</v>
      </c>
      <c r="G74" s="2">
        <v>124</v>
      </c>
      <c r="H74" s="2">
        <f t="shared" si="9"/>
        <v>86</v>
      </c>
      <c r="I74" s="2">
        <v>171.8</v>
      </c>
      <c r="J74" s="2">
        <v>56.5</v>
      </c>
      <c r="K74" s="2">
        <v>3.3149999999999999</v>
      </c>
      <c r="L74" s="2">
        <v>3.1829999999999998</v>
      </c>
      <c r="M74" s="5">
        <f t="shared" si="10"/>
        <v>3.1829999999999998</v>
      </c>
      <c r="N74" s="2">
        <v>2.4580000000000002</v>
      </c>
      <c r="O74" s="2" t="s">
        <v>39</v>
      </c>
      <c r="P74" s="5">
        <f t="shared" si="11"/>
        <v>2.4580000000000002</v>
      </c>
      <c r="Q74" s="2">
        <v>12</v>
      </c>
      <c r="R74" s="2">
        <v>61</v>
      </c>
      <c r="S74" s="2">
        <v>62</v>
      </c>
      <c r="T74" s="2">
        <f t="shared" si="12"/>
        <v>62</v>
      </c>
      <c r="U74" s="5">
        <f t="shared" si="13"/>
        <v>50</v>
      </c>
      <c r="V74" s="2">
        <v>6.6</v>
      </c>
      <c r="W74" s="2">
        <v>6.73</v>
      </c>
      <c r="X74" s="5">
        <f t="shared" si="14"/>
        <v>6.73</v>
      </c>
      <c r="Y74" s="2">
        <v>28.5</v>
      </c>
      <c r="Z74" s="2">
        <v>33</v>
      </c>
      <c r="AA74" s="5">
        <f t="shared" si="15"/>
        <v>33</v>
      </c>
    </row>
    <row r="75" spans="1:28" x14ac:dyDescent="0.2">
      <c r="A75" s="1">
        <v>45237</v>
      </c>
      <c r="B75" t="s">
        <v>143</v>
      </c>
      <c r="C75" t="s">
        <v>45</v>
      </c>
      <c r="D75" t="s">
        <v>141</v>
      </c>
      <c r="E75" t="s">
        <v>99</v>
      </c>
      <c r="F75" s="2">
        <v>170.8</v>
      </c>
      <c r="G75" s="2">
        <v>128.69999999999999</v>
      </c>
      <c r="H75" s="2">
        <f t="shared" si="9"/>
        <v>90.699999999999989</v>
      </c>
      <c r="I75" s="2">
        <v>176</v>
      </c>
      <c r="J75" s="2">
        <v>61.44</v>
      </c>
      <c r="K75" s="2">
        <v>3.04</v>
      </c>
      <c r="L75" s="2">
        <v>3.0350000000000001</v>
      </c>
      <c r="M75" s="5">
        <f t="shared" si="10"/>
        <v>3.0350000000000001</v>
      </c>
      <c r="N75" s="2">
        <v>2.4500000000000002</v>
      </c>
      <c r="O75" s="2">
        <v>2.367</v>
      </c>
      <c r="P75" s="5">
        <f t="shared" si="11"/>
        <v>2.367</v>
      </c>
      <c r="Q75" s="2">
        <v>20</v>
      </c>
      <c r="R75" s="2">
        <v>75</v>
      </c>
      <c r="S75" s="2">
        <v>77</v>
      </c>
      <c r="T75" s="2">
        <f t="shared" si="12"/>
        <v>77</v>
      </c>
      <c r="U75" s="5">
        <f t="shared" si="13"/>
        <v>57</v>
      </c>
      <c r="V75" s="2">
        <v>7.46</v>
      </c>
      <c r="W75" s="2">
        <v>7.7</v>
      </c>
      <c r="X75" s="5">
        <f t="shared" si="14"/>
        <v>7.7</v>
      </c>
      <c r="Y75" s="2">
        <v>37</v>
      </c>
      <c r="Z75" s="2">
        <v>37.5</v>
      </c>
      <c r="AA75" s="5">
        <f t="shared" si="15"/>
        <v>37.5</v>
      </c>
    </row>
    <row r="76" spans="1:28" x14ac:dyDescent="0.2">
      <c r="A76" s="1">
        <v>45237</v>
      </c>
      <c r="B76" t="s">
        <v>144</v>
      </c>
      <c r="C76" t="s">
        <v>45</v>
      </c>
      <c r="D76" t="s">
        <v>141</v>
      </c>
      <c r="E76" t="s">
        <v>51</v>
      </c>
      <c r="F76" s="2">
        <v>168</v>
      </c>
      <c r="G76" s="2">
        <v>127.6</v>
      </c>
      <c r="H76" s="2">
        <f t="shared" si="9"/>
        <v>89.6</v>
      </c>
      <c r="I76" s="2">
        <v>171.1</v>
      </c>
      <c r="J76" s="2">
        <v>64.2</v>
      </c>
      <c r="K76" s="2">
        <v>3.1989999999999998</v>
      </c>
      <c r="L76" s="2">
        <v>3.1669999999999998</v>
      </c>
      <c r="M76" s="5">
        <f t="shared" si="10"/>
        <v>3.1669999999999998</v>
      </c>
      <c r="N76" s="2">
        <v>2.8029999999999999</v>
      </c>
      <c r="O76" s="2">
        <v>2.4049999999999998</v>
      </c>
      <c r="P76" s="5">
        <f t="shared" si="11"/>
        <v>2.4049999999999998</v>
      </c>
      <c r="Q76" s="2">
        <v>12</v>
      </c>
      <c r="R76" s="2">
        <v>71</v>
      </c>
      <c r="S76" s="2">
        <v>71</v>
      </c>
      <c r="T76" s="2">
        <f t="shared" si="12"/>
        <v>71</v>
      </c>
      <c r="U76" s="5">
        <f t="shared" si="13"/>
        <v>59</v>
      </c>
      <c r="V76" s="2">
        <v>7.67</v>
      </c>
      <c r="W76" s="2">
        <v>8.57</v>
      </c>
      <c r="X76" s="5">
        <f t="shared" si="14"/>
        <v>8.57</v>
      </c>
      <c r="Y76" s="2">
        <v>39.5</v>
      </c>
      <c r="Z76" s="2">
        <v>36.5</v>
      </c>
      <c r="AA76" s="5">
        <f t="shared" si="15"/>
        <v>39.5</v>
      </c>
    </row>
    <row r="77" spans="1:28" x14ac:dyDescent="0.2">
      <c r="A77" s="1">
        <v>45237</v>
      </c>
      <c r="B77" t="s">
        <v>145</v>
      </c>
      <c r="C77" t="s">
        <v>36</v>
      </c>
      <c r="D77" t="s">
        <v>141</v>
      </c>
      <c r="E77" t="s">
        <v>38</v>
      </c>
      <c r="F77" s="2">
        <v>160.5</v>
      </c>
      <c r="G77" s="2">
        <v>127.7</v>
      </c>
      <c r="H77" s="2">
        <f t="shared" si="9"/>
        <v>89.7</v>
      </c>
      <c r="I77" s="2">
        <v>160</v>
      </c>
      <c r="J77" s="2">
        <v>64.8</v>
      </c>
      <c r="K77" s="2">
        <v>3.46</v>
      </c>
      <c r="L77" s="2">
        <v>3.4449999999999998</v>
      </c>
      <c r="M77" s="5">
        <f t="shared" si="10"/>
        <v>3.4449999999999998</v>
      </c>
      <c r="N77" s="2">
        <v>2.6909999999999998</v>
      </c>
      <c r="O77" s="2">
        <v>2.7559999999999998</v>
      </c>
      <c r="P77" s="5">
        <f t="shared" si="11"/>
        <v>2.6909999999999998</v>
      </c>
      <c r="Q77" s="2">
        <v>25</v>
      </c>
      <c r="R77" s="2">
        <v>70</v>
      </c>
      <c r="S77" s="2">
        <v>70</v>
      </c>
      <c r="T77" s="2">
        <f t="shared" si="12"/>
        <v>70</v>
      </c>
      <c r="U77" s="5">
        <f t="shared" si="13"/>
        <v>45</v>
      </c>
      <c r="V77" s="2">
        <v>6.65</v>
      </c>
      <c r="W77" s="2">
        <v>8.5</v>
      </c>
      <c r="X77" s="5">
        <f t="shared" si="14"/>
        <v>8.5</v>
      </c>
      <c r="Y77" s="2">
        <v>31</v>
      </c>
      <c r="Z77" s="2">
        <v>31.5</v>
      </c>
      <c r="AA77" s="5">
        <f t="shared" si="15"/>
        <v>31.5</v>
      </c>
    </row>
    <row r="78" spans="1:28" x14ac:dyDescent="0.2">
      <c r="A78" s="1">
        <v>45237</v>
      </c>
      <c r="B78" t="s">
        <v>146</v>
      </c>
      <c r="C78" t="s">
        <v>45</v>
      </c>
      <c r="D78" t="s">
        <v>141</v>
      </c>
      <c r="E78" t="s">
        <v>99</v>
      </c>
      <c r="F78" s="2">
        <v>160.9</v>
      </c>
      <c r="G78" s="2">
        <v>121.9</v>
      </c>
      <c r="H78" s="2">
        <f t="shared" si="9"/>
        <v>83.9</v>
      </c>
      <c r="I78" s="2">
        <v>163.80000000000001</v>
      </c>
      <c r="J78" s="2">
        <v>43.4</v>
      </c>
      <c r="K78" s="2">
        <v>3.37</v>
      </c>
      <c r="L78" s="2">
        <v>3.379</v>
      </c>
      <c r="M78" s="5">
        <f t="shared" si="10"/>
        <v>3.37</v>
      </c>
      <c r="N78" s="2">
        <v>2.5680000000000001</v>
      </c>
      <c r="O78" s="2">
        <v>2.62</v>
      </c>
      <c r="P78" s="5">
        <f t="shared" si="11"/>
        <v>2.5680000000000001</v>
      </c>
      <c r="Q78" s="2">
        <v>30</v>
      </c>
      <c r="R78" s="2">
        <v>72</v>
      </c>
      <c r="S78" s="2">
        <v>75</v>
      </c>
      <c r="T78" s="2">
        <f t="shared" si="12"/>
        <v>75</v>
      </c>
      <c r="U78" s="5">
        <f t="shared" si="13"/>
        <v>45</v>
      </c>
      <c r="V78" s="2">
        <v>4.5999999999999996</v>
      </c>
      <c r="W78" s="2">
        <v>4.22</v>
      </c>
      <c r="X78" s="5">
        <f t="shared" si="14"/>
        <v>4.5999999999999996</v>
      </c>
      <c r="Y78" s="2">
        <v>23.5</v>
      </c>
      <c r="Z78" s="2">
        <v>24</v>
      </c>
      <c r="AA78" s="5">
        <f t="shared" si="15"/>
        <v>24</v>
      </c>
    </row>
    <row r="79" spans="1:28" x14ac:dyDescent="0.2">
      <c r="A79" s="1">
        <v>45237</v>
      </c>
      <c r="B79" t="s">
        <v>147</v>
      </c>
      <c r="C79" t="s">
        <v>45</v>
      </c>
      <c r="D79" t="s">
        <v>141</v>
      </c>
      <c r="E79" t="s">
        <v>85</v>
      </c>
      <c r="F79" s="2">
        <v>160.30000000000001</v>
      </c>
      <c r="G79" s="2">
        <v>122.8</v>
      </c>
      <c r="H79" s="2">
        <f t="shared" si="9"/>
        <v>84.8</v>
      </c>
      <c r="I79" s="2">
        <v>161.30000000000001</v>
      </c>
      <c r="J79" s="2">
        <v>42.7</v>
      </c>
      <c r="K79" s="2">
        <v>3.5139999999999998</v>
      </c>
      <c r="L79" s="2">
        <v>3.4540000000000002</v>
      </c>
      <c r="M79" s="5">
        <f t="shared" si="10"/>
        <v>3.4540000000000002</v>
      </c>
      <c r="N79" s="2">
        <v>2.581</v>
      </c>
      <c r="O79" s="2">
        <v>2.5379999999999998</v>
      </c>
      <c r="P79" s="5">
        <f t="shared" si="11"/>
        <v>2.5379999999999998</v>
      </c>
      <c r="Q79" s="2">
        <v>24</v>
      </c>
      <c r="R79" s="2">
        <v>64</v>
      </c>
      <c r="S79" s="2">
        <v>65</v>
      </c>
      <c r="T79" s="2">
        <f t="shared" si="12"/>
        <v>65</v>
      </c>
      <c r="U79" s="5">
        <f t="shared" si="13"/>
        <v>41</v>
      </c>
      <c r="V79" s="2">
        <v>5.56</v>
      </c>
      <c r="W79" s="2">
        <v>6.41</v>
      </c>
      <c r="X79" s="5">
        <f t="shared" si="14"/>
        <v>6.41</v>
      </c>
      <c r="Y79" s="2">
        <v>33</v>
      </c>
      <c r="Z79" s="2">
        <v>31</v>
      </c>
      <c r="AA79" s="5">
        <f t="shared" si="15"/>
        <v>33</v>
      </c>
    </row>
    <row r="80" spans="1:28" x14ac:dyDescent="0.2">
      <c r="A80" s="1">
        <v>45237</v>
      </c>
      <c r="B80" t="s">
        <v>148</v>
      </c>
      <c r="C80" t="s">
        <v>36</v>
      </c>
      <c r="D80" t="s">
        <v>141</v>
      </c>
      <c r="E80" t="s">
        <v>38</v>
      </c>
      <c r="F80" s="2">
        <v>156.6</v>
      </c>
      <c r="G80" s="2">
        <v>122.5</v>
      </c>
      <c r="H80" s="2">
        <f t="shared" si="9"/>
        <v>84.5</v>
      </c>
      <c r="I80" s="2">
        <v>160.5</v>
      </c>
      <c r="J80" s="2">
        <v>45.85</v>
      </c>
      <c r="K80" s="2">
        <v>3.5329999999999999</v>
      </c>
      <c r="L80" s="2">
        <v>3.504</v>
      </c>
      <c r="M80" s="5">
        <f t="shared" si="10"/>
        <v>3.504</v>
      </c>
      <c r="N80" s="2">
        <v>2.7170000000000001</v>
      </c>
      <c r="O80" s="2">
        <v>2.6080000000000001</v>
      </c>
      <c r="P80" s="5">
        <f t="shared" si="11"/>
        <v>2.6080000000000001</v>
      </c>
      <c r="Q80" s="2">
        <v>23</v>
      </c>
      <c r="R80" s="2">
        <v>58</v>
      </c>
      <c r="S80" s="2">
        <v>62</v>
      </c>
      <c r="T80" s="2">
        <f t="shared" si="12"/>
        <v>62</v>
      </c>
      <c r="U80" s="5">
        <f t="shared" si="13"/>
        <v>39</v>
      </c>
      <c r="V80" s="2">
        <v>6.9</v>
      </c>
      <c r="W80" s="2">
        <v>7.24</v>
      </c>
      <c r="X80" s="5">
        <f t="shared" si="14"/>
        <v>7.24</v>
      </c>
      <c r="Y80" s="2">
        <v>24</v>
      </c>
      <c r="Z80" s="2">
        <v>22</v>
      </c>
      <c r="AA80" s="5">
        <f t="shared" si="15"/>
        <v>24</v>
      </c>
    </row>
    <row r="81" spans="1:27" x14ac:dyDescent="0.2">
      <c r="A81" s="1">
        <v>45238</v>
      </c>
      <c r="B81" t="s">
        <v>149</v>
      </c>
      <c r="C81" t="s">
        <v>36</v>
      </c>
      <c r="D81" t="s">
        <v>150</v>
      </c>
      <c r="E81" t="s">
        <v>42</v>
      </c>
      <c r="F81" s="2">
        <v>159.69999999999999</v>
      </c>
      <c r="G81" s="2">
        <v>123.5</v>
      </c>
      <c r="H81" s="2">
        <f t="shared" si="9"/>
        <v>85.5</v>
      </c>
      <c r="I81" s="2">
        <v>158.6</v>
      </c>
      <c r="J81" s="2">
        <v>51.45</v>
      </c>
      <c r="K81" s="2">
        <v>3.669</v>
      </c>
      <c r="L81" s="2">
        <v>3.6819999999999999</v>
      </c>
      <c r="M81" s="5">
        <f t="shared" si="10"/>
        <v>3.669</v>
      </c>
      <c r="N81" s="2">
        <v>2.887</v>
      </c>
      <c r="O81" s="2">
        <v>2.7269999999999999</v>
      </c>
      <c r="P81" s="5">
        <f t="shared" si="11"/>
        <v>2.7269999999999999</v>
      </c>
      <c r="Q81" s="2">
        <v>20</v>
      </c>
      <c r="R81" s="2">
        <v>60</v>
      </c>
      <c r="S81" s="2">
        <v>65</v>
      </c>
      <c r="T81" s="2">
        <f t="shared" si="12"/>
        <v>65</v>
      </c>
      <c r="U81" s="5">
        <f t="shared" si="13"/>
        <v>45</v>
      </c>
      <c r="V81" s="2">
        <v>6.5</v>
      </c>
      <c r="W81" s="2">
        <v>7.1</v>
      </c>
      <c r="X81" s="5">
        <f t="shared" si="14"/>
        <v>7.1</v>
      </c>
      <c r="Y81" s="2">
        <v>32.5</v>
      </c>
      <c r="Z81" s="2">
        <v>30</v>
      </c>
      <c r="AA81" s="5">
        <f t="shared" si="15"/>
        <v>32.5</v>
      </c>
    </row>
    <row r="82" spans="1:27" x14ac:dyDescent="0.2">
      <c r="A82" s="1">
        <v>45238</v>
      </c>
      <c r="B82" t="s">
        <v>151</v>
      </c>
      <c r="C82" t="s">
        <v>45</v>
      </c>
      <c r="D82" t="s">
        <v>150</v>
      </c>
      <c r="E82" t="s">
        <v>99</v>
      </c>
      <c r="F82" s="2">
        <v>149.19999999999999</v>
      </c>
      <c r="G82" s="2">
        <v>115.5</v>
      </c>
      <c r="H82" s="2">
        <f t="shared" si="9"/>
        <v>77.5</v>
      </c>
      <c r="I82" s="2">
        <v>148</v>
      </c>
      <c r="J82" s="2">
        <v>35.4</v>
      </c>
      <c r="K82" s="2">
        <v>3.4470000000000001</v>
      </c>
      <c r="L82" s="2">
        <v>3.4670000000000001</v>
      </c>
      <c r="M82" s="5">
        <f t="shared" si="10"/>
        <v>3.4470000000000001</v>
      </c>
      <c r="N82" s="2">
        <v>2.6869999999999998</v>
      </c>
      <c r="O82" s="2">
        <v>2.5030000000000001</v>
      </c>
      <c r="P82" s="5">
        <f t="shared" si="11"/>
        <v>2.5030000000000001</v>
      </c>
      <c r="Q82" s="2">
        <v>11</v>
      </c>
      <c r="R82" s="2">
        <v>55</v>
      </c>
      <c r="S82" s="2">
        <v>55</v>
      </c>
      <c r="T82" s="2">
        <f t="shared" si="12"/>
        <v>55</v>
      </c>
      <c r="U82" s="5">
        <f t="shared" si="13"/>
        <v>44</v>
      </c>
      <c r="V82" s="2">
        <v>4.4000000000000004</v>
      </c>
      <c r="W82" s="2">
        <v>4.59</v>
      </c>
      <c r="X82" s="5">
        <f t="shared" si="14"/>
        <v>4.59</v>
      </c>
      <c r="Y82" s="2">
        <v>16</v>
      </c>
      <c r="Z82" s="2">
        <v>17</v>
      </c>
      <c r="AA82" s="5">
        <f t="shared" si="15"/>
        <v>17</v>
      </c>
    </row>
    <row r="83" spans="1:27" x14ac:dyDescent="0.2">
      <c r="A83" s="1">
        <v>45238</v>
      </c>
      <c r="B83" t="s">
        <v>152</v>
      </c>
      <c r="C83" t="s">
        <v>45</v>
      </c>
      <c r="D83" t="s">
        <v>150</v>
      </c>
      <c r="E83" t="s">
        <v>49</v>
      </c>
      <c r="F83" s="2">
        <v>169.9</v>
      </c>
      <c r="G83" s="2">
        <v>129</v>
      </c>
      <c r="H83" s="2">
        <f t="shared" si="9"/>
        <v>91</v>
      </c>
      <c r="I83" s="2">
        <v>167.7</v>
      </c>
      <c r="J83" s="2">
        <v>46.35</v>
      </c>
      <c r="K83" s="2">
        <v>2.9969999999999999</v>
      </c>
      <c r="L83" s="2">
        <v>2.996</v>
      </c>
      <c r="M83" s="5">
        <f t="shared" si="10"/>
        <v>2.996</v>
      </c>
      <c r="N83" s="2">
        <v>2.415</v>
      </c>
      <c r="O83" s="2">
        <v>2.2829999999999999</v>
      </c>
      <c r="P83" s="5">
        <f t="shared" si="11"/>
        <v>2.2829999999999999</v>
      </c>
      <c r="Q83" s="2">
        <v>21</v>
      </c>
      <c r="R83" s="2">
        <v>85</v>
      </c>
      <c r="S83" s="2">
        <v>87</v>
      </c>
      <c r="T83" s="2">
        <f t="shared" si="12"/>
        <v>87</v>
      </c>
      <c r="U83" s="5">
        <f t="shared" si="13"/>
        <v>66</v>
      </c>
      <c r="V83" s="2">
        <v>6.77</v>
      </c>
      <c r="W83" s="2">
        <v>6.76</v>
      </c>
      <c r="X83" s="5">
        <f t="shared" si="14"/>
        <v>6.77</v>
      </c>
      <c r="Y83" s="2">
        <v>35</v>
      </c>
      <c r="Z83" s="2">
        <v>30.5</v>
      </c>
      <c r="AA83" s="5">
        <f t="shared" si="15"/>
        <v>35</v>
      </c>
    </row>
    <row r="84" spans="1:27" x14ac:dyDescent="0.2">
      <c r="A84" s="1">
        <v>45238</v>
      </c>
      <c r="B84" t="s">
        <v>153</v>
      </c>
      <c r="C84" t="s">
        <v>36</v>
      </c>
      <c r="D84" t="s">
        <v>154</v>
      </c>
      <c r="E84" t="s">
        <v>42</v>
      </c>
      <c r="F84" s="2">
        <v>153.80000000000001</v>
      </c>
      <c r="G84" s="2">
        <v>120.8</v>
      </c>
      <c r="H84" s="2">
        <f t="shared" si="9"/>
        <v>82.8</v>
      </c>
      <c r="I84" s="2">
        <v>156</v>
      </c>
      <c r="J84" s="2">
        <v>54.2</v>
      </c>
      <c r="K84" s="2">
        <v>3.835</v>
      </c>
      <c r="L84" s="2">
        <v>3.8660000000000001</v>
      </c>
      <c r="M84" s="5">
        <f t="shared" si="10"/>
        <v>3.835</v>
      </c>
      <c r="N84" s="2">
        <v>2.968</v>
      </c>
      <c r="O84" s="2">
        <v>3.01</v>
      </c>
      <c r="P84" s="5">
        <f t="shared" si="11"/>
        <v>2.968</v>
      </c>
      <c r="Q84" s="2">
        <v>14</v>
      </c>
      <c r="R84" s="2">
        <v>54</v>
      </c>
      <c r="S84" s="2">
        <v>58</v>
      </c>
      <c r="T84" s="2">
        <f t="shared" si="12"/>
        <v>58</v>
      </c>
      <c r="U84" s="5">
        <f t="shared" si="13"/>
        <v>44</v>
      </c>
      <c r="V84" s="2">
        <v>6.98</v>
      </c>
      <c r="W84" s="2">
        <v>7.1</v>
      </c>
      <c r="X84" s="5">
        <f t="shared" si="14"/>
        <v>7.1</v>
      </c>
      <c r="Y84" s="2">
        <v>20</v>
      </c>
      <c r="Z84" s="2">
        <v>22.5</v>
      </c>
      <c r="AA84" s="5">
        <f t="shared" si="15"/>
        <v>22.5</v>
      </c>
    </row>
    <row r="85" spans="1:27" x14ac:dyDescent="0.2">
      <c r="A85" s="1">
        <v>45238</v>
      </c>
      <c r="B85" t="s">
        <v>155</v>
      </c>
      <c r="C85" t="s">
        <v>36</v>
      </c>
      <c r="D85" t="s">
        <v>154</v>
      </c>
      <c r="E85" t="s">
        <v>59</v>
      </c>
      <c r="F85" s="2">
        <v>167.7</v>
      </c>
      <c r="G85" s="2">
        <v>127.4</v>
      </c>
      <c r="H85" s="2">
        <f t="shared" si="9"/>
        <v>89.4</v>
      </c>
      <c r="I85" s="2">
        <v>170.6</v>
      </c>
      <c r="J85" s="2">
        <v>56.1</v>
      </c>
      <c r="K85" s="2">
        <v>4.1989999999999998</v>
      </c>
      <c r="L85" s="2">
        <v>4.3070000000000004</v>
      </c>
      <c r="M85" s="5">
        <f t="shared" si="10"/>
        <v>4.1989999999999998</v>
      </c>
      <c r="N85" s="2">
        <v>2.9449999999999998</v>
      </c>
      <c r="O85" s="2">
        <v>3.0049999999999999</v>
      </c>
      <c r="P85" s="5">
        <f t="shared" si="11"/>
        <v>2.9449999999999998</v>
      </c>
      <c r="Q85" s="2">
        <v>29</v>
      </c>
      <c r="R85" s="2">
        <v>58</v>
      </c>
      <c r="S85" s="2">
        <v>58</v>
      </c>
      <c r="T85" s="2">
        <f t="shared" si="12"/>
        <v>58</v>
      </c>
      <c r="U85" s="5">
        <f t="shared" si="13"/>
        <v>29</v>
      </c>
      <c r="V85" s="2">
        <v>5</v>
      </c>
      <c r="W85" s="2">
        <v>5.85</v>
      </c>
      <c r="X85" s="5">
        <f t="shared" si="14"/>
        <v>5.85</v>
      </c>
      <c r="Y85" s="2">
        <v>21</v>
      </c>
      <c r="Z85" s="2">
        <v>24.5</v>
      </c>
      <c r="AA85" s="5">
        <f t="shared" si="15"/>
        <v>24.5</v>
      </c>
    </row>
    <row r="86" spans="1:27" x14ac:dyDescent="0.2">
      <c r="A86" s="1">
        <v>45238</v>
      </c>
      <c r="B86" t="s">
        <v>156</v>
      </c>
      <c r="C86" t="s">
        <v>45</v>
      </c>
      <c r="D86" t="s">
        <v>154</v>
      </c>
      <c r="E86" t="s">
        <v>76</v>
      </c>
      <c r="F86" s="2">
        <v>162.69999999999999</v>
      </c>
      <c r="G86" s="2">
        <v>126.4</v>
      </c>
      <c r="H86" s="2">
        <f t="shared" si="9"/>
        <v>88.4</v>
      </c>
      <c r="I86" s="2">
        <v>170.5</v>
      </c>
      <c r="J86" s="2">
        <v>52.6</v>
      </c>
      <c r="K86" s="2">
        <v>3.177</v>
      </c>
      <c r="L86" s="2">
        <v>3.1259999999999999</v>
      </c>
      <c r="M86" s="5">
        <f t="shared" si="10"/>
        <v>3.1259999999999999</v>
      </c>
      <c r="N86" s="2">
        <v>2.444</v>
      </c>
      <c r="O86" s="2">
        <v>2.629</v>
      </c>
      <c r="P86" s="5">
        <f t="shared" si="11"/>
        <v>2.444</v>
      </c>
      <c r="Q86" s="2">
        <v>17</v>
      </c>
      <c r="R86" s="2">
        <v>75</v>
      </c>
      <c r="S86" s="2">
        <v>76</v>
      </c>
      <c r="T86" s="2">
        <f t="shared" si="12"/>
        <v>76</v>
      </c>
      <c r="U86" s="5">
        <f t="shared" si="13"/>
        <v>59</v>
      </c>
      <c r="V86" s="2">
        <v>8.08</v>
      </c>
      <c r="W86" s="2">
        <v>8.65</v>
      </c>
      <c r="X86" s="5">
        <f t="shared" si="14"/>
        <v>8.65</v>
      </c>
      <c r="Y86" s="2">
        <v>36</v>
      </c>
      <c r="Z86" s="2">
        <v>36</v>
      </c>
      <c r="AA86" s="5">
        <f t="shared" si="15"/>
        <v>36</v>
      </c>
    </row>
    <row r="87" spans="1:27" x14ac:dyDescent="0.2">
      <c r="A87" s="1">
        <v>45238</v>
      </c>
      <c r="B87" t="s">
        <v>157</v>
      </c>
      <c r="C87" t="s">
        <v>45</v>
      </c>
      <c r="D87" t="s">
        <v>154</v>
      </c>
      <c r="E87" t="s">
        <v>49</v>
      </c>
      <c r="F87" s="2">
        <v>171.5</v>
      </c>
      <c r="G87" s="2">
        <v>127.1</v>
      </c>
      <c r="H87" s="2">
        <f t="shared" si="9"/>
        <v>89.1</v>
      </c>
      <c r="I87" s="2">
        <v>173.4</v>
      </c>
      <c r="J87" s="2">
        <v>58</v>
      </c>
      <c r="K87" s="2">
        <v>3.0259999999999998</v>
      </c>
      <c r="L87" s="2">
        <v>3.0089999999999999</v>
      </c>
      <c r="M87" s="5">
        <f t="shared" si="10"/>
        <v>3.0089999999999999</v>
      </c>
      <c r="N87" s="2">
        <v>2.4239999999999999</v>
      </c>
      <c r="O87" s="2">
        <v>2.4540000000000002</v>
      </c>
      <c r="P87" s="5">
        <f t="shared" si="11"/>
        <v>2.4239999999999999</v>
      </c>
      <c r="Q87" s="2">
        <v>33</v>
      </c>
      <c r="R87" s="2">
        <v>88</v>
      </c>
      <c r="S87" s="2">
        <v>93</v>
      </c>
      <c r="T87" s="2">
        <f t="shared" si="12"/>
        <v>93</v>
      </c>
      <c r="U87" s="5">
        <f t="shared" si="13"/>
        <v>60</v>
      </c>
      <c r="V87" s="2">
        <v>6.65</v>
      </c>
      <c r="W87" s="2">
        <v>7.86</v>
      </c>
      <c r="X87" s="5">
        <f t="shared" si="14"/>
        <v>7.86</v>
      </c>
      <c r="Y87" s="2">
        <v>38</v>
      </c>
      <c r="Z87" s="2">
        <v>31</v>
      </c>
      <c r="AA87" s="5">
        <f t="shared" si="15"/>
        <v>38</v>
      </c>
    </row>
    <row r="88" spans="1:27" x14ac:dyDescent="0.2">
      <c r="A88" s="1">
        <v>45238</v>
      </c>
      <c r="B88" t="s">
        <v>158</v>
      </c>
      <c r="C88" t="s">
        <v>36</v>
      </c>
      <c r="D88" t="s">
        <v>154</v>
      </c>
      <c r="E88" t="s">
        <v>49</v>
      </c>
      <c r="F88" s="2">
        <v>159.19999999999999</v>
      </c>
      <c r="G88" s="2">
        <v>123</v>
      </c>
      <c r="H88" s="2">
        <f t="shared" si="9"/>
        <v>85</v>
      </c>
      <c r="I88" s="2">
        <v>157.69999999999999</v>
      </c>
      <c r="J88" s="2">
        <v>48.7</v>
      </c>
      <c r="K88" s="2">
        <v>3.3660000000000001</v>
      </c>
      <c r="L88" s="2">
        <v>3.351</v>
      </c>
      <c r="M88" s="5">
        <f t="shared" si="10"/>
        <v>3.351</v>
      </c>
      <c r="N88" s="2">
        <v>2.6469999999999998</v>
      </c>
      <c r="O88" s="2">
        <v>2.6080000000000001</v>
      </c>
      <c r="P88" s="5">
        <f t="shared" si="11"/>
        <v>2.6080000000000001</v>
      </c>
      <c r="Q88" s="2">
        <v>22</v>
      </c>
      <c r="R88" s="2">
        <v>63</v>
      </c>
      <c r="S88" s="2">
        <v>64</v>
      </c>
      <c r="T88" s="2">
        <f t="shared" si="12"/>
        <v>64</v>
      </c>
      <c r="U88" s="5">
        <f t="shared" si="13"/>
        <v>42</v>
      </c>
      <c r="V88" s="2">
        <v>6.7</v>
      </c>
      <c r="W88" s="2">
        <v>5.2</v>
      </c>
      <c r="X88" s="5">
        <f t="shared" si="14"/>
        <v>6.7</v>
      </c>
      <c r="Y88" s="2">
        <v>20.5</v>
      </c>
      <c r="Z88" s="2">
        <v>23</v>
      </c>
      <c r="AA88" s="5">
        <f t="shared" si="15"/>
        <v>23</v>
      </c>
    </row>
    <row r="89" spans="1:27" x14ac:dyDescent="0.2">
      <c r="A89" s="1">
        <v>45238</v>
      </c>
      <c r="B89" t="s">
        <v>159</v>
      </c>
      <c r="C89" t="s">
        <v>36</v>
      </c>
      <c r="D89" t="s">
        <v>154</v>
      </c>
      <c r="E89" t="s">
        <v>49</v>
      </c>
      <c r="F89" s="2">
        <v>158.19999999999999</v>
      </c>
      <c r="G89" s="2">
        <v>121.9</v>
      </c>
      <c r="H89" s="2">
        <f t="shared" si="9"/>
        <v>83.9</v>
      </c>
      <c r="I89" s="2">
        <v>161</v>
      </c>
      <c r="J89" s="2">
        <v>42.8</v>
      </c>
      <c r="K89" s="2">
        <v>3.4260000000000002</v>
      </c>
      <c r="L89" s="2">
        <v>3.4209999999999998</v>
      </c>
      <c r="M89" s="5">
        <f t="shared" si="10"/>
        <v>3.4209999999999998</v>
      </c>
      <c r="N89" s="2">
        <v>2.536</v>
      </c>
      <c r="O89" s="2">
        <v>2.5880000000000001</v>
      </c>
      <c r="P89" s="5">
        <f t="shared" si="11"/>
        <v>2.536</v>
      </c>
      <c r="Q89" s="2">
        <v>22</v>
      </c>
      <c r="R89" s="2">
        <v>68</v>
      </c>
      <c r="S89" s="2">
        <v>71</v>
      </c>
      <c r="T89" s="2">
        <f t="shared" si="12"/>
        <v>71</v>
      </c>
      <c r="U89" s="5">
        <f t="shared" si="13"/>
        <v>49</v>
      </c>
      <c r="V89" s="2">
        <v>5.6</v>
      </c>
      <c r="W89" s="2">
        <v>6.2</v>
      </c>
      <c r="X89" s="5">
        <f t="shared" si="14"/>
        <v>6.2</v>
      </c>
      <c r="Y89" s="2">
        <v>21.5</v>
      </c>
      <c r="Z89" s="2">
        <v>20.5</v>
      </c>
      <c r="AA89" s="5">
        <f t="shared" si="15"/>
        <v>21.5</v>
      </c>
    </row>
    <row r="90" spans="1:27" x14ac:dyDescent="0.2">
      <c r="A90" s="1">
        <v>45238</v>
      </c>
      <c r="B90" t="s">
        <v>160</v>
      </c>
      <c r="C90" t="s">
        <v>45</v>
      </c>
      <c r="D90" t="s">
        <v>154</v>
      </c>
      <c r="E90" t="s">
        <v>99</v>
      </c>
      <c r="F90" s="2">
        <v>142.19999999999999</v>
      </c>
      <c r="G90" s="2">
        <v>113.3</v>
      </c>
      <c r="H90" s="2">
        <f t="shared" si="9"/>
        <v>75.3</v>
      </c>
      <c r="I90" s="2">
        <v>141</v>
      </c>
      <c r="J90" s="2">
        <v>36.049999999999997</v>
      </c>
      <c r="K90" s="2">
        <v>3.4329999999999998</v>
      </c>
      <c r="L90" s="2">
        <v>3.4750000000000001</v>
      </c>
      <c r="M90" s="5">
        <f t="shared" si="10"/>
        <v>3.4329999999999998</v>
      </c>
      <c r="N90" s="2">
        <v>2.6160000000000001</v>
      </c>
      <c r="O90" s="2">
        <v>2.6789999999999998</v>
      </c>
      <c r="P90" s="5">
        <f t="shared" si="11"/>
        <v>2.6160000000000001</v>
      </c>
      <c r="Q90" s="2">
        <v>5</v>
      </c>
      <c r="R90" s="2">
        <v>45</v>
      </c>
      <c r="S90" s="2">
        <v>46</v>
      </c>
      <c r="T90" s="2">
        <f t="shared" si="12"/>
        <v>46</v>
      </c>
      <c r="U90" s="5">
        <f t="shared" si="13"/>
        <v>41</v>
      </c>
      <c r="V90" s="2">
        <v>4.0999999999999996</v>
      </c>
      <c r="W90" s="2">
        <v>3.94</v>
      </c>
      <c r="X90" s="5">
        <f t="shared" si="14"/>
        <v>4.0999999999999996</v>
      </c>
      <c r="Y90" s="2">
        <v>18</v>
      </c>
      <c r="Z90" s="2">
        <v>20.5</v>
      </c>
      <c r="AA90" s="5">
        <f t="shared" si="15"/>
        <v>20.5</v>
      </c>
    </row>
    <row r="91" spans="1:27" x14ac:dyDescent="0.2">
      <c r="A91" s="1">
        <v>45238</v>
      </c>
      <c r="B91" t="s">
        <v>161</v>
      </c>
      <c r="C91" t="s">
        <v>45</v>
      </c>
      <c r="D91" t="s">
        <v>154</v>
      </c>
      <c r="E91" t="s">
        <v>99</v>
      </c>
      <c r="F91" s="2">
        <v>137.69999999999999</v>
      </c>
      <c r="G91" s="2">
        <v>110</v>
      </c>
      <c r="H91" s="2">
        <f t="shared" si="9"/>
        <v>72</v>
      </c>
      <c r="I91" s="2">
        <v>140.9</v>
      </c>
      <c r="J91" s="2">
        <v>29.75</v>
      </c>
      <c r="K91" s="2">
        <v>3.2679999999999998</v>
      </c>
      <c r="L91" s="2">
        <v>3.2480000000000002</v>
      </c>
      <c r="M91" s="5">
        <f t="shared" si="10"/>
        <v>3.2480000000000002</v>
      </c>
      <c r="N91" s="2">
        <v>2.5419999999999998</v>
      </c>
      <c r="O91" s="2">
        <v>2.6070000000000002</v>
      </c>
      <c r="P91" s="5">
        <f t="shared" si="11"/>
        <v>2.5419999999999998</v>
      </c>
      <c r="Q91" s="2">
        <v>3</v>
      </c>
      <c r="R91" s="2">
        <v>39</v>
      </c>
      <c r="S91" s="2">
        <v>42</v>
      </c>
      <c r="T91" s="2">
        <f t="shared" si="12"/>
        <v>42</v>
      </c>
      <c r="U91" s="5">
        <f t="shared" si="13"/>
        <v>39</v>
      </c>
      <c r="V91" s="2">
        <v>3.67</v>
      </c>
      <c r="W91" s="2">
        <v>2.94</v>
      </c>
      <c r="X91" s="5">
        <f t="shared" si="14"/>
        <v>3.67</v>
      </c>
      <c r="Y91" s="2">
        <v>17</v>
      </c>
      <c r="Z91" s="2">
        <v>16.5</v>
      </c>
      <c r="AA91" s="5">
        <f t="shared" si="15"/>
        <v>17</v>
      </c>
    </row>
    <row r="92" spans="1:27" x14ac:dyDescent="0.2">
      <c r="A92" s="1">
        <v>45238</v>
      </c>
      <c r="B92" t="s">
        <v>162</v>
      </c>
      <c r="C92" t="s">
        <v>36</v>
      </c>
      <c r="D92" t="s">
        <v>154</v>
      </c>
      <c r="E92" t="s">
        <v>49</v>
      </c>
      <c r="F92" s="2">
        <v>163.1</v>
      </c>
      <c r="G92" s="2">
        <v>126</v>
      </c>
      <c r="H92" s="2">
        <f t="shared" si="9"/>
        <v>88</v>
      </c>
      <c r="I92" s="2">
        <v>163.1</v>
      </c>
      <c r="J92" s="2">
        <v>51.25</v>
      </c>
      <c r="K92" s="2">
        <v>3.3679999999999999</v>
      </c>
      <c r="L92" s="2">
        <v>3.3690000000000002</v>
      </c>
      <c r="M92" s="5">
        <f t="shared" si="10"/>
        <v>3.3679999999999999</v>
      </c>
      <c r="N92" s="2">
        <v>2.4220000000000002</v>
      </c>
      <c r="O92" s="2">
        <v>2.5939999999999999</v>
      </c>
      <c r="P92" s="5">
        <f t="shared" si="11"/>
        <v>2.4220000000000002</v>
      </c>
      <c r="Q92" s="2">
        <v>20</v>
      </c>
      <c r="R92" s="2">
        <v>63</v>
      </c>
      <c r="S92" s="2">
        <v>64</v>
      </c>
      <c r="T92" s="2">
        <f t="shared" si="12"/>
        <v>64</v>
      </c>
      <c r="U92" s="5">
        <f t="shared" si="13"/>
        <v>44</v>
      </c>
      <c r="V92" s="2">
        <v>6.75</v>
      </c>
      <c r="W92" s="2">
        <v>7.6</v>
      </c>
      <c r="X92" s="5">
        <f t="shared" si="14"/>
        <v>7.6</v>
      </c>
      <c r="Y92" s="2">
        <v>22.5</v>
      </c>
      <c r="Z92" s="2">
        <v>22.5</v>
      </c>
      <c r="AA92" s="5">
        <f t="shared" si="15"/>
        <v>22.5</v>
      </c>
    </row>
    <row r="93" spans="1:27" x14ac:dyDescent="0.2">
      <c r="A93" s="1">
        <v>45238</v>
      </c>
      <c r="B93" t="s">
        <v>163</v>
      </c>
      <c r="C93" t="s">
        <v>36</v>
      </c>
      <c r="D93" t="s">
        <v>154</v>
      </c>
      <c r="E93" t="s">
        <v>42</v>
      </c>
      <c r="F93" s="2">
        <v>173.5</v>
      </c>
      <c r="G93" s="2">
        <v>128.30000000000001</v>
      </c>
      <c r="H93" s="2">
        <f t="shared" si="9"/>
        <v>90.300000000000011</v>
      </c>
      <c r="I93" s="2">
        <v>167.6</v>
      </c>
      <c r="J93" s="2">
        <v>53.8</v>
      </c>
      <c r="K93" s="2">
        <v>3.6190000000000002</v>
      </c>
      <c r="L93" s="2">
        <v>3.67</v>
      </c>
      <c r="M93" s="5">
        <f t="shared" si="10"/>
        <v>3.6190000000000002</v>
      </c>
      <c r="N93" s="2">
        <v>2.6669999999999998</v>
      </c>
      <c r="O93" s="2">
        <v>2.9329999999999998</v>
      </c>
      <c r="P93" s="5">
        <f t="shared" si="11"/>
        <v>2.6669999999999998</v>
      </c>
      <c r="Q93" s="2">
        <v>33</v>
      </c>
      <c r="R93" s="2">
        <v>71</v>
      </c>
      <c r="S93" s="2">
        <v>71</v>
      </c>
      <c r="T93" s="2">
        <f t="shared" si="12"/>
        <v>71</v>
      </c>
      <c r="U93" s="5">
        <f t="shared" si="13"/>
        <v>38</v>
      </c>
      <c r="V93" s="2">
        <v>5.7</v>
      </c>
      <c r="W93" s="2">
        <v>5.65</v>
      </c>
      <c r="X93" s="5">
        <f t="shared" si="14"/>
        <v>5.7</v>
      </c>
      <c r="Y93" s="2">
        <v>19</v>
      </c>
      <c r="Z93" s="2">
        <v>19.5</v>
      </c>
      <c r="AA93" s="5">
        <f t="shared" si="15"/>
        <v>19.5</v>
      </c>
    </row>
    <row r="94" spans="1:27" x14ac:dyDescent="0.2">
      <c r="A94" s="1">
        <v>45238</v>
      </c>
      <c r="B94" t="s">
        <v>164</v>
      </c>
      <c r="C94" t="s">
        <v>45</v>
      </c>
      <c r="D94" t="s">
        <v>154</v>
      </c>
      <c r="E94" t="s">
        <v>54</v>
      </c>
      <c r="F94" s="2">
        <v>166.5</v>
      </c>
      <c r="G94" s="2">
        <v>127.5</v>
      </c>
      <c r="H94" s="2">
        <f t="shared" si="9"/>
        <v>89.5</v>
      </c>
      <c r="I94" s="2">
        <v>173.3</v>
      </c>
      <c r="J94" s="2">
        <v>44.9</v>
      </c>
      <c r="K94" s="2">
        <v>3.347</v>
      </c>
      <c r="L94" s="2">
        <v>3.3540000000000001</v>
      </c>
      <c r="M94" s="5">
        <f t="shared" si="10"/>
        <v>3.347</v>
      </c>
      <c r="N94" s="2">
        <v>2.4980000000000002</v>
      </c>
      <c r="O94" s="2">
        <v>2.4380000000000002</v>
      </c>
      <c r="P94" s="5">
        <f t="shared" si="11"/>
        <v>2.4380000000000002</v>
      </c>
      <c r="Q94" s="2">
        <v>29</v>
      </c>
      <c r="R94" s="2">
        <v>72</v>
      </c>
      <c r="S94" s="2">
        <v>72</v>
      </c>
      <c r="T94" s="2">
        <f t="shared" si="12"/>
        <v>72</v>
      </c>
      <c r="U94" s="5">
        <f t="shared" si="13"/>
        <v>43</v>
      </c>
      <c r="V94" s="2">
        <v>5.65</v>
      </c>
      <c r="W94" s="2">
        <v>5.5</v>
      </c>
      <c r="X94" s="5">
        <f t="shared" si="14"/>
        <v>5.65</v>
      </c>
      <c r="Y94" s="2">
        <v>23.5</v>
      </c>
      <c r="Z94" s="2">
        <v>24.5</v>
      </c>
      <c r="AA94" s="5">
        <f t="shared" si="15"/>
        <v>24.5</v>
      </c>
    </row>
    <row r="95" spans="1:27" x14ac:dyDescent="0.2">
      <c r="A95" s="1">
        <v>45238</v>
      </c>
      <c r="B95" t="s">
        <v>165</v>
      </c>
      <c r="C95" t="s">
        <v>45</v>
      </c>
      <c r="D95" t="s">
        <v>166</v>
      </c>
      <c r="E95" t="s">
        <v>42</v>
      </c>
      <c r="F95" s="2">
        <v>160.5</v>
      </c>
      <c r="G95" s="2">
        <v>124.9</v>
      </c>
      <c r="H95" s="2">
        <f t="shared" si="9"/>
        <v>86.9</v>
      </c>
      <c r="I95" s="2">
        <v>155</v>
      </c>
      <c r="J95" s="2">
        <v>49.35</v>
      </c>
      <c r="K95" s="2">
        <v>3.4670000000000001</v>
      </c>
      <c r="L95" s="2">
        <v>3.5089999999999999</v>
      </c>
      <c r="M95" s="5">
        <f t="shared" si="10"/>
        <v>3.4670000000000001</v>
      </c>
      <c r="N95" s="2">
        <v>2.649</v>
      </c>
      <c r="O95" s="2">
        <v>2.4449999999999998</v>
      </c>
      <c r="P95" s="5">
        <f t="shared" si="11"/>
        <v>2.4449999999999998</v>
      </c>
      <c r="Q95" s="2">
        <v>4</v>
      </c>
      <c r="R95" s="2">
        <v>59</v>
      </c>
      <c r="S95" s="2">
        <v>61</v>
      </c>
      <c r="T95" s="2">
        <f t="shared" si="12"/>
        <v>61</v>
      </c>
      <c r="U95" s="5">
        <f t="shared" si="13"/>
        <v>57</v>
      </c>
      <c r="V95" s="2">
        <v>4.33</v>
      </c>
      <c r="W95" s="2">
        <v>4.79</v>
      </c>
      <c r="X95" s="5">
        <f t="shared" si="14"/>
        <v>4.79</v>
      </c>
      <c r="Y95" s="2">
        <v>27.5</v>
      </c>
      <c r="Z95" s="2">
        <v>26.5</v>
      </c>
      <c r="AA95" s="5">
        <f t="shared" si="15"/>
        <v>27.5</v>
      </c>
    </row>
    <row r="96" spans="1:27" x14ac:dyDescent="0.2">
      <c r="A96" s="1">
        <v>45238</v>
      </c>
      <c r="B96" t="s">
        <v>167</v>
      </c>
      <c r="C96" t="s">
        <v>45</v>
      </c>
      <c r="D96" t="s">
        <v>166</v>
      </c>
      <c r="E96" t="s">
        <v>56</v>
      </c>
      <c r="F96" s="2">
        <v>151.19999999999999</v>
      </c>
      <c r="G96" s="2">
        <v>121</v>
      </c>
      <c r="H96" s="2">
        <f t="shared" si="9"/>
        <v>83</v>
      </c>
      <c r="I96" s="2">
        <v>153.5</v>
      </c>
      <c r="J96" s="2">
        <v>41.9</v>
      </c>
      <c r="K96" s="2">
        <v>3.431</v>
      </c>
      <c r="L96" s="2">
        <v>3.383</v>
      </c>
      <c r="M96" s="5">
        <f t="shared" si="10"/>
        <v>3.383</v>
      </c>
      <c r="N96" s="2">
        <v>2.8319999999999999</v>
      </c>
      <c r="O96" s="2">
        <v>2.7210000000000001</v>
      </c>
      <c r="P96" s="5">
        <f t="shared" si="11"/>
        <v>2.7210000000000001</v>
      </c>
      <c r="Q96" s="2">
        <v>6</v>
      </c>
      <c r="R96" s="2">
        <v>48</v>
      </c>
      <c r="S96" s="2">
        <v>48</v>
      </c>
      <c r="T96" s="2">
        <f t="shared" si="12"/>
        <v>48</v>
      </c>
      <c r="U96" s="5">
        <f t="shared" si="13"/>
        <v>42</v>
      </c>
      <c r="V96" s="2">
        <v>5.56</v>
      </c>
      <c r="W96" s="2">
        <v>6.1</v>
      </c>
      <c r="X96" s="5">
        <f t="shared" si="14"/>
        <v>6.1</v>
      </c>
      <c r="Y96" s="2">
        <v>26.5</v>
      </c>
      <c r="Z96" s="2">
        <v>25.5</v>
      </c>
      <c r="AA96" s="5">
        <f t="shared" si="15"/>
        <v>26.5</v>
      </c>
    </row>
    <row r="97" spans="1:27" x14ac:dyDescent="0.2">
      <c r="A97" s="1">
        <v>45238</v>
      </c>
      <c r="B97" t="s">
        <v>168</v>
      </c>
      <c r="C97" t="s">
        <v>45</v>
      </c>
      <c r="D97" t="s">
        <v>166</v>
      </c>
      <c r="E97" t="s">
        <v>87</v>
      </c>
      <c r="F97" s="2">
        <v>159.30000000000001</v>
      </c>
      <c r="G97" s="2">
        <v>120.7</v>
      </c>
      <c r="H97" s="2">
        <f t="shared" si="9"/>
        <v>82.7</v>
      </c>
      <c r="I97" s="2">
        <v>163.6</v>
      </c>
      <c r="J97" s="2">
        <v>49.9</v>
      </c>
      <c r="K97" s="2">
        <v>3.4830000000000001</v>
      </c>
      <c r="L97" s="2">
        <v>3.5990000000000002</v>
      </c>
      <c r="M97" s="5">
        <f t="shared" si="10"/>
        <v>3.4830000000000001</v>
      </c>
      <c r="N97" s="2">
        <v>2.5390000000000001</v>
      </c>
      <c r="O97" s="2">
        <v>2.734</v>
      </c>
      <c r="P97" s="5">
        <f t="shared" si="11"/>
        <v>2.5390000000000001</v>
      </c>
      <c r="Q97" s="2">
        <v>19</v>
      </c>
      <c r="R97" s="2">
        <v>57</v>
      </c>
      <c r="S97" s="2">
        <v>60</v>
      </c>
      <c r="T97" s="2">
        <f t="shared" si="12"/>
        <v>60</v>
      </c>
      <c r="U97" s="5">
        <f t="shared" si="13"/>
        <v>41</v>
      </c>
      <c r="V97" s="2">
        <v>6.14</v>
      </c>
      <c r="W97" s="2">
        <v>6.85</v>
      </c>
      <c r="X97" s="5">
        <f t="shared" si="14"/>
        <v>6.85</v>
      </c>
      <c r="Y97" s="2">
        <v>28.5</v>
      </c>
      <c r="Z97" s="2">
        <v>26.5</v>
      </c>
      <c r="AA97" s="5">
        <f t="shared" si="15"/>
        <v>28.5</v>
      </c>
    </row>
    <row r="98" spans="1:27" x14ac:dyDescent="0.2">
      <c r="A98" s="1">
        <v>45238</v>
      </c>
      <c r="B98" t="s">
        <v>169</v>
      </c>
      <c r="C98" t="s">
        <v>45</v>
      </c>
      <c r="D98" t="s">
        <v>166</v>
      </c>
      <c r="E98" t="s">
        <v>99</v>
      </c>
      <c r="F98" s="2">
        <v>159</v>
      </c>
      <c r="G98" s="2">
        <v>123</v>
      </c>
      <c r="H98" s="2">
        <f t="shared" ref="H98:H129" si="16">G98-38</f>
        <v>85</v>
      </c>
      <c r="I98" s="2">
        <v>157</v>
      </c>
      <c r="J98" s="2">
        <v>39.5</v>
      </c>
      <c r="K98" s="2">
        <v>3.3380000000000001</v>
      </c>
      <c r="L98" s="2">
        <v>3.3210000000000002</v>
      </c>
      <c r="M98" s="5">
        <f t="shared" ref="M98:M129" si="17">MIN(K98,L98)</f>
        <v>3.3210000000000002</v>
      </c>
      <c r="N98" s="2">
        <v>2.5329999999999999</v>
      </c>
      <c r="O98" s="2">
        <v>2.4790000000000001</v>
      </c>
      <c r="P98" s="5">
        <f t="shared" si="11"/>
        <v>2.4790000000000001</v>
      </c>
      <c r="Q98" s="2">
        <v>17</v>
      </c>
      <c r="R98" s="2">
        <v>61</v>
      </c>
      <c r="S98" s="2">
        <v>61</v>
      </c>
      <c r="T98" s="2">
        <f t="shared" si="12"/>
        <v>61</v>
      </c>
      <c r="U98" s="5">
        <f t="shared" si="13"/>
        <v>44</v>
      </c>
      <c r="V98" s="2">
        <v>4.3</v>
      </c>
      <c r="W98" s="2">
        <v>4.45</v>
      </c>
      <c r="X98" s="5">
        <f t="shared" si="14"/>
        <v>4.45</v>
      </c>
      <c r="Y98" s="2">
        <v>20</v>
      </c>
      <c r="Z98" s="2">
        <v>18</v>
      </c>
      <c r="AA98" s="5">
        <f t="shared" si="15"/>
        <v>20</v>
      </c>
    </row>
    <row r="99" spans="1:27" x14ac:dyDescent="0.2">
      <c r="A99" s="1">
        <v>45238</v>
      </c>
      <c r="B99" t="s">
        <v>170</v>
      </c>
      <c r="C99" t="s">
        <v>36</v>
      </c>
      <c r="D99" t="s">
        <v>166</v>
      </c>
      <c r="E99" t="s">
        <v>54</v>
      </c>
      <c r="F99" s="2">
        <v>153.4</v>
      </c>
      <c r="G99" s="2">
        <v>123.5</v>
      </c>
      <c r="H99" s="2">
        <f t="shared" si="16"/>
        <v>85.5</v>
      </c>
      <c r="I99" s="2">
        <v>157.69999999999999</v>
      </c>
      <c r="J99" s="2">
        <v>48.6</v>
      </c>
      <c r="K99" s="2">
        <v>3.8580000000000001</v>
      </c>
      <c r="L99" s="2">
        <v>3.6949999999999998</v>
      </c>
      <c r="M99" s="5">
        <f t="shared" si="17"/>
        <v>3.6949999999999998</v>
      </c>
      <c r="N99" s="2">
        <v>2.911</v>
      </c>
      <c r="O99" s="2">
        <v>2.8940000000000001</v>
      </c>
      <c r="P99" s="5">
        <f t="shared" si="11"/>
        <v>2.8940000000000001</v>
      </c>
      <c r="Q99" s="2">
        <v>7</v>
      </c>
      <c r="R99" s="2">
        <v>45</v>
      </c>
      <c r="S99" s="2">
        <v>46</v>
      </c>
      <c r="T99" s="2">
        <f t="shared" si="12"/>
        <v>46</v>
      </c>
      <c r="U99" s="5">
        <f t="shared" si="13"/>
        <v>39</v>
      </c>
      <c r="V99" s="2">
        <v>6.52</v>
      </c>
      <c r="W99" s="2">
        <v>5.7</v>
      </c>
      <c r="X99" s="5">
        <f t="shared" si="14"/>
        <v>6.52</v>
      </c>
      <c r="Y99" s="2">
        <v>26.5</v>
      </c>
      <c r="Z99" s="2">
        <v>27</v>
      </c>
      <c r="AA99" s="5">
        <f t="shared" si="15"/>
        <v>27</v>
      </c>
    </row>
    <row r="100" spans="1:27" x14ac:dyDescent="0.2">
      <c r="A100" s="1">
        <v>45238</v>
      </c>
      <c r="B100" t="s">
        <v>171</v>
      </c>
      <c r="C100" t="s">
        <v>45</v>
      </c>
      <c r="D100" t="s">
        <v>166</v>
      </c>
      <c r="E100" t="s">
        <v>46</v>
      </c>
      <c r="F100" s="2">
        <v>163.1</v>
      </c>
      <c r="G100" s="2">
        <v>122.5</v>
      </c>
      <c r="H100" s="2">
        <f t="shared" si="16"/>
        <v>84.5</v>
      </c>
      <c r="I100" s="2">
        <v>175</v>
      </c>
      <c r="J100" s="2">
        <v>49.3</v>
      </c>
      <c r="K100" s="2">
        <v>3.536</v>
      </c>
      <c r="L100" s="2">
        <v>3.4889999999999999</v>
      </c>
      <c r="M100" s="5">
        <f t="shared" si="17"/>
        <v>3.4889999999999999</v>
      </c>
      <c r="N100" s="2">
        <v>2.722</v>
      </c>
      <c r="O100" s="2">
        <v>2.6589999999999998</v>
      </c>
      <c r="P100" s="5">
        <f t="shared" si="11"/>
        <v>2.6589999999999998</v>
      </c>
      <c r="Q100" s="2">
        <v>23</v>
      </c>
      <c r="R100" s="2">
        <v>67</v>
      </c>
      <c r="S100" s="2">
        <v>72</v>
      </c>
      <c r="T100" s="2">
        <f t="shared" si="12"/>
        <v>72</v>
      </c>
      <c r="U100" s="5">
        <f t="shared" si="13"/>
        <v>49</v>
      </c>
      <c r="V100" s="2">
        <v>7.77</v>
      </c>
      <c r="W100" s="2">
        <v>7.02</v>
      </c>
      <c r="X100" s="5">
        <f t="shared" si="14"/>
        <v>7.77</v>
      </c>
      <c r="Y100" s="2">
        <v>28.5</v>
      </c>
      <c r="Z100" s="2">
        <v>25</v>
      </c>
      <c r="AA100" s="5">
        <f t="shared" si="15"/>
        <v>28.5</v>
      </c>
    </row>
    <row r="101" spans="1:27" x14ac:dyDescent="0.2">
      <c r="A101" s="1">
        <v>45238</v>
      </c>
      <c r="B101" t="s">
        <v>172</v>
      </c>
      <c r="C101" t="s">
        <v>45</v>
      </c>
      <c r="D101" t="s">
        <v>166</v>
      </c>
      <c r="E101" t="s">
        <v>49</v>
      </c>
      <c r="F101" s="2">
        <v>158.4</v>
      </c>
      <c r="G101" s="2">
        <v>121.5</v>
      </c>
      <c r="H101" s="2">
        <f t="shared" si="16"/>
        <v>83.5</v>
      </c>
      <c r="I101" s="2">
        <v>162.30000000000001</v>
      </c>
      <c r="J101" s="2">
        <v>47.5</v>
      </c>
      <c r="K101" s="2">
        <v>3.1629999999999998</v>
      </c>
      <c r="L101" s="2">
        <v>3.0830000000000002</v>
      </c>
      <c r="M101" s="5">
        <f t="shared" si="17"/>
        <v>3.0830000000000002</v>
      </c>
      <c r="N101" s="2">
        <v>2.669</v>
      </c>
      <c r="O101" s="2">
        <v>2.4049999999999998</v>
      </c>
      <c r="P101" s="5">
        <f t="shared" si="11"/>
        <v>2.4049999999999998</v>
      </c>
      <c r="Q101" s="2">
        <v>9</v>
      </c>
      <c r="R101" s="2">
        <v>70</v>
      </c>
      <c r="S101" s="2">
        <v>73</v>
      </c>
      <c r="T101" s="2">
        <f t="shared" si="12"/>
        <v>73</v>
      </c>
      <c r="U101" s="5">
        <f t="shared" si="13"/>
        <v>64</v>
      </c>
      <c r="V101" s="2">
        <v>7.3</v>
      </c>
      <c r="W101" s="2">
        <v>7.4</v>
      </c>
      <c r="X101" s="5">
        <f t="shared" si="14"/>
        <v>7.4</v>
      </c>
      <c r="Y101" s="2">
        <v>39.5</v>
      </c>
      <c r="Z101" s="2">
        <v>39</v>
      </c>
      <c r="AA101" s="5">
        <f t="shared" si="15"/>
        <v>39.5</v>
      </c>
    </row>
    <row r="102" spans="1:27" x14ac:dyDescent="0.2">
      <c r="A102" s="1">
        <v>45238</v>
      </c>
      <c r="B102" t="s">
        <v>173</v>
      </c>
      <c r="C102" t="s">
        <v>45</v>
      </c>
      <c r="D102" t="s">
        <v>166</v>
      </c>
      <c r="E102" t="s">
        <v>99</v>
      </c>
      <c r="F102" s="2">
        <v>165.4</v>
      </c>
      <c r="G102" s="2">
        <v>124</v>
      </c>
      <c r="H102" s="2">
        <f t="shared" si="16"/>
        <v>86</v>
      </c>
      <c r="I102" s="2">
        <v>171</v>
      </c>
      <c r="J102" s="2">
        <v>55.2</v>
      </c>
      <c r="K102" s="2">
        <v>3.012</v>
      </c>
      <c r="L102" s="2">
        <v>3.02</v>
      </c>
      <c r="M102" s="5">
        <f t="shared" si="17"/>
        <v>3.012</v>
      </c>
      <c r="N102" s="2">
        <v>2.4649999999999999</v>
      </c>
      <c r="O102" s="2">
        <v>2.4380000000000002</v>
      </c>
      <c r="P102" s="5">
        <f t="shared" si="11"/>
        <v>2.4380000000000002</v>
      </c>
      <c r="Q102" s="2">
        <v>22</v>
      </c>
      <c r="R102" s="2">
        <v>86</v>
      </c>
      <c r="S102" s="2">
        <v>87</v>
      </c>
      <c r="T102" s="2">
        <f t="shared" si="12"/>
        <v>87</v>
      </c>
      <c r="U102" s="5">
        <f t="shared" si="13"/>
        <v>65</v>
      </c>
      <c r="V102" s="2">
        <v>7.7</v>
      </c>
      <c r="W102" s="2">
        <v>7.89</v>
      </c>
      <c r="X102" s="5">
        <f t="shared" si="14"/>
        <v>7.89</v>
      </c>
      <c r="Y102" s="2">
        <v>35</v>
      </c>
      <c r="Z102" s="2">
        <v>34</v>
      </c>
      <c r="AA102" s="5">
        <f t="shared" si="15"/>
        <v>35</v>
      </c>
    </row>
    <row r="103" spans="1:27" x14ac:dyDescent="0.2">
      <c r="A103" s="1">
        <v>45238</v>
      </c>
      <c r="B103" t="s">
        <v>174</v>
      </c>
      <c r="C103" t="s">
        <v>36</v>
      </c>
      <c r="D103" t="s">
        <v>166</v>
      </c>
      <c r="E103" t="s">
        <v>46</v>
      </c>
      <c r="F103" s="2">
        <v>147.80000000000001</v>
      </c>
      <c r="G103" s="2">
        <v>119</v>
      </c>
      <c r="H103" s="2">
        <f t="shared" si="16"/>
        <v>81</v>
      </c>
      <c r="I103" s="2">
        <v>147.1</v>
      </c>
      <c r="J103" s="2">
        <v>32.799999999999997</v>
      </c>
      <c r="K103" s="2">
        <v>4.0579999999999998</v>
      </c>
      <c r="L103" s="2">
        <v>4.0880000000000001</v>
      </c>
      <c r="M103" s="5">
        <f t="shared" si="17"/>
        <v>4.0579999999999998</v>
      </c>
      <c r="N103" s="2">
        <v>3.0329999999999999</v>
      </c>
      <c r="O103" s="2">
        <v>3.0419999999999998</v>
      </c>
      <c r="P103" s="5">
        <f t="shared" si="11"/>
        <v>3.0329999999999999</v>
      </c>
      <c r="Q103" s="2">
        <v>14</v>
      </c>
      <c r="R103" s="2">
        <v>50</v>
      </c>
      <c r="S103" s="2">
        <v>56</v>
      </c>
      <c r="T103" s="2">
        <f t="shared" si="12"/>
        <v>56</v>
      </c>
      <c r="U103" s="5">
        <f t="shared" si="13"/>
        <v>42</v>
      </c>
      <c r="V103" s="2">
        <v>6.07</v>
      </c>
      <c r="W103" s="2">
        <v>6.5</v>
      </c>
      <c r="X103" s="5">
        <f t="shared" si="14"/>
        <v>6.5</v>
      </c>
      <c r="Y103" s="2">
        <v>16</v>
      </c>
      <c r="Z103" s="2">
        <v>16</v>
      </c>
      <c r="AA103" s="5">
        <f t="shared" si="15"/>
        <v>16</v>
      </c>
    </row>
    <row r="104" spans="1:27" x14ac:dyDescent="0.2">
      <c r="A104" s="1">
        <v>45238</v>
      </c>
      <c r="B104" t="s">
        <v>175</v>
      </c>
      <c r="C104" t="s">
        <v>45</v>
      </c>
      <c r="D104" t="s">
        <v>166</v>
      </c>
      <c r="E104" t="s">
        <v>54</v>
      </c>
      <c r="F104" s="2">
        <v>154.69999999999999</v>
      </c>
      <c r="G104" s="2">
        <v>120.2</v>
      </c>
      <c r="H104" s="2">
        <f t="shared" si="16"/>
        <v>82.2</v>
      </c>
      <c r="I104" s="2">
        <v>158.4</v>
      </c>
      <c r="J104" s="2">
        <v>45.15</v>
      </c>
      <c r="K104" s="2">
        <v>3.27</v>
      </c>
      <c r="L104" s="2">
        <v>3.2050000000000001</v>
      </c>
      <c r="M104" s="5">
        <f t="shared" si="17"/>
        <v>3.2050000000000001</v>
      </c>
      <c r="N104" s="2">
        <v>2.496</v>
      </c>
      <c r="O104" s="2">
        <v>2.6040000000000001</v>
      </c>
      <c r="P104" s="5">
        <f t="shared" si="11"/>
        <v>2.496</v>
      </c>
      <c r="Q104" s="2">
        <v>9</v>
      </c>
      <c r="R104" s="2">
        <v>54</v>
      </c>
      <c r="S104" s="2">
        <v>54</v>
      </c>
      <c r="T104" s="2">
        <f t="shared" si="12"/>
        <v>54</v>
      </c>
      <c r="U104" s="5">
        <f t="shared" si="13"/>
        <v>45</v>
      </c>
      <c r="V104" s="2">
        <v>5.44</v>
      </c>
      <c r="W104" s="2">
        <v>5.68</v>
      </c>
      <c r="X104" s="5">
        <f t="shared" si="14"/>
        <v>5.68</v>
      </c>
      <c r="Y104" s="2">
        <v>32</v>
      </c>
      <c r="Z104" s="2">
        <v>29.5</v>
      </c>
      <c r="AA104" s="5">
        <f t="shared" si="15"/>
        <v>32</v>
      </c>
    </row>
    <row r="105" spans="1:27" x14ac:dyDescent="0.2">
      <c r="A105" s="1">
        <v>45238</v>
      </c>
      <c r="B105" t="s">
        <v>176</v>
      </c>
      <c r="C105" t="s">
        <v>36</v>
      </c>
      <c r="D105" t="s">
        <v>166</v>
      </c>
      <c r="E105" t="s">
        <v>87</v>
      </c>
      <c r="F105" s="2">
        <v>158.69999999999999</v>
      </c>
      <c r="G105" s="2">
        <v>121.7</v>
      </c>
      <c r="H105" s="2">
        <f t="shared" si="16"/>
        <v>83.7</v>
      </c>
      <c r="I105" s="2">
        <v>161.80000000000001</v>
      </c>
      <c r="J105" s="2">
        <v>51.3</v>
      </c>
      <c r="K105" s="2">
        <v>3.6579999999999999</v>
      </c>
      <c r="L105" s="2">
        <v>3.5419999999999998</v>
      </c>
      <c r="M105" s="5">
        <f t="shared" si="17"/>
        <v>3.5419999999999998</v>
      </c>
      <c r="N105" s="2">
        <v>2.7450000000000001</v>
      </c>
      <c r="O105" s="2">
        <v>2.7389999999999999</v>
      </c>
      <c r="P105" s="5">
        <f t="shared" si="11"/>
        <v>2.7389999999999999</v>
      </c>
      <c r="Q105" s="2">
        <v>11</v>
      </c>
      <c r="R105" s="2">
        <v>56</v>
      </c>
      <c r="S105" s="2">
        <v>61</v>
      </c>
      <c r="T105" s="2">
        <f t="shared" si="12"/>
        <v>61</v>
      </c>
      <c r="U105" s="5">
        <f t="shared" si="13"/>
        <v>50</v>
      </c>
      <c r="V105" s="2">
        <v>6.4</v>
      </c>
      <c r="W105" s="2">
        <v>6.52</v>
      </c>
      <c r="X105" s="5">
        <f t="shared" si="14"/>
        <v>6.52</v>
      </c>
      <c r="Y105" s="2">
        <v>35</v>
      </c>
      <c r="Z105" s="2">
        <v>33</v>
      </c>
      <c r="AA105" s="5">
        <f t="shared" si="15"/>
        <v>35</v>
      </c>
    </row>
    <row r="106" spans="1:27" x14ac:dyDescent="0.2">
      <c r="A106" s="1">
        <v>45238</v>
      </c>
      <c r="B106" t="s">
        <v>177</v>
      </c>
      <c r="C106" t="s">
        <v>45</v>
      </c>
      <c r="D106" t="s">
        <v>178</v>
      </c>
      <c r="E106" t="s">
        <v>99</v>
      </c>
      <c r="F106" s="2">
        <v>174.5</v>
      </c>
      <c r="G106" s="2">
        <v>126.9</v>
      </c>
      <c r="H106" s="2">
        <f t="shared" si="16"/>
        <v>88.9</v>
      </c>
      <c r="I106" s="2">
        <v>182.5</v>
      </c>
      <c r="J106" s="2">
        <v>59.6</v>
      </c>
      <c r="K106" s="2">
        <v>3.202</v>
      </c>
      <c r="L106" s="2">
        <v>3.3319999999999999</v>
      </c>
      <c r="M106" s="5">
        <f t="shared" si="17"/>
        <v>3.202</v>
      </c>
      <c r="N106" s="2">
        <v>2.5089999999999999</v>
      </c>
      <c r="O106" s="2">
        <v>2.5510000000000002</v>
      </c>
      <c r="P106" s="5">
        <f t="shared" si="11"/>
        <v>2.5089999999999999</v>
      </c>
      <c r="Q106" s="2">
        <v>37</v>
      </c>
      <c r="R106" s="2">
        <v>86</v>
      </c>
      <c r="S106" s="2">
        <v>91</v>
      </c>
      <c r="T106" s="2">
        <f t="shared" si="12"/>
        <v>91</v>
      </c>
      <c r="U106" s="5">
        <f t="shared" si="13"/>
        <v>54</v>
      </c>
      <c r="V106" s="2">
        <v>7.47</v>
      </c>
      <c r="W106" s="2">
        <v>7.35</v>
      </c>
      <c r="X106" s="5">
        <f t="shared" si="14"/>
        <v>7.47</v>
      </c>
      <c r="Y106" s="2">
        <v>32.5</v>
      </c>
      <c r="Z106" s="2">
        <v>31</v>
      </c>
      <c r="AA106" s="5">
        <f t="shared" si="15"/>
        <v>32.5</v>
      </c>
    </row>
    <row r="107" spans="1:27" x14ac:dyDescent="0.2">
      <c r="A107" s="1">
        <v>45238</v>
      </c>
      <c r="B107" t="s">
        <v>179</v>
      </c>
      <c r="C107" t="s">
        <v>45</v>
      </c>
      <c r="D107" t="s">
        <v>178</v>
      </c>
      <c r="E107" t="s">
        <v>49</v>
      </c>
      <c r="F107" s="2">
        <v>170.7</v>
      </c>
      <c r="G107" s="2">
        <v>128</v>
      </c>
      <c r="H107" s="2">
        <f t="shared" si="16"/>
        <v>90</v>
      </c>
      <c r="I107" s="2">
        <v>168</v>
      </c>
      <c r="J107" s="2">
        <v>53.95</v>
      </c>
      <c r="K107" s="2">
        <v>3.1150000000000002</v>
      </c>
      <c r="L107" s="2">
        <v>3.153</v>
      </c>
      <c r="M107" s="5">
        <f t="shared" si="17"/>
        <v>3.1150000000000002</v>
      </c>
      <c r="N107" s="2">
        <v>2.4460000000000002</v>
      </c>
      <c r="O107" s="2">
        <v>2.5230000000000001</v>
      </c>
      <c r="P107" s="5">
        <f t="shared" si="11"/>
        <v>2.4460000000000002</v>
      </c>
      <c r="Q107" s="2">
        <v>26</v>
      </c>
      <c r="R107" s="2">
        <v>74</v>
      </c>
      <c r="S107" s="2">
        <v>78</v>
      </c>
      <c r="T107" s="2">
        <f t="shared" si="12"/>
        <v>78</v>
      </c>
      <c r="U107" s="5">
        <f t="shared" si="13"/>
        <v>52</v>
      </c>
      <c r="V107" s="2">
        <v>7.5</v>
      </c>
      <c r="W107" s="2">
        <v>6.7</v>
      </c>
      <c r="X107" s="5">
        <f t="shared" si="14"/>
        <v>7.5</v>
      </c>
      <c r="Y107" s="2">
        <v>35.5</v>
      </c>
      <c r="Z107" s="2">
        <v>33.5</v>
      </c>
      <c r="AA107" s="5">
        <f t="shared" si="15"/>
        <v>35.5</v>
      </c>
    </row>
    <row r="108" spans="1:27" x14ac:dyDescent="0.2">
      <c r="A108" s="1">
        <v>45238</v>
      </c>
      <c r="B108" t="s">
        <v>180</v>
      </c>
      <c r="C108" t="s">
        <v>45</v>
      </c>
      <c r="D108" t="s">
        <v>178</v>
      </c>
      <c r="E108" t="s">
        <v>56</v>
      </c>
      <c r="F108" s="2">
        <v>159.4</v>
      </c>
      <c r="G108" s="2">
        <v>121</v>
      </c>
      <c r="H108" s="2">
        <f t="shared" si="16"/>
        <v>83</v>
      </c>
      <c r="I108" s="2">
        <v>167.2</v>
      </c>
      <c r="J108" s="2">
        <v>49.1</v>
      </c>
      <c r="K108" s="2">
        <v>3.4609999999999999</v>
      </c>
      <c r="L108" s="2">
        <v>3.528</v>
      </c>
      <c r="M108" s="5">
        <f t="shared" si="17"/>
        <v>3.4609999999999999</v>
      </c>
      <c r="N108" s="2">
        <v>2.74</v>
      </c>
      <c r="O108" s="2">
        <v>2.7690000000000001</v>
      </c>
      <c r="P108" s="5">
        <f t="shared" si="11"/>
        <v>2.74</v>
      </c>
      <c r="Q108" s="2">
        <v>24</v>
      </c>
      <c r="R108" s="2">
        <v>62</v>
      </c>
      <c r="S108" s="2">
        <v>63</v>
      </c>
      <c r="T108" s="2">
        <f t="shared" si="12"/>
        <v>63</v>
      </c>
      <c r="U108" s="5">
        <f t="shared" si="13"/>
        <v>39</v>
      </c>
      <c r="V108" s="2">
        <v>6.55</v>
      </c>
      <c r="W108" s="2">
        <v>5.9</v>
      </c>
      <c r="X108" s="5">
        <f t="shared" si="14"/>
        <v>6.55</v>
      </c>
      <c r="Y108" s="2">
        <v>33</v>
      </c>
      <c r="Z108" s="2">
        <v>33</v>
      </c>
      <c r="AA108" s="5">
        <f t="shared" si="15"/>
        <v>33</v>
      </c>
    </row>
    <row r="109" spans="1:27" x14ac:dyDescent="0.2">
      <c r="A109" s="1">
        <v>45238</v>
      </c>
      <c r="B109" t="s">
        <v>181</v>
      </c>
      <c r="C109" t="s">
        <v>36</v>
      </c>
      <c r="D109" t="s">
        <v>178</v>
      </c>
      <c r="E109" t="s">
        <v>59</v>
      </c>
      <c r="F109" s="2">
        <v>153.6</v>
      </c>
      <c r="G109" s="2">
        <v>121.5</v>
      </c>
      <c r="H109" s="2">
        <f t="shared" si="16"/>
        <v>83.5</v>
      </c>
      <c r="I109" s="2">
        <v>162.6</v>
      </c>
      <c r="J109" s="2">
        <v>56.9</v>
      </c>
      <c r="K109" s="2">
        <v>3.85</v>
      </c>
      <c r="L109" s="2">
        <v>3.8519999999999999</v>
      </c>
      <c r="M109" s="5">
        <f t="shared" si="17"/>
        <v>3.85</v>
      </c>
      <c r="N109" s="2">
        <v>3.0219999999999998</v>
      </c>
      <c r="O109" s="2">
        <v>2.9390000000000001</v>
      </c>
      <c r="P109" s="5">
        <f t="shared" si="11"/>
        <v>2.9390000000000001</v>
      </c>
      <c r="Q109" s="2">
        <v>17</v>
      </c>
      <c r="R109" s="2">
        <v>45</v>
      </c>
      <c r="S109" s="2">
        <v>45</v>
      </c>
      <c r="T109" s="2">
        <f t="shared" si="12"/>
        <v>45</v>
      </c>
      <c r="U109" s="5">
        <f t="shared" si="13"/>
        <v>28</v>
      </c>
      <c r="V109" s="2">
        <v>5.0999999999999996</v>
      </c>
      <c r="W109" s="2">
        <v>6.6</v>
      </c>
      <c r="X109" s="5">
        <f t="shared" si="14"/>
        <v>6.6</v>
      </c>
      <c r="Y109" s="2">
        <v>32</v>
      </c>
      <c r="Z109" s="2">
        <v>28</v>
      </c>
      <c r="AA109" s="5">
        <f t="shared" si="15"/>
        <v>32</v>
      </c>
    </row>
    <row r="110" spans="1:27" x14ac:dyDescent="0.2">
      <c r="A110" s="1">
        <v>45238</v>
      </c>
      <c r="B110" t="s">
        <v>182</v>
      </c>
      <c r="C110" t="s">
        <v>36</v>
      </c>
      <c r="D110" t="s">
        <v>178</v>
      </c>
      <c r="E110" t="s">
        <v>49</v>
      </c>
      <c r="F110" s="2">
        <v>160</v>
      </c>
      <c r="G110" s="2">
        <v>123.7</v>
      </c>
      <c r="H110" s="2">
        <f t="shared" si="16"/>
        <v>85.7</v>
      </c>
      <c r="I110" s="2">
        <v>159.4</v>
      </c>
      <c r="J110" s="2">
        <v>43</v>
      </c>
      <c r="K110" s="2">
        <v>3.4039999999999999</v>
      </c>
      <c r="L110" s="2">
        <v>3.4340000000000002</v>
      </c>
      <c r="M110" s="5">
        <f t="shared" si="17"/>
        <v>3.4039999999999999</v>
      </c>
      <c r="N110" s="2">
        <v>2.6890000000000001</v>
      </c>
      <c r="O110" s="2">
        <v>2.7160000000000002</v>
      </c>
      <c r="P110" s="5">
        <f t="shared" si="11"/>
        <v>2.6890000000000001</v>
      </c>
      <c r="Q110" s="2">
        <v>14</v>
      </c>
      <c r="R110" s="2">
        <v>50</v>
      </c>
      <c r="S110" s="2">
        <v>54</v>
      </c>
      <c r="T110" s="2">
        <f t="shared" si="12"/>
        <v>54</v>
      </c>
      <c r="U110" s="5">
        <f t="shared" si="13"/>
        <v>40</v>
      </c>
      <c r="V110" s="2">
        <v>5.9</v>
      </c>
      <c r="W110" s="2">
        <v>5.45</v>
      </c>
      <c r="X110" s="5">
        <f t="shared" si="14"/>
        <v>5.9</v>
      </c>
      <c r="Y110" s="2">
        <v>23.5</v>
      </c>
      <c r="Z110" s="2">
        <v>22.5</v>
      </c>
      <c r="AA110" s="5">
        <f t="shared" si="15"/>
        <v>23.5</v>
      </c>
    </row>
    <row r="111" spans="1:27" x14ac:dyDescent="0.2">
      <c r="A111" s="1">
        <v>45238</v>
      </c>
      <c r="B111" t="s">
        <v>183</v>
      </c>
      <c r="C111" t="s">
        <v>45</v>
      </c>
      <c r="D111" t="s">
        <v>178</v>
      </c>
      <c r="E111" t="s">
        <v>99</v>
      </c>
      <c r="F111" s="2">
        <v>147.30000000000001</v>
      </c>
      <c r="G111" s="2">
        <v>116.6</v>
      </c>
      <c r="H111" s="2">
        <f t="shared" si="16"/>
        <v>78.599999999999994</v>
      </c>
      <c r="I111" s="2">
        <v>147.1</v>
      </c>
      <c r="J111" s="2">
        <v>37.1</v>
      </c>
      <c r="K111" s="2">
        <v>3.448</v>
      </c>
      <c r="L111" s="2">
        <v>3.528</v>
      </c>
      <c r="M111" s="5">
        <f t="shared" si="17"/>
        <v>3.448</v>
      </c>
      <c r="N111" s="2">
        <v>2.7160000000000002</v>
      </c>
      <c r="O111" s="2">
        <v>2.665</v>
      </c>
      <c r="P111" s="5">
        <f t="shared" si="11"/>
        <v>2.665</v>
      </c>
      <c r="Q111" s="2">
        <v>2</v>
      </c>
      <c r="R111" s="2">
        <v>41</v>
      </c>
      <c r="S111" s="2">
        <v>44</v>
      </c>
      <c r="T111" s="2">
        <f t="shared" si="12"/>
        <v>44</v>
      </c>
      <c r="U111" s="5">
        <f t="shared" si="13"/>
        <v>42</v>
      </c>
      <c r="V111" s="2">
        <v>3.75</v>
      </c>
      <c r="W111" s="2">
        <v>4.7699999999999996</v>
      </c>
      <c r="X111" s="5">
        <f t="shared" si="14"/>
        <v>4.7699999999999996</v>
      </c>
      <c r="Y111" s="2">
        <v>21.5</v>
      </c>
      <c r="Z111" s="2">
        <v>23</v>
      </c>
      <c r="AA111" s="5">
        <f t="shared" si="15"/>
        <v>23</v>
      </c>
    </row>
    <row r="112" spans="1:27" x14ac:dyDescent="0.2">
      <c r="A112" s="1">
        <v>45238</v>
      </c>
      <c r="B112" t="s">
        <v>184</v>
      </c>
      <c r="C112" t="s">
        <v>45</v>
      </c>
      <c r="D112" t="s">
        <v>178</v>
      </c>
      <c r="E112" t="s">
        <v>99</v>
      </c>
      <c r="F112" s="2">
        <v>162.30000000000001</v>
      </c>
      <c r="G112" s="2">
        <v>121.8</v>
      </c>
      <c r="H112" s="2">
        <f t="shared" si="16"/>
        <v>83.8</v>
      </c>
      <c r="I112" s="2">
        <v>163</v>
      </c>
      <c r="J112" s="2">
        <v>46.65</v>
      </c>
      <c r="K112" s="2">
        <v>3.2909999999999999</v>
      </c>
      <c r="L112" s="2">
        <v>3.3769999999999998</v>
      </c>
      <c r="M112" s="5">
        <f t="shared" si="17"/>
        <v>3.2909999999999999</v>
      </c>
      <c r="N112" s="2">
        <v>2.673</v>
      </c>
      <c r="O112" s="2">
        <v>2.7450000000000001</v>
      </c>
      <c r="P112" s="5">
        <f t="shared" si="11"/>
        <v>2.673</v>
      </c>
      <c r="Q112" s="2">
        <v>22</v>
      </c>
      <c r="R112" s="2">
        <v>66</v>
      </c>
      <c r="S112" s="2">
        <v>66</v>
      </c>
      <c r="T112" s="2">
        <f t="shared" si="12"/>
        <v>66</v>
      </c>
      <c r="U112" s="5">
        <f t="shared" si="13"/>
        <v>44</v>
      </c>
      <c r="V112" s="2">
        <v>6</v>
      </c>
      <c r="W112" s="2">
        <v>5.96</v>
      </c>
      <c r="X112" s="5">
        <f t="shared" si="14"/>
        <v>6</v>
      </c>
      <c r="Y112" s="2">
        <v>23</v>
      </c>
      <c r="Z112" s="2">
        <v>22.5</v>
      </c>
      <c r="AA112" s="5">
        <f t="shared" si="15"/>
        <v>23</v>
      </c>
    </row>
    <row r="113" spans="1:27" x14ac:dyDescent="0.2">
      <c r="A113" s="1">
        <v>45238</v>
      </c>
      <c r="B113" t="s">
        <v>185</v>
      </c>
      <c r="C113" t="s">
        <v>36</v>
      </c>
      <c r="D113" t="s">
        <v>178</v>
      </c>
      <c r="E113" t="s">
        <v>42</v>
      </c>
      <c r="F113" s="2">
        <v>156.19999999999999</v>
      </c>
      <c r="G113" s="2">
        <v>124.5</v>
      </c>
      <c r="H113" s="2">
        <f t="shared" si="16"/>
        <v>86.5</v>
      </c>
      <c r="I113" s="2">
        <v>157.5</v>
      </c>
      <c r="J113" s="2">
        <v>45.9</v>
      </c>
      <c r="K113" s="2">
        <v>3.5550000000000002</v>
      </c>
      <c r="L113" s="2">
        <v>3.5579999999999998</v>
      </c>
      <c r="M113" s="5">
        <f t="shared" si="17"/>
        <v>3.5550000000000002</v>
      </c>
      <c r="N113" s="2">
        <v>2.726</v>
      </c>
      <c r="O113" s="2">
        <v>2.883</v>
      </c>
      <c r="P113" s="5">
        <f t="shared" si="11"/>
        <v>2.726</v>
      </c>
      <c r="Q113" s="2">
        <v>5</v>
      </c>
      <c r="R113" s="2">
        <v>52</v>
      </c>
      <c r="S113" s="2">
        <v>57</v>
      </c>
      <c r="T113" s="2">
        <f t="shared" si="12"/>
        <v>57</v>
      </c>
      <c r="U113" s="5">
        <f t="shared" si="13"/>
        <v>52</v>
      </c>
      <c r="V113" s="2">
        <v>5.25</v>
      </c>
      <c r="W113" s="2">
        <v>5.4</v>
      </c>
      <c r="X113" s="5">
        <f t="shared" si="14"/>
        <v>5.4</v>
      </c>
      <c r="Y113" s="2">
        <v>27.5</v>
      </c>
      <c r="Z113" s="2">
        <v>27</v>
      </c>
      <c r="AA113" s="5">
        <f t="shared" si="15"/>
        <v>27.5</v>
      </c>
    </row>
    <row r="114" spans="1:27" x14ac:dyDescent="0.2">
      <c r="A114" s="1">
        <v>45238</v>
      </c>
      <c r="B114" t="s">
        <v>186</v>
      </c>
      <c r="C114" t="s">
        <v>45</v>
      </c>
      <c r="D114" t="s">
        <v>178</v>
      </c>
      <c r="E114" t="s">
        <v>54</v>
      </c>
      <c r="F114" s="2">
        <v>159</v>
      </c>
      <c r="G114" s="2">
        <v>119.5</v>
      </c>
      <c r="H114" s="2">
        <f t="shared" si="16"/>
        <v>81.5</v>
      </c>
      <c r="I114" s="2">
        <v>159</v>
      </c>
      <c r="J114" s="2">
        <v>44.55</v>
      </c>
      <c r="K114" s="2">
        <v>3.3010000000000002</v>
      </c>
      <c r="L114" s="2">
        <v>3.448</v>
      </c>
      <c r="M114" s="5">
        <f t="shared" si="17"/>
        <v>3.3010000000000002</v>
      </c>
      <c r="N114" s="2">
        <v>2.78</v>
      </c>
      <c r="O114" s="2">
        <v>2.7509999999999999</v>
      </c>
      <c r="P114" s="5">
        <f t="shared" si="11"/>
        <v>2.7509999999999999</v>
      </c>
      <c r="Q114" s="2">
        <v>16</v>
      </c>
      <c r="R114" s="2">
        <v>51</v>
      </c>
      <c r="S114" s="2">
        <v>51</v>
      </c>
      <c r="T114" s="2">
        <f t="shared" si="12"/>
        <v>51</v>
      </c>
      <c r="U114" s="5">
        <f t="shared" si="13"/>
        <v>35</v>
      </c>
      <c r="V114" s="2">
        <v>3.9</v>
      </c>
      <c r="W114" s="2">
        <v>4.1100000000000003</v>
      </c>
      <c r="X114" s="5">
        <f t="shared" si="14"/>
        <v>4.1100000000000003</v>
      </c>
      <c r="Y114" s="2">
        <v>20.5</v>
      </c>
      <c r="Z114" s="2">
        <v>22.5</v>
      </c>
      <c r="AA114" s="5">
        <f t="shared" si="15"/>
        <v>22.5</v>
      </c>
    </row>
    <row r="115" spans="1:27" x14ac:dyDescent="0.2">
      <c r="A115" s="1">
        <v>45238</v>
      </c>
      <c r="B115" t="s">
        <v>187</v>
      </c>
      <c r="C115" t="s">
        <v>36</v>
      </c>
      <c r="D115" t="s">
        <v>178</v>
      </c>
      <c r="E115" t="s">
        <v>95</v>
      </c>
      <c r="F115" s="2">
        <v>155.80000000000001</v>
      </c>
      <c r="G115" s="2">
        <v>122.3</v>
      </c>
      <c r="H115" s="2">
        <f t="shared" si="16"/>
        <v>84.3</v>
      </c>
      <c r="I115" s="2">
        <v>153.30000000000001</v>
      </c>
      <c r="J115" s="2">
        <v>45.9</v>
      </c>
      <c r="K115" s="2">
        <v>3.3730000000000002</v>
      </c>
      <c r="L115" s="2">
        <v>3.363</v>
      </c>
      <c r="M115" s="5">
        <f t="shared" si="17"/>
        <v>3.363</v>
      </c>
      <c r="N115" s="2">
        <v>2.6230000000000002</v>
      </c>
      <c r="O115" s="2">
        <v>2.5129999999999999</v>
      </c>
      <c r="P115" s="5">
        <f t="shared" si="11"/>
        <v>2.5129999999999999</v>
      </c>
      <c r="Q115" s="2">
        <v>14</v>
      </c>
      <c r="R115" s="2">
        <v>51</v>
      </c>
      <c r="S115" s="2">
        <v>53</v>
      </c>
      <c r="T115" s="2">
        <f t="shared" si="12"/>
        <v>53</v>
      </c>
      <c r="U115" s="5">
        <f t="shared" si="13"/>
        <v>39</v>
      </c>
      <c r="V115" s="2">
        <v>5.18</v>
      </c>
      <c r="W115" s="2">
        <v>6.4</v>
      </c>
      <c r="X115" s="5">
        <f t="shared" si="14"/>
        <v>6.4</v>
      </c>
      <c r="Y115" s="2">
        <v>27</v>
      </c>
      <c r="Z115" s="2">
        <v>26</v>
      </c>
      <c r="AA115" s="5">
        <f t="shared" si="15"/>
        <v>27</v>
      </c>
    </row>
    <row r="116" spans="1:27" x14ac:dyDescent="0.2">
      <c r="A116" s="1">
        <v>45238</v>
      </c>
      <c r="B116" t="s">
        <v>188</v>
      </c>
      <c r="C116" t="s">
        <v>36</v>
      </c>
      <c r="D116" t="s">
        <v>178</v>
      </c>
      <c r="E116" t="s">
        <v>49</v>
      </c>
      <c r="F116" s="2">
        <v>155.30000000000001</v>
      </c>
      <c r="G116" s="2">
        <v>117</v>
      </c>
      <c r="H116" s="2">
        <f t="shared" si="16"/>
        <v>79</v>
      </c>
      <c r="I116" s="2">
        <v>153.4</v>
      </c>
      <c r="J116" s="2">
        <v>42.95</v>
      </c>
      <c r="K116" s="2">
        <v>3.798</v>
      </c>
      <c r="L116" s="2">
        <v>3.8010000000000002</v>
      </c>
      <c r="M116" s="5">
        <f t="shared" si="17"/>
        <v>3.798</v>
      </c>
      <c r="N116" s="2">
        <v>2.9159999999999999</v>
      </c>
      <c r="O116" s="2">
        <v>2.69</v>
      </c>
      <c r="P116" s="5">
        <f t="shared" si="11"/>
        <v>2.69</v>
      </c>
      <c r="Q116" s="2">
        <v>18</v>
      </c>
      <c r="R116" s="2">
        <v>42</v>
      </c>
      <c r="S116" s="2">
        <v>45</v>
      </c>
      <c r="T116" s="2">
        <f t="shared" si="12"/>
        <v>45</v>
      </c>
      <c r="U116" s="5">
        <f t="shared" si="13"/>
        <v>27</v>
      </c>
      <c r="V116" s="2">
        <v>4.95</v>
      </c>
      <c r="W116" s="2">
        <v>5.0999999999999996</v>
      </c>
      <c r="X116" s="5">
        <f t="shared" si="14"/>
        <v>5.0999999999999996</v>
      </c>
      <c r="Y116" s="2">
        <v>20</v>
      </c>
      <c r="Z116" s="2">
        <v>20.5</v>
      </c>
      <c r="AA116" s="5">
        <f t="shared" si="15"/>
        <v>20.5</v>
      </c>
    </row>
    <row r="117" spans="1:27" x14ac:dyDescent="0.2">
      <c r="A117" s="1">
        <v>45238</v>
      </c>
      <c r="B117" t="s">
        <v>189</v>
      </c>
      <c r="C117" t="s">
        <v>45</v>
      </c>
      <c r="D117" t="s">
        <v>190</v>
      </c>
      <c r="E117" t="s">
        <v>46</v>
      </c>
      <c r="F117" s="2">
        <v>163.30000000000001</v>
      </c>
      <c r="G117" s="2">
        <v>125.2</v>
      </c>
      <c r="H117" s="2">
        <f t="shared" si="16"/>
        <v>87.2</v>
      </c>
      <c r="I117" s="2">
        <v>169.5</v>
      </c>
      <c r="J117" s="2">
        <v>56.55</v>
      </c>
      <c r="K117" s="2">
        <v>3.4489999999999998</v>
      </c>
      <c r="L117" s="2">
        <v>3.4319999999999999</v>
      </c>
      <c r="M117" s="5">
        <f t="shared" si="17"/>
        <v>3.4319999999999999</v>
      </c>
      <c r="N117" s="2">
        <v>2.8839999999999999</v>
      </c>
      <c r="O117" s="2">
        <v>2.673</v>
      </c>
      <c r="P117" s="5">
        <f t="shared" si="11"/>
        <v>2.673</v>
      </c>
      <c r="Q117" s="2">
        <v>33</v>
      </c>
      <c r="R117" s="2">
        <v>79</v>
      </c>
      <c r="S117" s="2">
        <v>81</v>
      </c>
      <c r="T117" s="2">
        <f t="shared" si="12"/>
        <v>81</v>
      </c>
      <c r="U117" s="5">
        <f t="shared" si="13"/>
        <v>48</v>
      </c>
      <c r="V117" s="2">
        <v>8.36</v>
      </c>
      <c r="W117" s="2">
        <v>8.6</v>
      </c>
      <c r="X117" s="5">
        <f t="shared" si="14"/>
        <v>8.6</v>
      </c>
      <c r="Y117" s="2">
        <v>39</v>
      </c>
      <c r="Z117" s="2">
        <v>36.5</v>
      </c>
      <c r="AA117" s="5">
        <f t="shared" si="15"/>
        <v>39</v>
      </c>
    </row>
    <row r="118" spans="1:27" x14ac:dyDescent="0.2">
      <c r="A118" s="1">
        <v>45238</v>
      </c>
      <c r="B118" t="s">
        <v>191</v>
      </c>
      <c r="C118" t="s">
        <v>45</v>
      </c>
      <c r="D118" t="s">
        <v>190</v>
      </c>
      <c r="E118" t="s">
        <v>99</v>
      </c>
      <c r="F118" s="2">
        <v>163.80000000000001</v>
      </c>
      <c r="G118" s="2">
        <v>126</v>
      </c>
      <c r="H118" s="2">
        <f t="shared" si="16"/>
        <v>88</v>
      </c>
      <c r="I118" s="2">
        <v>167.8</v>
      </c>
      <c r="J118" s="2">
        <v>53.4</v>
      </c>
      <c r="K118" s="2">
        <v>3.0910000000000002</v>
      </c>
      <c r="L118" s="2">
        <v>3.0259999999999998</v>
      </c>
      <c r="M118" s="5">
        <f t="shared" si="17"/>
        <v>3.0259999999999998</v>
      </c>
      <c r="N118" s="2">
        <v>2.4710000000000001</v>
      </c>
      <c r="O118" s="2">
        <v>2.3319999999999999</v>
      </c>
      <c r="P118" s="5">
        <f t="shared" si="11"/>
        <v>2.3319999999999999</v>
      </c>
      <c r="Q118" s="2">
        <v>22</v>
      </c>
      <c r="R118" s="2">
        <v>73</v>
      </c>
      <c r="S118" s="2">
        <v>75</v>
      </c>
      <c r="T118" s="2">
        <f t="shared" si="12"/>
        <v>75</v>
      </c>
      <c r="U118" s="5">
        <f t="shared" si="13"/>
        <v>53</v>
      </c>
      <c r="V118" s="2">
        <v>6.22</v>
      </c>
      <c r="W118" s="2">
        <v>6.12</v>
      </c>
      <c r="X118" s="5">
        <f t="shared" si="14"/>
        <v>6.22</v>
      </c>
      <c r="Y118" s="2">
        <v>30.5</v>
      </c>
      <c r="Z118" s="2">
        <v>25</v>
      </c>
      <c r="AA118" s="5">
        <f t="shared" si="15"/>
        <v>30.5</v>
      </c>
    </row>
    <row r="119" spans="1:27" x14ac:dyDescent="0.2">
      <c r="A119" s="1">
        <v>45238</v>
      </c>
      <c r="B119" t="s">
        <v>192</v>
      </c>
      <c r="C119" t="s">
        <v>45</v>
      </c>
      <c r="D119" t="s">
        <v>190</v>
      </c>
      <c r="E119" t="s">
        <v>54</v>
      </c>
      <c r="F119" s="2">
        <v>157.19999999999999</v>
      </c>
      <c r="G119" s="2">
        <v>121.2</v>
      </c>
      <c r="H119" s="2">
        <f t="shared" si="16"/>
        <v>83.2</v>
      </c>
      <c r="I119" s="2">
        <v>164</v>
      </c>
      <c r="J119" s="2">
        <v>42.1</v>
      </c>
      <c r="K119" s="2">
        <v>3.5569999999999999</v>
      </c>
      <c r="L119" s="2">
        <v>3.5830000000000002</v>
      </c>
      <c r="M119" s="5">
        <f t="shared" si="17"/>
        <v>3.5569999999999999</v>
      </c>
      <c r="N119" s="2">
        <v>2.6019999999999999</v>
      </c>
      <c r="O119" s="2">
        <v>2.5</v>
      </c>
      <c r="P119" s="5">
        <f t="shared" si="11"/>
        <v>2.5</v>
      </c>
      <c r="Q119" s="2">
        <v>15</v>
      </c>
      <c r="R119" s="2">
        <v>59</v>
      </c>
      <c r="S119" s="2">
        <v>60</v>
      </c>
      <c r="T119" s="2">
        <f t="shared" si="12"/>
        <v>60</v>
      </c>
      <c r="U119" s="5">
        <f t="shared" si="13"/>
        <v>45</v>
      </c>
      <c r="V119" s="2">
        <v>4.25</v>
      </c>
      <c r="W119" s="2">
        <v>4.25</v>
      </c>
      <c r="X119" s="5">
        <f t="shared" si="14"/>
        <v>4.25</v>
      </c>
      <c r="Y119" s="2">
        <v>24</v>
      </c>
      <c r="Z119" s="2">
        <v>23</v>
      </c>
      <c r="AA119" s="5">
        <f t="shared" si="15"/>
        <v>24</v>
      </c>
    </row>
    <row r="120" spans="1:27" x14ac:dyDescent="0.2">
      <c r="A120" s="1">
        <v>45238</v>
      </c>
      <c r="B120" t="s">
        <v>193</v>
      </c>
      <c r="C120" t="s">
        <v>45</v>
      </c>
      <c r="D120" t="s">
        <v>194</v>
      </c>
      <c r="E120" t="s">
        <v>54</v>
      </c>
      <c r="F120" s="2">
        <v>170.5</v>
      </c>
      <c r="G120" s="2">
        <v>130.19999999999999</v>
      </c>
      <c r="H120" s="2">
        <f t="shared" si="16"/>
        <v>92.199999999999989</v>
      </c>
      <c r="I120" s="2">
        <v>169.1</v>
      </c>
      <c r="J120" s="2">
        <v>47.75</v>
      </c>
      <c r="K120" s="2">
        <v>3.343</v>
      </c>
      <c r="L120" s="2">
        <v>3.3769999999999998</v>
      </c>
      <c r="M120" s="5">
        <f t="shared" si="17"/>
        <v>3.343</v>
      </c>
      <c r="N120" s="2">
        <v>2.512</v>
      </c>
      <c r="O120" s="2">
        <v>2.544</v>
      </c>
      <c r="P120" s="5">
        <f t="shared" si="11"/>
        <v>2.512</v>
      </c>
      <c r="Q120" s="2">
        <v>27</v>
      </c>
      <c r="R120" s="2">
        <v>70</v>
      </c>
      <c r="S120" s="2">
        <v>71</v>
      </c>
      <c r="T120" s="2">
        <f t="shared" si="12"/>
        <v>71</v>
      </c>
      <c r="U120" s="5">
        <f t="shared" si="13"/>
        <v>44</v>
      </c>
      <c r="V120" s="2">
        <v>6.07</v>
      </c>
      <c r="W120" s="2">
        <v>4.9800000000000004</v>
      </c>
      <c r="X120" s="5">
        <f t="shared" si="14"/>
        <v>6.07</v>
      </c>
      <c r="Y120" s="2">
        <v>33.5</v>
      </c>
      <c r="Z120" s="2">
        <v>30.5</v>
      </c>
      <c r="AA120" s="5">
        <f t="shared" si="15"/>
        <v>33.5</v>
      </c>
    </row>
    <row r="121" spans="1:27" x14ac:dyDescent="0.2">
      <c r="A121" s="1">
        <v>45238</v>
      </c>
      <c r="B121" t="s">
        <v>195</v>
      </c>
      <c r="C121" t="s">
        <v>45</v>
      </c>
      <c r="D121" t="s">
        <v>190</v>
      </c>
      <c r="E121" t="s">
        <v>99</v>
      </c>
      <c r="F121" s="2">
        <v>173.9</v>
      </c>
      <c r="G121" s="2">
        <v>123.8</v>
      </c>
      <c r="H121" s="2">
        <f t="shared" si="16"/>
        <v>85.8</v>
      </c>
      <c r="I121" s="2">
        <v>172.5</v>
      </c>
      <c r="J121" s="2">
        <v>50.75</v>
      </c>
      <c r="K121" s="2">
        <v>3.3029999999999999</v>
      </c>
      <c r="L121" s="2">
        <v>3.3</v>
      </c>
      <c r="M121" s="5">
        <f t="shared" si="17"/>
        <v>3.3</v>
      </c>
      <c r="N121" s="2">
        <v>2.5099999999999998</v>
      </c>
      <c r="O121" s="2">
        <v>2.5289999999999999</v>
      </c>
      <c r="P121" s="5">
        <f t="shared" si="11"/>
        <v>2.5099999999999998</v>
      </c>
      <c r="Q121" s="2">
        <v>39</v>
      </c>
      <c r="R121" s="2">
        <v>82</v>
      </c>
      <c r="S121" s="2">
        <v>82</v>
      </c>
      <c r="T121" s="2">
        <f t="shared" si="12"/>
        <v>82</v>
      </c>
      <c r="U121" s="5">
        <f t="shared" si="13"/>
        <v>43</v>
      </c>
      <c r="V121" s="2">
        <v>5.64</v>
      </c>
      <c r="W121" s="2">
        <v>5.85</v>
      </c>
      <c r="X121" s="5">
        <f t="shared" si="14"/>
        <v>5.85</v>
      </c>
      <c r="Y121" s="2">
        <v>24.5</v>
      </c>
      <c r="Z121" s="2">
        <v>19</v>
      </c>
      <c r="AA121" s="5">
        <f t="shared" si="15"/>
        <v>24.5</v>
      </c>
    </row>
    <row r="122" spans="1:27" x14ac:dyDescent="0.2">
      <c r="A122" s="1">
        <v>45238</v>
      </c>
      <c r="B122" t="s">
        <v>196</v>
      </c>
      <c r="C122" t="s">
        <v>36</v>
      </c>
      <c r="D122" t="s">
        <v>190</v>
      </c>
      <c r="E122" t="s">
        <v>46</v>
      </c>
      <c r="F122" s="2">
        <v>165.1</v>
      </c>
      <c r="G122" s="2">
        <v>128.19999999999999</v>
      </c>
      <c r="H122" s="2">
        <f t="shared" si="16"/>
        <v>90.199999999999989</v>
      </c>
      <c r="I122" s="2">
        <v>169.3</v>
      </c>
      <c r="J122" s="2">
        <v>51.01</v>
      </c>
      <c r="K122" s="2">
        <v>3.6120000000000001</v>
      </c>
      <c r="L122" s="2">
        <v>3.504</v>
      </c>
      <c r="M122" s="5">
        <f t="shared" si="17"/>
        <v>3.504</v>
      </c>
      <c r="N122" s="2">
        <v>2.6659999999999999</v>
      </c>
      <c r="O122" s="2">
        <v>2.8010000000000002</v>
      </c>
      <c r="P122" s="5">
        <f t="shared" si="11"/>
        <v>2.6659999999999999</v>
      </c>
      <c r="Q122" s="2">
        <v>19</v>
      </c>
      <c r="R122" s="2">
        <v>64</v>
      </c>
      <c r="S122" s="2">
        <v>69</v>
      </c>
      <c r="T122" s="2">
        <f t="shared" si="12"/>
        <v>69</v>
      </c>
      <c r="U122" s="5">
        <f t="shared" si="13"/>
        <v>50</v>
      </c>
      <c r="V122" s="2">
        <v>8.8800000000000008</v>
      </c>
      <c r="W122" s="2">
        <v>9.65</v>
      </c>
      <c r="X122" s="5">
        <f t="shared" si="14"/>
        <v>9.65</v>
      </c>
      <c r="Y122" s="2">
        <v>31</v>
      </c>
      <c r="Z122" s="2">
        <v>29</v>
      </c>
      <c r="AA122" s="5">
        <f t="shared" si="15"/>
        <v>31</v>
      </c>
    </row>
    <row r="123" spans="1:27" x14ac:dyDescent="0.2">
      <c r="A123" s="1">
        <v>45238</v>
      </c>
      <c r="B123" t="s">
        <v>197</v>
      </c>
      <c r="C123" t="s">
        <v>36</v>
      </c>
      <c r="D123" t="s">
        <v>190</v>
      </c>
      <c r="E123" t="s">
        <v>87</v>
      </c>
      <c r="F123" s="2">
        <v>166</v>
      </c>
      <c r="G123" s="2">
        <v>126.5</v>
      </c>
      <c r="H123" s="2">
        <f t="shared" si="16"/>
        <v>88.5</v>
      </c>
      <c r="I123" s="2">
        <v>166.6</v>
      </c>
      <c r="J123" s="2">
        <v>55.9</v>
      </c>
      <c r="K123" s="2">
        <v>3.633</v>
      </c>
      <c r="L123" s="2">
        <v>3.6960000000000002</v>
      </c>
      <c r="M123" s="5">
        <f t="shared" si="17"/>
        <v>3.633</v>
      </c>
      <c r="N123" s="2">
        <v>3.0179999999999998</v>
      </c>
      <c r="O123" s="2">
        <v>2.9369999999999998</v>
      </c>
      <c r="P123" s="5">
        <f t="shared" si="11"/>
        <v>2.9369999999999998</v>
      </c>
      <c r="Q123" s="2">
        <v>26</v>
      </c>
      <c r="R123" s="2">
        <v>58</v>
      </c>
      <c r="S123" s="2">
        <v>59</v>
      </c>
      <c r="T123" s="2">
        <f t="shared" si="12"/>
        <v>59</v>
      </c>
      <c r="U123" s="5">
        <f t="shared" si="13"/>
        <v>33</v>
      </c>
      <c r="V123" s="2">
        <v>5.95</v>
      </c>
      <c r="W123" s="2">
        <v>6.75</v>
      </c>
      <c r="X123" s="5">
        <f t="shared" si="14"/>
        <v>6.75</v>
      </c>
      <c r="Y123" s="2">
        <v>28</v>
      </c>
      <c r="Z123" s="2">
        <v>32</v>
      </c>
      <c r="AA123" s="5">
        <f t="shared" si="15"/>
        <v>32</v>
      </c>
    </row>
    <row r="124" spans="1:27" x14ac:dyDescent="0.2">
      <c r="A124" s="1">
        <v>45238</v>
      </c>
      <c r="B124" t="s">
        <v>198</v>
      </c>
      <c r="C124" t="s">
        <v>45</v>
      </c>
      <c r="D124" t="s">
        <v>190</v>
      </c>
      <c r="E124" t="s">
        <v>54</v>
      </c>
      <c r="F124" s="2">
        <v>154.9</v>
      </c>
      <c r="G124" s="2">
        <v>119.5</v>
      </c>
      <c r="H124" s="2">
        <f t="shared" si="16"/>
        <v>81.5</v>
      </c>
      <c r="I124" s="2">
        <v>158.30000000000001</v>
      </c>
      <c r="J124" s="2">
        <v>44.15</v>
      </c>
      <c r="K124" s="2">
        <v>3.5379999999999998</v>
      </c>
      <c r="L124" s="2">
        <v>3.5049999999999999</v>
      </c>
      <c r="M124" s="5">
        <f t="shared" si="17"/>
        <v>3.5049999999999999</v>
      </c>
      <c r="N124" s="2">
        <v>2.694</v>
      </c>
      <c r="O124" s="2">
        <v>2.5459999999999998</v>
      </c>
      <c r="P124" s="5">
        <f t="shared" si="11"/>
        <v>2.5459999999999998</v>
      </c>
      <c r="Q124" s="2">
        <v>15</v>
      </c>
      <c r="R124" s="2">
        <v>61</v>
      </c>
      <c r="S124" s="2">
        <v>63</v>
      </c>
      <c r="T124" s="2">
        <f t="shared" si="12"/>
        <v>63</v>
      </c>
      <c r="U124" s="5">
        <f t="shared" si="13"/>
        <v>48</v>
      </c>
      <c r="V124" s="2">
        <v>4.2699999999999996</v>
      </c>
      <c r="W124" s="2">
        <v>4.74</v>
      </c>
      <c r="X124" s="5">
        <f t="shared" si="14"/>
        <v>4.74</v>
      </c>
      <c r="Y124" s="2">
        <v>19</v>
      </c>
      <c r="Z124" s="2">
        <v>22</v>
      </c>
      <c r="AA124" s="5">
        <f t="shared" si="15"/>
        <v>22</v>
      </c>
    </row>
    <row r="125" spans="1:27" x14ac:dyDescent="0.2">
      <c r="A125" s="1">
        <v>45238</v>
      </c>
      <c r="B125" t="s">
        <v>199</v>
      </c>
      <c r="C125" t="s">
        <v>36</v>
      </c>
      <c r="D125" t="s">
        <v>190</v>
      </c>
      <c r="E125" t="s">
        <v>54</v>
      </c>
      <c r="F125" s="2">
        <v>155.9</v>
      </c>
      <c r="G125" s="2">
        <v>124.9</v>
      </c>
      <c r="H125" s="2">
        <f t="shared" si="16"/>
        <v>86.9</v>
      </c>
      <c r="I125" s="2">
        <v>155</v>
      </c>
      <c r="J125" s="2">
        <v>68.45</v>
      </c>
      <c r="K125" s="2">
        <v>4.181</v>
      </c>
      <c r="L125" s="2">
        <v>4.1719999999999997</v>
      </c>
      <c r="M125" s="5">
        <f t="shared" si="17"/>
        <v>4.1719999999999997</v>
      </c>
      <c r="N125" s="2">
        <v>2.7730000000000001</v>
      </c>
      <c r="O125" s="2">
        <v>2.8570000000000002</v>
      </c>
      <c r="P125" s="5">
        <f t="shared" si="11"/>
        <v>2.7730000000000001</v>
      </c>
      <c r="Q125" s="2">
        <v>13</v>
      </c>
      <c r="R125" s="2">
        <v>41</v>
      </c>
      <c r="S125" s="2">
        <v>44</v>
      </c>
      <c r="T125" s="2">
        <f t="shared" si="12"/>
        <v>44</v>
      </c>
      <c r="U125" s="5">
        <f t="shared" si="13"/>
        <v>31</v>
      </c>
      <c r="V125" s="2">
        <v>5.6</v>
      </c>
      <c r="W125" s="2">
        <v>6.05</v>
      </c>
      <c r="X125" s="5">
        <f t="shared" si="14"/>
        <v>6.05</v>
      </c>
      <c r="Y125" s="2">
        <v>16</v>
      </c>
      <c r="Z125" s="2">
        <v>17</v>
      </c>
      <c r="AA125" s="5">
        <f t="shared" si="15"/>
        <v>17</v>
      </c>
    </row>
    <row r="126" spans="1:27" x14ac:dyDescent="0.2">
      <c r="A126" s="1">
        <v>45238</v>
      </c>
      <c r="B126" t="s">
        <v>200</v>
      </c>
      <c r="C126" t="s">
        <v>45</v>
      </c>
      <c r="D126" t="s">
        <v>190</v>
      </c>
      <c r="E126" t="s">
        <v>201</v>
      </c>
      <c r="F126" s="2">
        <v>151.1</v>
      </c>
      <c r="G126" s="2">
        <v>115.5</v>
      </c>
      <c r="H126" s="2">
        <f t="shared" si="16"/>
        <v>77.5</v>
      </c>
      <c r="I126" s="2">
        <v>157</v>
      </c>
      <c r="J126" s="2">
        <v>41.2</v>
      </c>
      <c r="K126" s="2">
        <v>3.5910000000000002</v>
      </c>
      <c r="L126" s="2">
        <v>3.5579999999999998</v>
      </c>
      <c r="M126" s="5">
        <f t="shared" si="17"/>
        <v>3.5579999999999998</v>
      </c>
      <c r="N126" s="2">
        <v>2.7789999999999999</v>
      </c>
      <c r="O126" s="2">
        <v>2.6520000000000001</v>
      </c>
      <c r="P126" s="5">
        <f t="shared" si="11"/>
        <v>2.6520000000000001</v>
      </c>
      <c r="Q126" s="2">
        <v>3</v>
      </c>
      <c r="R126" s="2">
        <v>46</v>
      </c>
      <c r="S126" s="2">
        <v>47</v>
      </c>
      <c r="T126" s="2">
        <f t="shared" si="12"/>
        <v>47</v>
      </c>
      <c r="U126" s="5">
        <f t="shared" si="13"/>
        <v>44</v>
      </c>
      <c r="V126" s="2">
        <v>3</v>
      </c>
      <c r="W126" s="2">
        <v>4.07</v>
      </c>
      <c r="X126" s="5">
        <f t="shared" si="14"/>
        <v>4.07</v>
      </c>
      <c r="Y126" s="2">
        <v>23</v>
      </c>
      <c r="Z126" s="2">
        <v>22</v>
      </c>
      <c r="AA126" s="5">
        <f t="shared" si="15"/>
        <v>23</v>
      </c>
    </row>
    <row r="127" spans="1:27" x14ac:dyDescent="0.2">
      <c r="A127" s="1">
        <v>45238</v>
      </c>
      <c r="B127" t="s">
        <v>202</v>
      </c>
      <c r="C127" t="s">
        <v>45</v>
      </c>
      <c r="D127" t="s">
        <v>190</v>
      </c>
      <c r="E127" t="s">
        <v>59</v>
      </c>
      <c r="F127" s="2">
        <v>164.1</v>
      </c>
      <c r="G127" s="2">
        <v>125.8</v>
      </c>
      <c r="H127" s="2">
        <f t="shared" si="16"/>
        <v>87.8</v>
      </c>
      <c r="I127" s="2">
        <v>172.1</v>
      </c>
      <c r="J127" s="2">
        <v>52.9</v>
      </c>
      <c r="K127" s="2">
        <v>3.3149999999999999</v>
      </c>
      <c r="L127" s="2">
        <v>3.1930000000000001</v>
      </c>
      <c r="M127" s="5">
        <f t="shared" si="17"/>
        <v>3.1930000000000001</v>
      </c>
      <c r="N127" s="2">
        <v>2.6160000000000001</v>
      </c>
      <c r="O127" s="2">
        <v>2.4329999999999998</v>
      </c>
      <c r="P127" s="5">
        <f t="shared" si="11"/>
        <v>2.4329999999999998</v>
      </c>
      <c r="Q127" s="2">
        <v>28</v>
      </c>
      <c r="R127" s="2">
        <v>75</v>
      </c>
      <c r="S127" s="2">
        <v>79</v>
      </c>
      <c r="T127" s="2">
        <f t="shared" si="12"/>
        <v>79</v>
      </c>
      <c r="U127" s="5">
        <f t="shared" si="13"/>
        <v>51</v>
      </c>
      <c r="V127" s="2">
        <v>7.38</v>
      </c>
      <c r="W127" s="2">
        <v>7.7</v>
      </c>
      <c r="X127" s="5">
        <f t="shared" si="14"/>
        <v>7.7</v>
      </c>
      <c r="Y127" s="2">
        <v>39.5</v>
      </c>
      <c r="Z127" s="2">
        <v>41.5</v>
      </c>
      <c r="AA127" s="5">
        <f t="shared" si="15"/>
        <v>41.5</v>
      </c>
    </row>
    <row r="128" spans="1:27" x14ac:dyDescent="0.2">
      <c r="A128" s="1">
        <v>45238</v>
      </c>
      <c r="B128" t="s">
        <v>203</v>
      </c>
      <c r="C128" t="s">
        <v>45</v>
      </c>
      <c r="D128" t="s">
        <v>190</v>
      </c>
      <c r="E128" t="s">
        <v>42</v>
      </c>
      <c r="F128" s="2">
        <v>154.9</v>
      </c>
      <c r="G128" s="2">
        <v>119.6</v>
      </c>
      <c r="H128" s="2">
        <f t="shared" si="16"/>
        <v>81.599999999999994</v>
      </c>
      <c r="I128" s="2">
        <v>158.1</v>
      </c>
      <c r="J128" s="2">
        <v>37.75</v>
      </c>
      <c r="K128" s="2">
        <v>3.5329999999999999</v>
      </c>
      <c r="L128" s="2">
        <v>3.4980000000000002</v>
      </c>
      <c r="M128" s="5">
        <f t="shared" si="17"/>
        <v>3.4980000000000002</v>
      </c>
      <c r="N128" s="2">
        <v>2.7069999999999999</v>
      </c>
      <c r="O128" s="2">
        <v>2.5390000000000001</v>
      </c>
      <c r="P128" s="5">
        <f t="shared" si="11"/>
        <v>2.5390000000000001</v>
      </c>
      <c r="Q128" s="2">
        <v>8</v>
      </c>
      <c r="R128" s="2">
        <v>50</v>
      </c>
      <c r="S128" s="2">
        <v>58</v>
      </c>
      <c r="T128" s="2">
        <f t="shared" si="12"/>
        <v>58</v>
      </c>
      <c r="U128" s="5">
        <f t="shared" si="13"/>
        <v>50</v>
      </c>
      <c r="V128" s="2">
        <v>4.3499999999999996</v>
      </c>
      <c r="W128" s="2">
        <v>4.3499999999999996</v>
      </c>
      <c r="X128" s="5">
        <f t="shared" si="14"/>
        <v>4.3499999999999996</v>
      </c>
      <c r="Y128" s="2">
        <v>23</v>
      </c>
      <c r="Z128" s="2">
        <v>21.5</v>
      </c>
      <c r="AA128" s="5">
        <f t="shared" si="15"/>
        <v>23</v>
      </c>
    </row>
    <row r="129" spans="1:28" x14ac:dyDescent="0.2">
      <c r="A129" s="1">
        <v>45238</v>
      </c>
      <c r="B129" t="s">
        <v>204</v>
      </c>
      <c r="C129" t="s">
        <v>36</v>
      </c>
      <c r="D129" t="s">
        <v>190</v>
      </c>
      <c r="E129" t="s">
        <v>76</v>
      </c>
      <c r="F129" s="2">
        <v>156.69999999999999</v>
      </c>
      <c r="G129" s="2">
        <v>121.8</v>
      </c>
      <c r="H129" s="2">
        <f t="shared" si="16"/>
        <v>83.8</v>
      </c>
      <c r="I129" s="2">
        <v>159</v>
      </c>
      <c r="J129" s="2">
        <v>43</v>
      </c>
      <c r="K129" s="2">
        <v>3.589</v>
      </c>
      <c r="L129" s="2">
        <v>3.661</v>
      </c>
      <c r="M129" s="5">
        <f t="shared" si="17"/>
        <v>3.589</v>
      </c>
      <c r="N129" s="2">
        <v>2.617</v>
      </c>
      <c r="O129" s="2">
        <v>2.6539999999999999</v>
      </c>
      <c r="P129" s="5">
        <f t="shared" si="11"/>
        <v>2.617</v>
      </c>
      <c r="Q129" s="2">
        <v>14</v>
      </c>
      <c r="R129" s="2">
        <v>48</v>
      </c>
      <c r="S129" s="2">
        <v>49</v>
      </c>
      <c r="T129" s="2">
        <f t="shared" si="12"/>
        <v>49</v>
      </c>
      <c r="U129" s="5">
        <f t="shared" si="13"/>
        <v>35</v>
      </c>
      <c r="V129" s="2">
        <v>6.12</v>
      </c>
      <c r="W129" s="2">
        <v>6.33</v>
      </c>
      <c r="X129" s="5">
        <f t="shared" si="14"/>
        <v>6.33</v>
      </c>
      <c r="Y129" s="2">
        <v>21.5</v>
      </c>
      <c r="Z129" s="2">
        <v>22.5</v>
      </c>
      <c r="AA129" s="5">
        <f t="shared" si="15"/>
        <v>22.5</v>
      </c>
    </row>
    <row r="130" spans="1:28" x14ac:dyDescent="0.2">
      <c r="A130" s="1">
        <v>45238</v>
      </c>
      <c r="B130" t="s">
        <v>205</v>
      </c>
      <c r="C130" t="s">
        <v>45</v>
      </c>
      <c r="D130" t="s">
        <v>190</v>
      </c>
      <c r="E130" t="s">
        <v>87</v>
      </c>
      <c r="F130" s="2">
        <v>149.69999999999999</v>
      </c>
      <c r="G130" s="2">
        <v>114.4</v>
      </c>
      <c r="H130" s="2">
        <f t="shared" ref="H130:H161" si="18">G130-38</f>
        <v>76.400000000000006</v>
      </c>
      <c r="I130" s="2">
        <v>146.1</v>
      </c>
      <c r="J130" s="2">
        <v>34.549999999999997</v>
      </c>
      <c r="K130" s="2">
        <v>3.65</v>
      </c>
      <c r="L130" s="2">
        <v>2.5329999999999999</v>
      </c>
      <c r="M130" s="5">
        <f t="shared" ref="M130:M161" si="19">MIN(K130,L130)</f>
        <v>2.5329999999999999</v>
      </c>
      <c r="N130" s="2">
        <v>2.601</v>
      </c>
      <c r="O130" s="2">
        <v>2.7170000000000001</v>
      </c>
      <c r="P130" s="5">
        <f t="shared" si="11"/>
        <v>2.601</v>
      </c>
      <c r="Q130" s="2">
        <v>8</v>
      </c>
      <c r="R130" s="2">
        <v>51</v>
      </c>
      <c r="S130" s="2">
        <v>53</v>
      </c>
      <c r="T130" s="2">
        <f t="shared" si="12"/>
        <v>53</v>
      </c>
      <c r="U130" s="5">
        <f t="shared" si="13"/>
        <v>45</v>
      </c>
      <c r="V130" s="2">
        <v>4.6399999999999997</v>
      </c>
      <c r="W130" s="2">
        <v>2.8</v>
      </c>
      <c r="X130" s="5">
        <f t="shared" si="14"/>
        <v>4.6399999999999997</v>
      </c>
      <c r="Y130" s="2">
        <v>22.5</v>
      </c>
      <c r="Z130" s="2">
        <v>20</v>
      </c>
      <c r="AA130" s="5">
        <f t="shared" si="15"/>
        <v>22.5</v>
      </c>
    </row>
    <row r="131" spans="1:28" x14ac:dyDescent="0.2">
      <c r="A131" s="1">
        <v>45238</v>
      </c>
      <c r="B131" t="s">
        <v>206</v>
      </c>
      <c r="C131" t="s">
        <v>45</v>
      </c>
      <c r="D131" t="s">
        <v>190</v>
      </c>
      <c r="E131" t="s">
        <v>59</v>
      </c>
      <c r="F131" s="2">
        <v>151.4</v>
      </c>
      <c r="G131" s="2" t="s">
        <v>39</v>
      </c>
      <c r="H131" s="2" t="e">
        <f t="shared" si="18"/>
        <v>#VALUE!</v>
      </c>
      <c r="I131" s="2">
        <v>153</v>
      </c>
      <c r="J131" s="2">
        <v>39.35</v>
      </c>
      <c r="K131" s="2">
        <v>3.512</v>
      </c>
      <c r="L131" s="2">
        <v>3.5539999999999998</v>
      </c>
      <c r="M131" s="5">
        <f t="shared" si="19"/>
        <v>3.512</v>
      </c>
      <c r="N131" s="2">
        <v>2.6640000000000001</v>
      </c>
      <c r="O131" s="2">
        <v>2.7090000000000001</v>
      </c>
      <c r="P131" s="5">
        <f t="shared" ref="P131:P165" si="20">MIN(N131:O131)</f>
        <v>2.6640000000000001</v>
      </c>
      <c r="Q131" s="2">
        <v>8</v>
      </c>
      <c r="R131" s="2">
        <v>48</v>
      </c>
      <c r="S131" s="2">
        <v>50</v>
      </c>
      <c r="T131" s="2">
        <f t="shared" ref="T131:T165" si="21">MAX(R131:S131)</f>
        <v>50</v>
      </c>
      <c r="U131" s="5">
        <f t="shared" ref="U131:U165" si="22">T131-Q131</f>
        <v>42</v>
      </c>
      <c r="V131" s="2">
        <v>4.74</v>
      </c>
      <c r="W131" s="2">
        <v>4.7300000000000004</v>
      </c>
      <c r="X131" s="5">
        <f t="shared" ref="X131:X165" si="23">MAX(V131:W131)</f>
        <v>4.74</v>
      </c>
      <c r="Y131" s="2">
        <v>26.5</v>
      </c>
      <c r="Z131" s="2">
        <v>22</v>
      </c>
      <c r="AA131" s="5">
        <f t="shared" ref="AA131:AA165" si="24">MAX(Y131:Z131)</f>
        <v>26.5</v>
      </c>
    </row>
    <row r="132" spans="1:28" x14ac:dyDescent="0.2">
      <c r="A132" s="1">
        <v>45238</v>
      </c>
      <c r="B132" t="s">
        <v>207</v>
      </c>
      <c r="C132" t="s">
        <v>45</v>
      </c>
      <c r="D132" t="s">
        <v>190</v>
      </c>
      <c r="E132" t="s">
        <v>49</v>
      </c>
      <c r="F132" s="2">
        <v>161.5</v>
      </c>
      <c r="G132" s="2">
        <v>121</v>
      </c>
      <c r="H132" s="2">
        <f t="shared" si="18"/>
        <v>83</v>
      </c>
      <c r="I132" s="2">
        <v>165.7</v>
      </c>
      <c r="J132" s="2">
        <v>44.75</v>
      </c>
      <c r="K132" s="2">
        <v>3.1549999999999998</v>
      </c>
      <c r="L132" s="2">
        <v>3.18</v>
      </c>
      <c r="M132" s="5">
        <f t="shared" si="19"/>
        <v>3.1549999999999998</v>
      </c>
      <c r="N132" s="2">
        <v>2.286</v>
      </c>
      <c r="O132" s="2">
        <v>2.3809999999999998</v>
      </c>
      <c r="P132" s="5">
        <f t="shared" si="20"/>
        <v>2.286</v>
      </c>
      <c r="Q132" s="2">
        <v>8</v>
      </c>
      <c r="R132" s="2">
        <v>84</v>
      </c>
      <c r="S132" s="2">
        <v>84</v>
      </c>
      <c r="T132" s="2">
        <f t="shared" si="21"/>
        <v>84</v>
      </c>
      <c r="U132" s="5">
        <f t="shared" si="22"/>
        <v>76</v>
      </c>
      <c r="V132" s="2">
        <v>7.1</v>
      </c>
      <c r="W132" s="2">
        <v>6.88</v>
      </c>
      <c r="X132" s="5">
        <f t="shared" si="23"/>
        <v>7.1</v>
      </c>
      <c r="Y132" s="2">
        <v>30</v>
      </c>
      <c r="Z132" s="2">
        <v>30</v>
      </c>
      <c r="AA132" s="5">
        <f t="shared" si="24"/>
        <v>30</v>
      </c>
    </row>
    <row r="133" spans="1:28" x14ac:dyDescent="0.2">
      <c r="A133" s="1">
        <v>45238</v>
      </c>
      <c r="B133" t="s">
        <v>208</v>
      </c>
      <c r="C133" t="s">
        <v>36</v>
      </c>
      <c r="D133" t="s">
        <v>194</v>
      </c>
      <c r="E133" t="s">
        <v>49</v>
      </c>
      <c r="F133" s="2">
        <v>152.5</v>
      </c>
      <c r="G133" s="2">
        <v>122.8</v>
      </c>
      <c r="H133" s="2">
        <f t="shared" si="18"/>
        <v>84.8</v>
      </c>
      <c r="I133" s="2">
        <v>152</v>
      </c>
      <c r="J133" s="2">
        <v>54.15</v>
      </c>
      <c r="K133" s="2">
        <v>3.4020000000000001</v>
      </c>
      <c r="L133" s="2">
        <v>3.3570000000000002</v>
      </c>
      <c r="M133" s="5">
        <f t="shared" si="19"/>
        <v>3.3570000000000002</v>
      </c>
      <c r="N133" s="2">
        <v>2.6739999999999999</v>
      </c>
      <c r="O133" s="2">
        <v>2.7559999999999998</v>
      </c>
      <c r="P133" s="5">
        <f t="shared" si="20"/>
        <v>2.6739999999999999</v>
      </c>
      <c r="Q133" s="2">
        <v>8</v>
      </c>
      <c r="R133" s="2">
        <v>52</v>
      </c>
      <c r="S133" s="2">
        <v>57</v>
      </c>
      <c r="T133" s="2">
        <f t="shared" si="21"/>
        <v>57</v>
      </c>
      <c r="U133" s="5">
        <f t="shared" si="22"/>
        <v>49</v>
      </c>
      <c r="V133" s="2">
        <v>6.65</v>
      </c>
      <c r="W133" s="2">
        <v>6.65</v>
      </c>
      <c r="X133" s="5">
        <f t="shared" si="23"/>
        <v>6.65</v>
      </c>
      <c r="Y133" s="2">
        <v>27</v>
      </c>
      <c r="Z133" s="2">
        <v>27.5</v>
      </c>
      <c r="AA133" s="5">
        <f t="shared" si="24"/>
        <v>27.5</v>
      </c>
    </row>
    <row r="134" spans="1:28" x14ac:dyDescent="0.2">
      <c r="A134" s="1">
        <v>45238</v>
      </c>
      <c r="B134" t="s">
        <v>209</v>
      </c>
      <c r="C134" t="s">
        <v>45</v>
      </c>
      <c r="D134" t="s">
        <v>194</v>
      </c>
      <c r="E134" t="s">
        <v>59</v>
      </c>
      <c r="F134" s="2">
        <v>169.7</v>
      </c>
      <c r="G134" s="2">
        <v>126.6</v>
      </c>
      <c r="H134" s="2">
        <f t="shared" si="18"/>
        <v>88.6</v>
      </c>
      <c r="I134" s="2">
        <v>172.9</v>
      </c>
      <c r="J134" s="2">
        <v>62.65</v>
      </c>
      <c r="K134" s="2">
        <v>3.6760000000000002</v>
      </c>
      <c r="L134" s="2">
        <v>3.6850000000000001</v>
      </c>
      <c r="M134" s="5">
        <f t="shared" si="19"/>
        <v>3.6760000000000002</v>
      </c>
      <c r="N134" s="2">
        <v>2.843</v>
      </c>
      <c r="O134" s="2">
        <v>2.84</v>
      </c>
      <c r="P134" s="5">
        <f t="shared" si="20"/>
        <v>2.84</v>
      </c>
      <c r="Q134" s="2">
        <v>24</v>
      </c>
      <c r="R134" s="2">
        <v>66</v>
      </c>
      <c r="S134" s="2">
        <v>66</v>
      </c>
      <c r="T134" s="2">
        <f t="shared" si="21"/>
        <v>66</v>
      </c>
      <c r="U134" s="5">
        <f t="shared" si="22"/>
        <v>42</v>
      </c>
      <c r="V134" s="2">
        <v>5.45</v>
      </c>
      <c r="W134" s="2">
        <v>5.55</v>
      </c>
      <c r="X134" s="5">
        <f t="shared" si="23"/>
        <v>5.55</v>
      </c>
      <c r="Y134" s="2">
        <v>30</v>
      </c>
      <c r="Z134" s="2">
        <v>31</v>
      </c>
      <c r="AA134" s="5">
        <f t="shared" si="24"/>
        <v>31</v>
      </c>
    </row>
    <row r="135" spans="1:28" x14ac:dyDescent="0.2">
      <c r="A135" s="1">
        <v>45238</v>
      </c>
      <c r="B135" t="s">
        <v>210</v>
      </c>
      <c r="C135" t="s">
        <v>45</v>
      </c>
      <c r="D135" t="s">
        <v>194</v>
      </c>
      <c r="E135" t="s">
        <v>87</v>
      </c>
      <c r="F135" s="2">
        <v>170.1</v>
      </c>
      <c r="G135" s="2">
        <v>130.80000000000001</v>
      </c>
      <c r="H135" s="2">
        <f t="shared" si="18"/>
        <v>92.800000000000011</v>
      </c>
      <c r="I135" s="2">
        <v>170.9</v>
      </c>
      <c r="J135" s="2">
        <v>59.05</v>
      </c>
      <c r="K135" s="2">
        <v>3.2610000000000001</v>
      </c>
      <c r="L135" s="2">
        <v>3.2879999999999998</v>
      </c>
      <c r="M135" s="5">
        <f t="shared" si="19"/>
        <v>3.2610000000000001</v>
      </c>
      <c r="N135" s="2">
        <v>3.109</v>
      </c>
      <c r="O135" s="2">
        <v>3.121</v>
      </c>
      <c r="P135" s="5">
        <f t="shared" si="20"/>
        <v>3.109</v>
      </c>
      <c r="Q135" s="2">
        <v>33</v>
      </c>
      <c r="R135" s="2">
        <v>77</v>
      </c>
      <c r="S135" s="2">
        <v>82</v>
      </c>
      <c r="T135" s="2">
        <f t="shared" si="21"/>
        <v>82</v>
      </c>
      <c r="U135" s="5">
        <f t="shared" si="22"/>
        <v>49</v>
      </c>
      <c r="V135" s="2">
        <v>6.46</v>
      </c>
      <c r="W135" s="2">
        <v>7.08</v>
      </c>
      <c r="X135" s="5">
        <f t="shared" si="23"/>
        <v>7.08</v>
      </c>
      <c r="Y135" s="2">
        <v>36</v>
      </c>
      <c r="Z135" s="2">
        <v>34</v>
      </c>
      <c r="AA135" s="5">
        <f t="shared" si="24"/>
        <v>36</v>
      </c>
    </row>
    <row r="136" spans="1:28" x14ac:dyDescent="0.2">
      <c r="A136" s="1">
        <v>45238</v>
      </c>
      <c r="B136" t="s">
        <v>211</v>
      </c>
      <c r="C136" t="s">
        <v>45</v>
      </c>
      <c r="D136" t="s">
        <v>194</v>
      </c>
      <c r="E136" t="s">
        <v>54</v>
      </c>
      <c r="F136" s="2">
        <v>167</v>
      </c>
      <c r="G136" s="2">
        <v>124.7</v>
      </c>
      <c r="H136" s="2">
        <f t="shared" si="18"/>
        <v>86.7</v>
      </c>
      <c r="I136" s="2">
        <v>172.5</v>
      </c>
      <c r="J136" s="2">
        <v>44.4</v>
      </c>
      <c r="K136" s="2">
        <v>3.6190000000000002</v>
      </c>
      <c r="L136" s="2">
        <v>3.504</v>
      </c>
      <c r="M136" s="5">
        <f t="shared" si="19"/>
        <v>3.504</v>
      </c>
      <c r="N136" s="2">
        <v>2.492</v>
      </c>
      <c r="O136" s="2">
        <v>2.5070000000000001</v>
      </c>
      <c r="P136" s="5">
        <f t="shared" si="20"/>
        <v>2.492</v>
      </c>
      <c r="Q136" s="2">
        <v>24</v>
      </c>
      <c r="R136" s="2">
        <v>72</v>
      </c>
      <c r="S136" s="2">
        <v>73</v>
      </c>
      <c r="T136" s="2">
        <f t="shared" si="21"/>
        <v>73</v>
      </c>
      <c r="U136" s="5">
        <f t="shared" si="22"/>
        <v>49</v>
      </c>
      <c r="V136" s="2">
        <v>6.35</v>
      </c>
      <c r="W136" s="2">
        <v>6.1</v>
      </c>
      <c r="X136" s="5">
        <f t="shared" si="23"/>
        <v>6.35</v>
      </c>
      <c r="Y136" s="2">
        <v>31.5</v>
      </c>
      <c r="Z136" s="2">
        <v>33.5</v>
      </c>
      <c r="AA136" s="5">
        <f t="shared" si="24"/>
        <v>33.5</v>
      </c>
    </row>
    <row r="137" spans="1:28" x14ac:dyDescent="0.2">
      <c r="A137" s="1">
        <v>45238</v>
      </c>
      <c r="B137" t="s">
        <v>212</v>
      </c>
      <c r="C137" t="s">
        <v>45</v>
      </c>
      <c r="D137" t="s">
        <v>194</v>
      </c>
      <c r="E137" t="s">
        <v>87</v>
      </c>
      <c r="F137" s="2">
        <v>161.30000000000001</v>
      </c>
      <c r="G137" s="2">
        <v>122.2</v>
      </c>
      <c r="H137" s="2">
        <f t="shared" si="18"/>
        <v>84.2</v>
      </c>
      <c r="I137" s="2">
        <v>165.7</v>
      </c>
      <c r="J137" s="2">
        <v>50.35</v>
      </c>
      <c r="K137" s="2">
        <v>3.2650000000000001</v>
      </c>
      <c r="L137" s="2">
        <v>3.2730000000000001</v>
      </c>
      <c r="M137" s="5">
        <f t="shared" si="19"/>
        <v>3.2650000000000001</v>
      </c>
      <c r="N137" s="2">
        <v>2.5630000000000002</v>
      </c>
      <c r="O137" s="2">
        <v>2.395</v>
      </c>
      <c r="P137" s="5">
        <f t="shared" si="20"/>
        <v>2.395</v>
      </c>
      <c r="Q137" s="2">
        <v>19</v>
      </c>
      <c r="R137" s="2">
        <v>65</v>
      </c>
      <c r="S137" s="2">
        <v>67</v>
      </c>
      <c r="T137" s="2">
        <f t="shared" si="21"/>
        <v>67</v>
      </c>
      <c r="U137" s="5">
        <f t="shared" si="22"/>
        <v>48</v>
      </c>
      <c r="V137" s="2">
        <v>6</v>
      </c>
      <c r="W137" s="2">
        <v>6.09</v>
      </c>
      <c r="X137" s="5">
        <f t="shared" si="23"/>
        <v>6.09</v>
      </c>
      <c r="Y137" s="2">
        <v>30</v>
      </c>
      <c r="Z137" s="2">
        <v>29.5</v>
      </c>
      <c r="AA137" s="5">
        <f t="shared" si="24"/>
        <v>30</v>
      </c>
    </row>
    <row r="138" spans="1:28" x14ac:dyDescent="0.2">
      <c r="A138" s="1">
        <v>45238</v>
      </c>
      <c r="B138" t="s">
        <v>213</v>
      </c>
      <c r="C138" t="s">
        <v>45</v>
      </c>
      <c r="D138" t="s">
        <v>194</v>
      </c>
      <c r="E138" t="s">
        <v>99</v>
      </c>
      <c r="F138" s="2">
        <v>162</v>
      </c>
      <c r="G138" s="2">
        <v>121.2</v>
      </c>
      <c r="H138" s="2">
        <f t="shared" si="18"/>
        <v>83.2</v>
      </c>
      <c r="I138" s="2">
        <v>164.4</v>
      </c>
      <c r="J138" s="2">
        <v>41.9</v>
      </c>
      <c r="K138" s="2">
        <v>3.3069999999999999</v>
      </c>
      <c r="L138" s="2">
        <v>3.2749999999999999</v>
      </c>
      <c r="M138" s="5">
        <f t="shared" si="19"/>
        <v>3.2749999999999999</v>
      </c>
      <c r="N138" s="2">
        <v>2.5649999999999999</v>
      </c>
      <c r="O138" s="2">
        <v>2.5630000000000002</v>
      </c>
      <c r="P138" s="5">
        <f t="shared" si="20"/>
        <v>2.5630000000000002</v>
      </c>
      <c r="Q138" s="2">
        <v>22</v>
      </c>
      <c r="R138" s="2">
        <v>71</v>
      </c>
      <c r="S138" s="2">
        <v>75</v>
      </c>
      <c r="T138" s="2">
        <f t="shared" si="21"/>
        <v>75</v>
      </c>
      <c r="U138" s="5">
        <f t="shared" si="22"/>
        <v>53</v>
      </c>
      <c r="V138" s="2">
        <v>6.1</v>
      </c>
      <c r="W138" s="2">
        <v>5.9</v>
      </c>
      <c r="X138" s="5">
        <f t="shared" si="23"/>
        <v>6.1</v>
      </c>
      <c r="Y138" s="2">
        <v>24.5</v>
      </c>
      <c r="Z138" s="2">
        <v>24</v>
      </c>
      <c r="AA138" s="5">
        <f t="shared" si="24"/>
        <v>24.5</v>
      </c>
    </row>
    <row r="139" spans="1:28" x14ac:dyDescent="0.2">
      <c r="A139" s="1">
        <v>45238</v>
      </c>
      <c r="B139" t="s">
        <v>214</v>
      </c>
      <c r="C139" t="s">
        <v>45</v>
      </c>
      <c r="D139" t="s">
        <v>194</v>
      </c>
      <c r="E139" t="s">
        <v>46</v>
      </c>
      <c r="F139" s="2">
        <v>164.6</v>
      </c>
      <c r="G139" s="2">
        <v>124</v>
      </c>
      <c r="H139" s="2">
        <f t="shared" si="18"/>
        <v>86</v>
      </c>
      <c r="I139" s="2">
        <v>171.7</v>
      </c>
      <c r="J139" s="2">
        <v>43.8</v>
      </c>
      <c r="K139" s="2">
        <v>3.5</v>
      </c>
      <c r="L139" s="2">
        <v>3.5659999999999998</v>
      </c>
      <c r="M139" s="5">
        <f t="shared" si="19"/>
        <v>3.5</v>
      </c>
      <c r="N139" s="2">
        <v>2.6850000000000001</v>
      </c>
      <c r="O139" s="2">
        <v>2.7109999999999999</v>
      </c>
      <c r="P139" s="5">
        <f t="shared" si="20"/>
        <v>2.6850000000000001</v>
      </c>
      <c r="Q139" s="2">
        <v>27</v>
      </c>
      <c r="R139" s="2">
        <v>68</v>
      </c>
      <c r="S139" s="2">
        <v>69</v>
      </c>
      <c r="T139" s="2">
        <f t="shared" si="21"/>
        <v>69</v>
      </c>
      <c r="U139" s="5">
        <f t="shared" si="22"/>
        <v>42</v>
      </c>
      <c r="V139" s="2">
        <v>6.15</v>
      </c>
      <c r="W139" s="2">
        <v>6.68</v>
      </c>
      <c r="X139" s="5">
        <f t="shared" si="23"/>
        <v>6.68</v>
      </c>
      <c r="Y139" s="2">
        <v>28.5</v>
      </c>
      <c r="Z139" s="2">
        <v>27</v>
      </c>
      <c r="AA139" s="5">
        <f t="shared" si="24"/>
        <v>28.5</v>
      </c>
    </row>
    <row r="140" spans="1:28" x14ac:dyDescent="0.2">
      <c r="A140" s="1">
        <v>45238</v>
      </c>
      <c r="B140" t="s">
        <v>215</v>
      </c>
      <c r="C140" t="s">
        <v>45</v>
      </c>
      <c r="D140" t="s">
        <v>194</v>
      </c>
      <c r="E140" t="s">
        <v>54</v>
      </c>
      <c r="F140" s="2">
        <v>158.1</v>
      </c>
      <c r="G140" s="2">
        <v>123</v>
      </c>
      <c r="H140" s="2">
        <f t="shared" si="18"/>
        <v>85</v>
      </c>
      <c r="I140" s="2">
        <v>163.5</v>
      </c>
      <c r="J140" s="2">
        <v>60.1</v>
      </c>
      <c r="K140" s="2">
        <v>3.5779999999999998</v>
      </c>
      <c r="L140" s="2">
        <v>3.6190000000000002</v>
      </c>
      <c r="M140" s="5">
        <f t="shared" si="19"/>
        <v>3.5779999999999998</v>
      </c>
      <c r="N140" s="2">
        <v>2.7170000000000001</v>
      </c>
      <c r="O140" s="2">
        <v>2.8370000000000002</v>
      </c>
      <c r="P140" s="5">
        <f t="shared" si="20"/>
        <v>2.7170000000000001</v>
      </c>
      <c r="Q140" s="2">
        <v>15</v>
      </c>
      <c r="R140" s="2">
        <v>56</v>
      </c>
      <c r="S140" s="2">
        <v>56</v>
      </c>
      <c r="T140" s="2">
        <f t="shared" si="21"/>
        <v>56</v>
      </c>
      <c r="U140" s="5">
        <f t="shared" si="22"/>
        <v>41</v>
      </c>
      <c r="V140" s="2">
        <v>5.68</v>
      </c>
      <c r="W140" s="2">
        <v>4.72</v>
      </c>
      <c r="X140" s="5">
        <f t="shared" si="23"/>
        <v>5.68</v>
      </c>
      <c r="Y140" s="2">
        <v>31</v>
      </c>
      <c r="Z140" s="2">
        <v>29</v>
      </c>
      <c r="AA140" s="5">
        <f t="shared" si="24"/>
        <v>31</v>
      </c>
    </row>
    <row r="141" spans="1:28" x14ac:dyDescent="0.2">
      <c r="A141" s="1">
        <v>45238</v>
      </c>
      <c r="B141" t="s">
        <v>216</v>
      </c>
      <c r="C141" t="s">
        <v>45</v>
      </c>
      <c r="D141" t="s">
        <v>194</v>
      </c>
      <c r="E141" t="s">
        <v>99</v>
      </c>
      <c r="F141" s="2">
        <v>143.6</v>
      </c>
      <c r="G141" s="2">
        <v>114</v>
      </c>
      <c r="H141" s="2">
        <f t="shared" si="18"/>
        <v>76</v>
      </c>
      <c r="I141" s="2">
        <v>138.9</v>
      </c>
      <c r="J141" s="2">
        <v>33.65</v>
      </c>
      <c r="K141" s="2">
        <v>3.4710000000000001</v>
      </c>
      <c r="L141" s="2">
        <v>3.4470000000000001</v>
      </c>
      <c r="M141" s="5">
        <f t="shared" si="19"/>
        <v>3.4470000000000001</v>
      </c>
      <c r="N141" s="2">
        <v>2.6709999999999998</v>
      </c>
      <c r="O141" s="2">
        <v>2.5779999999999998</v>
      </c>
      <c r="P141" s="5">
        <f t="shared" si="20"/>
        <v>2.5779999999999998</v>
      </c>
      <c r="Q141" s="2">
        <v>7</v>
      </c>
      <c r="R141" s="2">
        <v>47</v>
      </c>
      <c r="S141" s="2">
        <v>50</v>
      </c>
      <c r="T141" s="2">
        <f t="shared" si="21"/>
        <v>50</v>
      </c>
      <c r="U141" s="5">
        <f t="shared" si="22"/>
        <v>43</v>
      </c>
      <c r="V141" s="2">
        <v>4.25</v>
      </c>
      <c r="W141" s="2">
        <v>4.1500000000000004</v>
      </c>
      <c r="X141" s="5">
        <f t="shared" si="23"/>
        <v>4.25</v>
      </c>
      <c r="Y141" s="2">
        <v>15</v>
      </c>
      <c r="Z141" s="2">
        <v>15</v>
      </c>
      <c r="AA141" s="5">
        <f t="shared" si="24"/>
        <v>15</v>
      </c>
    </row>
    <row r="142" spans="1:28" x14ac:dyDescent="0.2">
      <c r="A142" s="1">
        <v>45238</v>
      </c>
      <c r="B142" t="s">
        <v>217</v>
      </c>
      <c r="C142" t="s">
        <v>45</v>
      </c>
      <c r="D142" t="s">
        <v>194</v>
      </c>
      <c r="E142" t="s">
        <v>42</v>
      </c>
      <c r="F142" s="2">
        <v>155.5</v>
      </c>
      <c r="G142" s="2">
        <v>118.8</v>
      </c>
      <c r="H142" s="2">
        <f t="shared" si="18"/>
        <v>80.8</v>
      </c>
      <c r="I142" s="2">
        <v>161</v>
      </c>
      <c r="J142" s="2">
        <v>49</v>
      </c>
      <c r="K142" s="2">
        <v>4.1369999999999996</v>
      </c>
      <c r="L142" s="2">
        <v>4.0350000000000001</v>
      </c>
      <c r="M142" s="5">
        <f t="shared" si="19"/>
        <v>4.0350000000000001</v>
      </c>
      <c r="N142" s="2">
        <v>2.859</v>
      </c>
      <c r="O142" s="2">
        <v>2.7879999999999998</v>
      </c>
      <c r="P142" s="5">
        <f t="shared" si="20"/>
        <v>2.7879999999999998</v>
      </c>
      <c r="Q142" s="2">
        <v>12</v>
      </c>
      <c r="R142" s="2">
        <v>42</v>
      </c>
      <c r="S142" s="2">
        <v>42</v>
      </c>
      <c r="T142" s="2">
        <f t="shared" si="21"/>
        <v>42</v>
      </c>
      <c r="U142" s="5">
        <f t="shared" si="22"/>
        <v>30</v>
      </c>
      <c r="V142" s="2">
        <v>3.8</v>
      </c>
      <c r="W142" s="2">
        <v>3.44</v>
      </c>
      <c r="X142" s="5">
        <f t="shared" si="23"/>
        <v>3.8</v>
      </c>
      <c r="Y142" s="2">
        <v>24.5</v>
      </c>
      <c r="Z142" s="2">
        <v>24</v>
      </c>
      <c r="AA142" s="5">
        <f t="shared" si="24"/>
        <v>24.5</v>
      </c>
      <c r="AB142" s="2" t="s">
        <v>218</v>
      </c>
    </row>
    <row r="143" spans="1:28" x14ac:dyDescent="0.2">
      <c r="A143" s="1">
        <v>45238</v>
      </c>
      <c r="B143" t="s">
        <v>219</v>
      </c>
      <c r="C143" t="s">
        <v>36</v>
      </c>
      <c r="D143" t="s">
        <v>194</v>
      </c>
      <c r="E143" t="s">
        <v>54</v>
      </c>
      <c r="F143" s="2">
        <v>152.4</v>
      </c>
      <c r="G143" s="2">
        <v>121.3</v>
      </c>
      <c r="H143" s="2">
        <f t="shared" si="18"/>
        <v>83.3</v>
      </c>
      <c r="I143" s="2">
        <v>160.30000000000001</v>
      </c>
      <c r="J143" s="2">
        <v>42.15</v>
      </c>
      <c r="K143" s="2">
        <v>3.5019999999999998</v>
      </c>
      <c r="L143" s="2">
        <v>3.4830000000000001</v>
      </c>
      <c r="M143" s="5">
        <f t="shared" si="19"/>
        <v>3.4830000000000001</v>
      </c>
      <c r="N143" s="2">
        <v>2.6880000000000002</v>
      </c>
      <c r="O143" s="2">
        <v>2.5270000000000001</v>
      </c>
      <c r="P143" s="5">
        <f t="shared" si="20"/>
        <v>2.5270000000000001</v>
      </c>
      <c r="Q143" s="2">
        <v>10</v>
      </c>
      <c r="R143" s="2">
        <v>45</v>
      </c>
      <c r="S143" s="2">
        <v>55</v>
      </c>
      <c r="T143" s="2">
        <f t="shared" si="21"/>
        <v>55</v>
      </c>
      <c r="U143" s="5">
        <f t="shared" si="22"/>
        <v>45</v>
      </c>
      <c r="V143" s="2">
        <v>6.6</v>
      </c>
      <c r="W143" s="2">
        <v>6.4</v>
      </c>
      <c r="X143" s="5">
        <f t="shared" si="23"/>
        <v>6.6</v>
      </c>
      <c r="Y143" s="2">
        <v>29</v>
      </c>
      <c r="Z143" s="2">
        <v>31</v>
      </c>
      <c r="AA143" s="5">
        <f t="shared" si="24"/>
        <v>31</v>
      </c>
    </row>
    <row r="144" spans="1:28" x14ac:dyDescent="0.2">
      <c r="A144" s="1">
        <v>45238</v>
      </c>
      <c r="B144" t="s">
        <v>220</v>
      </c>
      <c r="C144" t="s">
        <v>36</v>
      </c>
      <c r="D144" t="s">
        <v>194</v>
      </c>
      <c r="E144" t="s">
        <v>76</v>
      </c>
      <c r="F144" s="2">
        <v>155.6</v>
      </c>
      <c r="G144" s="2">
        <v>118.9</v>
      </c>
      <c r="H144" s="2">
        <f t="shared" si="18"/>
        <v>80.900000000000006</v>
      </c>
      <c r="I144" s="2">
        <v>159.80000000000001</v>
      </c>
      <c r="J144" s="2">
        <v>37</v>
      </c>
      <c r="K144" s="2">
        <v>3.8610000000000002</v>
      </c>
      <c r="L144" s="2">
        <v>3.9329999999999998</v>
      </c>
      <c r="M144" s="5">
        <f t="shared" si="19"/>
        <v>3.8610000000000002</v>
      </c>
      <c r="N144" s="2">
        <v>2.9049999999999998</v>
      </c>
      <c r="O144" s="2">
        <v>2.8860000000000001</v>
      </c>
      <c r="P144" s="5">
        <f t="shared" si="20"/>
        <v>2.8860000000000001</v>
      </c>
      <c r="Q144" s="2">
        <v>11</v>
      </c>
      <c r="R144" s="2">
        <v>48</v>
      </c>
      <c r="S144" s="2">
        <v>52</v>
      </c>
      <c r="T144" s="2">
        <f t="shared" si="21"/>
        <v>52</v>
      </c>
      <c r="U144" s="5">
        <f t="shared" si="22"/>
        <v>41</v>
      </c>
      <c r="V144" s="2">
        <v>5.44</v>
      </c>
      <c r="W144" s="2">
        <v>5.17</v>
      </c>
      <c r="X144" s="5">
        <f t="shared" si="23"/>
        <v>5.44</v>
      </c>
      <c r="Y144" s="2">
        <v>19</v>
      </c>
      <c r="Z144" s="2">
        <v>21.5</v>
      </c>
      <c r="AA144" s="5">
        <f t="shared" si="24"/>
        <v>21.5</v>
      </c>
    </row>
    <row r="145" spans="1:27" x14ac:dyDescent="0.2">
      <c r="A145" s="1">
        <v>45238</v>
      </c>
      <c r="B145" t="s">
        <v>221</v>
      </c>
      <c r="C145" t="s">
        <v>36</v>
      </c>
      <c r="D145" t="s">
        <v>194</v>
      </c>
      <c r="E145" t="s">
        <v>87</v>
      </c>
      <c r="F145" s="2">
        <v>153.1</v>
      </c>
      <c r="G145" s="2">
        <v>119.7</v>
      </c>
      <c r="H145" s="2">
        <f t="shared" si="18"/>
        <v>81.7</v>
      </c>
      <c r="I145" s="2">
        <v>153</v>
      </c>
      <c r="J145" s="2">
        <v>47.1</v>
      </c>
      <c r="K145" s="2">
        <v>3.7429999999999999</v>
      </c>
      <c r="L145" s="2">
        <v>3.6669999999999998</v>
      </c>
      <c r="M145" s="5">
        <f t="shared" si="19"/>
        <v>3.6669999999999998</v>
      </c>
      <c r="N145" s="2">
        <v>2.714</v>
      </c>
      <c r="O145" s="2">
        <v>2.9390000000000001</v>
      </c>
      <c r="P145" s="5">
        <f t="shared" si="20"/>
        <v>2.714</v>
      </c>
      <c r="Q145" s="2">
        <v>7</v>
      </c>
      <c r="R145" s="2">
        <v>39</v>
      </c>
      <c r="S145" s="2">
        <v>39</v>
      </c>
      <c r="T145" s="2">
        <f t="shared" si="21"/>
        <v>39</v>
      </c>
      <c r="U145" s="5">
        <f t="shared" si="22"/>
        <v>32</v>
      </c>
      <c r="V145" s="2">
        <v>6.74</v>
      </c>
      <c r="W145" s="2">
        <v>5.35</v>
      </c>
      <c r="X145" s="5">
        <f t="shared" si="23"/>
        <v>6.74</v>
      </c>
      <c r="Y145" s="2">
        <v>26.5</v>
      </c>
      <c r="Z145" s="2">
        <v>25</v>
      </c>
      <c r="AA145" s="5">
        <f t="shared" si="24"/>
        <v>26.5</v>
      </c>
    </row>
    <row r="146" spans="1:27" x14ac:dyDescent="0.2">
      <c r="A146" s="1">
        <v>45238</v>
      </c>
      <c r="B146" t="s">
        <v>222</v>
      </c>
      <c r="C146" t="s">
        <v>36</v>
      </c>
      <c r="D146" t="s">
        <v>223</v>
      </c>
      <c r="E146" t="s">
        <v>49</v>
      </c>
      <c r="F146" s="2">
        <v>161.19999999999999</v>
      </c>
      <c r="G146" s="2">
        <v>124.3</v>
      </c>
      <c r="H146" s="2">
        <f t="shared" si="18"/>
        <v>86.3</v>
      </c>
      <c r="I146" s="2">
        <v>160.6</v>
      </c>
      <c r="J146" s="2">
        <v>49.75</v>
      </c>
      <c r="K146" s="2">
        <v>3.355</v>
      </c>
      <c r="L146" s="2">
        <v>3.2829999999999999</v>
      </c>
      <c r="M146" s="5">
        <f t="shared" si="19"/>
        <v>3.2829999999999999</v>
      </c>
      <c r="N146" s="2">
        <v>2.7130000000000001</v>
      </c>
      <c r="O146" s="2">
        <v>2.6549999999999998</v>
      </c>
      <c r="P146" s="5">
        <f t="shared" si="20"/>
        <v>2.6549999999999998</v>
      </c>
      <c r="Q146" s="2">
        <v>14</v>
      </c>
      <c r="R146" s="2">
        <v>63</v>
      </c>
      <c r="S146" s="2">
        <v>63</v>
      </c>
      <c r="T146" s="2">
        <f t="shared" si="21"/>
        <v>63</v>
      </c>
      <c r="U146" s="5">
        <f t="shared" si="22"/>
        <v>49</v>
      </c>
      <c r="V146" s="2">
        <v>788</v>
      </c>
      <c r="W146" s="2">
        <v>776</v>
      </c>
      <c r="X146" s="5">
        <f t="shared" si="23"/>
        <v>788</v>
      </c>
      <c r="Y146" s="2">
        <v>30</v>
      </c>
      <c r="Z146" s="2">
        <v>30</v>
      </c>
      <c r="AA146" s="5">
        <f t="shared" si="24"/>
        <v>30</v>
      </c>
    </row>
    <row r="147" spans="1:27" x14ac:dyDescent="0.2">
      <c r="A147" s="1">
        <v>45238</v>
      </c>
      <c r="B147" s="17" t="s">
        <v>262</v>
      </c>
      <c r="C147" t="s">
        <v>36</v>
      </c>
      <c r="D147" t="s">
        <v>223</v>
      </c>
      <c r="E147" t="s">
        <v>59</v>
      </c>
      <c r="F147" s="2">
        <v>160.80000000000001</v>
      </c>
      <c r="G147" s="2">
        <v>121</v>
      </c>
      <c r="H147" s="2">
        <f t="shared" si="18"/>
        <v>83</v>
      </c>
      <c r="I147" s="2">
        <v>163.5</v>
      </c>
      <c r="J147" s="2">
        <v>50.75</v>
      </c>
      <c r="K147" s="2">
        <v>3.923</v>
      </c>
      <c r="L147" s="2">
        <v>3.9180000000000001</v>
      </c>
      <c r="M147" s="5">
        <f t="shared" si="19"/>
        <v>3.9180000000000001</v>
      </c>
      <c r="N147" s="2">
        <v>3.1429999999999998</v>
      </c>
      <c r="O147" s="2">
        <v>3.097</v>
      </c>
      <c r="P147" s="5">
        <f t="shared" si="20"/>
        <v>3.097</v>
      </c>
      <c r="Q147" s="2">
        <v>18</v>
      </c>
      <c r="R147" s="2">
        <v>46</v>
      </c>
      <c r="S147" s="2">
        <v>47</v>
      </c>
      <c r="T147" s="2">
        <f t="shared" si="21"/>
        <v>47</v>
      </c>
      <c r="U147" s="5">
        <f t="shared" si="22"/>
        <v>29</v>
      </c>
      <c r="V147" s="2">
        <v>6.1</v>
      </c>
      <c r="W147" s="2">
        <v>6.71</v>
      </c>
      <c r="X147" s="5">
        <f t="shared" si="23"/>
        <v>6.71</v>
      </c>
      <c r="Y147" s="2">
        <v>27</v>
      </c>
      <c r="Z147" s="2">
        <v>27</v>
      </c>
      <c r="AA147" s="5">
        <f t="shared" si="24"/>
        <v>27</v>
      </c>
    </row>
    <row r="148" spans="1:27" x14ac:dyDescent="0.2">
      <c r="A148" s="1">
        <v>45238</v>
      </c>
      <c r="B148" t="s">
        <v>225</v>
      </c>
      <c r="C148" t="s">
        <v>36</v>
      </c>
      <c r="D148" t="s">
        <v>223</v>
      </c>
      <c r="E148" t="s">
        <v>42</v>
      </c>
      <c r="F148" s="2">
        <v>161.4</v>
      </c>
      <c r="G148" s="2">
        <v>123.8</v>
      </c>
      <c r="H148" s="2">
        <f t="shared" si="18"/>
        <v>85.8</v>
      </c>
      <c r="I148" s="2">
        <v>161.80000000000001</v>
      </c>
      <c r="J148" s="2">
        <v>50.35</v>
      </c>
      <c r="K148" s="2">
        <v>3.39</v>
      </c>
      <c r="L148" s="2">
        <v>3.4239999999999999</v>
      </c>
      <c r="M148" s="5">
        <f t="shared" si="19"/>
        <v>3.39</v>
      </c>
      <c r="N148" s="2">
        <v>2.6160000000000001</v>
      </c>
      <c r="O148" s="2">
        <v>2.6259999999999999</v>
      </c>
      <c r="P148" s="5">
        <f t="shared" si="20"/>
        <v>2.6160000000000001</v>
      </c>
      <c r="Q148" s="2">
        <v>14</v>
      </c>
      <c r="R148" s="2">
        <v>63</v>
      </c>
      <c r="S148" s="2">
        <v>65</v>
      </c>
      <c r="T148" s="2">
        <f t="shared" si="21"/>
        <v>65</v>
      </c>
      <c r="U148" s="5">
        <f t="shared" si="22"/>
        <v>51</v>
      </c>
      <c r="V148" s="2">
        <v>6</v>
      </c>
      <c r="W148" s="2">
        <v>6.43</v>
      </c>
      <c r="X148" s="5">
        <f t="shared" si="23"/>
        <v>6.43</v>
      </c>
      <c r="Y148" s="2">
        <v>27</v>
      </c>
      <c r="Z148" s="2">
        <v>33</v>
      </c>
      <c r="AA148" s="5">
        <f t="shared" si="24"/>
        <v>33</v>
      </c>
    </row>
    <row r="149" spans="1:27" x14ac:dyDescent="0.2">
      <c r="A149" s="1">
        <v>45238</v>
      </c>
      <c r="B149" t="s">
        <v>226</v>
      </c>
      <c r="C149" t="s">
        <v>45</v>
      </c>
      <c r="D149" t="s">
        <v>227</v>
      </c>
      <c r="E149" t="s">
        <v>56</v>
      </c>
      <c r="F149" s="2">
        <v>168.6</v>
      </c>
      <c r="G149" s="2">
        <v>126.7</v>
      </c>
      <c r="H149" s="2">
        <f t="shared" si="18"/>
        <v>88.7</v>
      </c>
      <c r="I149" s="2">
        <v>182.6</v>
      </c>
      <c r="J149" s="2">
        <v>57.7</v>
      </c>
      <c r="K149" s="2">
        <v>3.4630000000000001</v>
      </c>
      <c r="L149" s="2">
        <v>3.492</v>
      </c>
      <c r="M149" s="5">
        <f t="shared" si="19"/>
        <v>3.4630000000000001</v>
      </c>
      <c r="N149" s="2">
        <v>2.5859999999999999</v>
      </c>
      <c r="O149" s="2">
        <v>2.5870000000000002</v>
      </c>
      <c r="P149" s="5">
        <f t="shared" si="20"/>
        <v>2.5859999999999999</v>
      </c>
      <c r="Q149" s="2">
        <v>40</v>
      </c>
      <c r="R149" s="2">
        <v>87</v>
      </c>
      <c r="S149" s="2">
        <v>87</v>
      </c>
      <c r="T149" s="2">
        <f t="shared" si="21"/>
        <v>87</v>
      </c>
      <c r="U149" s="5">
        <f t="shared" si="22"/>
        <v>47</v>
      </c>
      <c r="V149" s="2">
        <v>8.6</v>
      </c>
      <c r="W149" s="2">
        <v>8.58</v>
      </c>
      <c r="X149" s="5">
        <f t="shared" si="23"/>
        <v>8.6</v>
      </c>
      <c r="Y149" s="2">
        <v>33.5</v>
      </c>
      <c r="Z149" s="2">
        <v>33</v>
      </c>
      <c r="AA149" s="5">
        <f t="shared" si="24"/>
        <v>33.5</v>
      </c>
    </row>
    <row r="150" spans="1:27" x14ac:dyDescent="0.2">
      <c r="A150" s="1">
        <v>45238</v>
      </c>
      <c r="B150" t="s">
        <v>228</v>
      </c>
      <c r="C150" t="s">
        <v>45</v>
      </c>
      <c r="D150" t="s">
        <v>229</v>
      </c>
      <c r="E150" t="s">
        <v>99</v>
      </c>
      <c r="F150" s="2">
        <v>161.69999999999999</v>
      </c>
      <c r="G150" s="2">
        <v>123.6</v>
      </c>
      <c r="H150" s="2">
        <f t="shared" si="18"/>
        <v>85.6</v>
      </c>
      <c r="I150" s="2">
        <v>163</v>
      </c>
      <c r="J150" s="2">
        <v>47.95</v>
      </c>
      <c r="K150" s="2">
        <v>3.0510000000000002</v>
      </c>
      <c r="L150" s="2">
        <v>3.1040000000000001</v>
      </c>
      <c r="M150" s="5">
        <f t="shared" si="19"/>
        <v>3.0510000000000002</v>
      </c>
      <c r="N150" s="2">
        <v>2.3839999999999999</v>
      </c>
      <c r="O150" s="2">
        <v>2.4209999999999998</v>
      </c>
      <c r="P150" s="5">
        <f t="shared" si="20"/>
        <v>2.3839999999999999</v>
      </c>
      <c r="Q150" s="2">
        <v>31</v>
      </c>
      <c r="R150" s="2">
        <v>85</v>
      </c>
      <c r="S150" s="2">
        <v>85</v>
      </c>
      <c r="T150" s="2">
        <f t="shared" si="21"/>
        <v>85</v>
      </c>
      <c r="U150" s="5">
        <f t="shared" si="22"/>
        <v>54</v>
      </c>
      <c r="V150" s="2">
        <v>7.07</v>
      </c>
      <c r="W150" s="2">
        <v>6.8</v>
      </c>
      <c r="X150" s="5">
        <f t="shared" si="23"/>
        <v>7.07</v>
      </c>
      <c r="Y150" s="2">
        <v>32</v>
      </c>
      <c r="Z150" s="2">
        <v>30</v>
      </c>
      <c r="AA150" s="5">
        <f t="shared" si="24"/>
        <v>32</v>
      </c>
    </row>
    <row r="151" spans="1:27" x14ac:dyDescent="0.2">
      <c r="A151" s="1">
        <v>45238</v>
      </c>
      <c r="B151" t="s">
        <v>230</v>
      </c>
      <c r="C151" t="s">
        <v>36</v>
      </c>
      <c r="D151" t="s">
        <v>227</v>
      </c>
      <c r="E151" t="s">
        <v>38</v>
      </c>
      <c r="F151" s="2">
        <v>159.6</v>
      </c>
      <c r="G151" s="2">
        <v>127.5</v>
      </c>
      <c r="H151" s="2">
        <f t="shared" si="18"/>
        <v>89.5</v>
      </c>
      <c r="I151" s="2">
        <v>157.69999999999999</v>
      </c>
      <c r="J151" s="2">
        <v>55.95</v>
      </c>
      <c r="K151" s="2">
        <v>3.3559999999999999</v>
      </c>
      <c r="L151" s="2">
        <v>3.3969999999999998</v>
      </c>
      <c r="M151" s="5">
        <f t="shared" si="19"/>
        <v>3.3559999999999999</v>
      </c>
      <c r="N151" s="2">
        <v>2.76</v>
      </c>
      <c r="O151" s="2">
        <v>2.6640000000000001</v>
      </c>
      <c r="P151" s="5">
        <f t="shared" si="20"/>
        <v>2.6640000000000001</v>
      </c>
      <c r="Q151" s="2">
        <v>12</v>
      </c>
      <c r="R151" s="2">
        <v>68</v>
      </c>
      <c r="S151" s="2">
        <v>68</v>
      </c>
      <c r="T151" s="2">
        <f t="shared" si="21"/>
        <v>68</v>
      </c>
      <c r="U151" s="5">
        <f t="shared" si="22"/>
        <v>56</v>
      </c>
      <c r="V151" s="2">
        <v>7.84</v>
      </c>
      <c r="W151" s="2">
        <v>8</v>
      </c>
      <c r="X151" s="5">
        <f t="shared" si="23"/>
        <v>8</v>
      </c>
      <c r="Y151" s="2">
        <v>32</v>
      </c>
      <c r="Z151" s="2">
        <v>30</v>
      </c>
      <c r="AA151" s="5">
        <f t="shared" si="24"/>
        <v>32</v>
      </c>
    </row>
    <row r="152" spans="1:27" x14ac:dyDescent="0.2">
      <c r="A152" s="1">
        <v>45238</v>
      </c>
      <c r="B152" t="s">
        <v>231</v>
      </c>
      <c r="C152" t="s">
        <v>45</v>
      </c>
      <c r="D152" t="s">
        <v>227</v>
      </c>
      <c r="E152" t="s">
        <v>232</v>
      </c>
      <c r="F152" s="2">
        <v>152.80000000000001</v>
      </c>
      <c r="G152" s="2">
        <v>118.7</v>
      </c>
      <c r="H152" s="2">
        <f t="shared" si="18"/>
        <v>80.7</v>
      </c>
      <c r="I152" s="2">
        <v>157</v>
      </c>
      <c r="J152" s="2">
        <v>46.35</v>
      </c>
      <c r="K152" s="2">
        <v>3.2810000000000001</v>
      </c>
      <c r="L152" s="2">
        <v>3.2530000000000001</v>
      </c>
      <c r="M152" s="5">
        <f t="shared" si="19"/>
        <v>3.2530000000000001</v>
      </c>
      <c r="N152" s="2">
        <v>2.6419999999999999</v>
      </c>
      <c r="O152" s="2">
        <v>2.5</v>
      </c>
      <c r="P152" s="5">
        <f t="shared" si="20"/>
        <v>2.5</v>
      </c>
      <c r="Q152" s="2">
        <v>9</v>
      </c>
      <c r="R152" s="2">
        <v>61</v>
      </c>
      <c r="S152" s="2">
        <v>61</v>
      </c>
      <c r="T152" s="2">
        <f t="shared" si="21"/>
        <v>61</v>
      </c>
      <c r="U152" s="5">
        <f t="shared" si="22"/>
        <v>52</v>
      </c>
      <c r="V152" s="2">
        <v>7.1</v>
      </c>
      <c r="W152" s="2">
        <v>7.05</v>
      </c>
      <c r="X152" s="5">
        <f t="shared" si="23"/>
        <v>7.1</v>
      </c>
      <c r="Y152" s="2">
        <v>26</v>
      </c>
      <c r="Z152" s="2">
        <v>24</v>
      </c>
      <c r="AA152" s="5">
        <f t="shared" si="24"/>
        <v>26</v>
      </c>
    </row>
    <row r="153" spans="1:27" x14ac:dyDescent="0.2">
      <c r="A153" s="1">
        <v>45238</v>
      </c>
      <c r="B153" t="s">
        <v>233</v>
      </c>
      <c r="C153" t="s">
        <v>45</v>
      </c>
      <c r="D153" t="s">
        <v>227</v>
      </c>
      <c r="E153" t="s">
        <v>87</v>
      </c>
      <c r="F153" s="2">
        <v>169.5</v>
      </c>
      <c r="G153" s="2">
        <v>123.7</v>
      </c>
      <c r="H153" s="2">
        <f t="shared" si="18"/>
        <v>85.7</v>
      </c>
      <c r="I153" s="2">
        <v>168.2</v>
      </c>
      <c r="J153" s="2">
        <v>46.85</v>
      </c>
      <c r="K153" s="2">
        <v>3.4169999999999998</v>
      </c>
      <c r="L153" s="2">
        <v>3.4180000000000001</v>
      </c>
      <c r="M153" s="5">
        <f t="shared" si="19"/>
        <v>3.4169999999999998</v>
      </c>
      <c r="N153" s="2">
        <v>2.5089999999999999</v>
      </c>
      <c r="O153" s="2">
        <v>2.5009999999999999</v>
      </c>
      <c r="P153" s="5">
        <f t="shared" si="20"/>
        <v>2.5009999999999999</v>
      </c>
      <c r="Q153" s="2">
        <v>35</v>
      </c>
      <c r="R153" s="2">
        <v>76</v>
      </c>
      <c r="S153" s="2">
        <v>76</v>
      </c>
      <c r="T153" s="2">
        <f t="shared" si="21"/>
        <v>76</v>
      </c>
      <c r="U153" s="5">
        <f t="shared" si="22"/>
        <v>41</v>
      </c>
      <c r="V153" s="2">
        <v>5.6</v>
      </c>
      <c r="W153" s="2">
        <v>5.58</v>
      </c>
      <c r="X153" s="5">
        <f t="shared" si="23"/>
        <v>5.6</v>
      </c>
      <c r="Y153" s="2">
        <v>28.5</v>
      </c>
      <c r="Z153" s="2">
        <v>29.5</v>
      </c>
      <c r="AA153" s="5">
        <f t="shared" si="24"/>
        <v>29.5</v>
      </c>
    </row>
    <row r="154" spans="1:27" x14ac:dyDescent="0.2">
      <c r="A154" s="1">
        <v>45238</v>
      </c>
      <c r="B154" t="s">
        <v>234</v>
      </c>
      <c r="C154" t="s">
        <v>45</v>
      </c>
      <c r="D154" t="s">
        <v>223</v>
      </c>
      <c r="E154" t="s">
        <v>235</v>
      </c>
      <c r="F154" s="2">
        <v>174.6</v>
      </c>
      <c r="G154" s="2">
        <v>128</v>
      </c>
      <c r="H154" s="2">
        <f t="shared" si="18"/>
        <v>90</v>
      </c>
      <c r="I154" s="2">
        <v>182.3</v>
      </c>
      <c r="J154" s="2">
        <v>57.75</v>
      </c>
      <c r="K154" s="2">
        <v>3.266</v>
      </c>
      <c r="L154" s="2">
        <v>3.419</v>
      </c>
      <c r="M154" s="5">
        <f t="shared" si="19"/>
        <v>3.266</v>
      </c>
      <c r="N154" s="2">
        <v>2.4769999999999999</v>
      </c>
      <c r="O154" s="2">
        <v>2.62</v>
      </c>
      <c r="P154" s="5">
        <f t="shared" si="20"/>
        <v>2.4769999999999999</v>
      </c>
      <c r="Q154" s="2">
        <v>35</v>
      </c>
      <c r="R154" s="2">
        <v>85</v>
      </c>
      <c r="S154" s="2">
        <v>85</v>
      </c>
      <c r="T154" s="2">
        <f t="shared" si="21"/>
        <v>85</v>
      </c>
      <c r="U154" s="5">
        <f t="shared" si="22"/>
        <v>50</v>
      </c>
      <c r="V154" s="2">
        <v>7.97</v>
      </c>
      <c r="W154" s="2">
        <v>8.68</v>
      </c>
      <c r="X154" s="5">
        <f t="shared" si="23"/>
        <v>8.68</v>
      </c>
      <c r="Y154" s="2">
        <v>33</v>
      </c>
      <c r="Z154" s="2">
        <v>34</v>
      </c>
      <c r="AA154" s="5">
        <f t="shared" si="24"/>
        <v>34</v>
      </c>
    </row>
    <row r="155" spans="1:27" x14ac:dyDescent="0.2">
      <c r="A155" s="1">
        <v>45238</v>
      </c>
      <c r="B155" t="s">
        <v>236</v>
      </c>
      <c r="C155" t="s">
        <v>45</v>
      </c>
      <c r="D155" t="s">
        <v>237</v>
      </c>
      <c r="E155" t="s">
        <v>59</v>
      </c>
      <c r="F155" s="2">
        <v>160.1</v>
      </c>
      <c r="G155" s="2">
        <v>121.4</v>
      </c>
      <c r="H155" s="2">
        <f t="shared" si="18"/>
        <v>83.4</v>
      </c>
      <c r="I155" s="2">
        <v>164</v>
      </c>
      <c r="J155" s="2">
        <v>51.85</v>
      </c>
      <c r="K155" s="2">
        <v>3.2210000000000001</v>
      </c>
      <c r="L155" s="2">
        <v>3.3929999999999998</v>
      </c>
      <c r="M155" s="5">
        <f t="shared" si="19"/>
        <v>3.2210000000000001</v>
      </c>
      <c r="N155" s="2">
        <v>2.5219999999999998</v>
      </c>
      <c r="O155" s="2">
        <v>2.472</v>
      </c>
      <c r="P155" s="5">
        <f t="shared" si="20"/>
        <v>2.472</v>
      </c>
      <c r="Q155" s="2">
        <v>22</v>
      </c>
      <c r="R155" s="2">
        <v>73</v>
      </c>
      <c r="S155" s="2">
        <v>73</v>
      </c>
      <c r="T155" s="2">
        <f t="shared" si="21"/>
        <v>73</v>
      </c>
      <c r="U155" s="5">
        <f t="shared" si="22"/>
        <v>51</v>
      </c>
      <c r="V155" s="2">
        <v>6.5</v>
      </c>
      <c r="W155" s="2">
        <v>4.9000000000000004</v>
      </c>
      <c r="X155" s="5">
        <f t="shared" si="23"/>
        <v>6.5</v>
      </c>
      <c r="Y155" s="2">
        <v>30</v>
      </c>
      <c r="Z155" s="2">
        <v>34.5</v>
      </c>
      <c r="AA155" s="5">
        <f t="shared" si="24"/>
        <v>34.5</v>
      </c>
    </row>
    <row r="156" spans="1:27" x14ac:dyDescent="0.2">
      <c r="A156" s="1">
        <v>45238</v>
      </c>
      <c r="B156" t="s">
        <v>238</v>
      </c>
      <c r="C156" t="s">
        <v>36</v>
      </c>
      <c r="D156" t="s">
        <v>237</v>
      </c>
      <c r="E156" t="s">
        <v>38</v>
      </c>
      <c r="F156" s="2">
        <v>165.4</v>
      </c>
      <c r="G156" s="2">
        <v>125.3</v>
      </c>
      <c r="H156" s="2">
        <f t="shared" si="18"/>
        <v>87.3</v>
      </c>
      <c r="I156" s="2">
        <v>167</v>
      </c>
      <c r="J156" s="2">
        <v>51</v>
      </c>
      <c r="K156" s="2">
        <v>3.7789999999999999</v>
      </c>
      <c r="L156" s="2">
        <v>3.8</v>
      </c>
      <c r="M156" s="5">
        <f t="shared" si="19"/>
        <v>3.7789999999999999</v>
      </c>
      <c r="N156" s="2">
        <v>2.6259999999999999</v>
      </c>
      <c r="O156" s="2">
        <v>2.637</v>
      </c>
      <c r="P156" s="5">
        <f t="shared" si="20"/>
        <v>2.6259999999999999</v>
      </c>
      <c r="Q156" s="2">
        <v>32</v>
      </c>
      <c r="R156" s="2">
        <v>68</v>
      </c>
      <c r="S156" s="2">
        <v>68</v>
      </c>
      <c r="T156" s="2">
        <f t="shared" si="21"/>
        <v>68</v>
      </c>
      <c r="U156" s="5">
        <f t="shared" si="22"/>
        <v>36</v>
      </c>
      <c r="V156" s="2">
        <v>7.05</v>
      </c>
      <c r="W156" s="2">
        <v>8</v>
      </c>
      <c r="X156" s="5">
        <f t="shared" si="23"/>
        <v>8</v>
      </c>
      <c r="Y156" s="2">
        <v>21</v>
      </c>
      <c r="Z156" s="2">
        <v>20</v>
      </c>
      <c r="AA156" s="5">
        <f t="shared" si="24"/>
        <v>21</v>
      </c>
    </row>
    <row r="157" spans="1:27" x14ac:dyDescent="0.2">
      <c r="A157" s="1">
        <v>45238</v>
      </c>
      <c r="B157" t="s">
        <v>239</v>
      </c>
      <c r="C157" t="s">
        <v>45</v>
      </c>
      <c r="D157" t="s">
        <v>237</v>
      </c>
      <c r="E157" t="s">
        <v>99</v>
      </c>
      <c r="F157" s="2">
        <v>180.9</v>
      </c>
      <c r="G157" s="2">
        <v>131.80000000000001</v>
      </c>
      <c r="H157" s="2">
        <f t="shared" si="18"/>
        <v>93.800000000000011</v>
      </c>
      <c r="I157" s="2">
        <v>187</v>
      </c>
      <c r="J157" s="2">
        <v>73.3</v>
      </c>
      <c r="K157" s="2">
        <v>3.0710000000000002</v>
      </c>
      <c r="L157" s="2">
        <v>3.1</v>
      </c>
      <c r="M157" s="5">
        <f t="shared" si="19"/>
        <v>3.0710000000000002</v>
      </c>
      <c r="N157" s="2">
        <v>2.5489999999999999</v>
      </c>
      <c r="O157" s="2">
        <v>2.544</v>
      </c>
      <c r="P157" s="5">
        <f t="shared" si="20"/>
        <v>2.544</v>
      </c>
      <c r="Q157" s="2">
        <v>42</v>
      </c>
      <c r="R157" s="2">
        <v>92</v>
      </c>
      <c r="S157" s="2">
        <v>94</v>
      </c>
      <c r="T157" s="2">
        <f t="shared" si="21"/>
        <v>94</v>
      </c>
      <c r="U157" s="5">
        <f t="shared" si="22"/>
        <v>52</v>
      </c>
      <c r="V157" s="2">
        <v>7.8</v>
      </c>
      <c r="W157" s="2">
        <v>8.75</v>
      </c>
      <c r="X157" s="5">
        <f t="shared" si="23"/>
        <v>8.75</v>
      </c>
      <c r="Y157" s="2">
        <v>33</v>
      </c>
      <c r="Z157" s="2">
        <v>31.5</v>
      </c>
      <c r="AA157" s="5">
        <f t="shared" si="24"/>
        <v>33</v>
      </c>
    </row>
    <row r="158" spans="1:27" x14ac:dyDescent="0.2">
      <c r="A158" s="1">
        <v>45238</v>
      </c>
      <c r="B158" t="s">
        <v>240</v>
      </c>
      <c r="C158" t="s">
        <v>36</v>
      </c>
      <c r="D158" t="s">
        <v>237</v>
      </c>
      <c r="E158" t="s">
        <v>59</v>
      </c>
      <c r="F158" s="2">
        <v>158.6</v>
      </c>
      <c r="G158" s="2">
        <v>121.6</v>
      </c>
      <c r="H158" s="2">
        <f t="shared" si="18"/>
        <v>83.6</v>
      </c>
      <c r="I158" s="2">
        <v>163.80000000000001</v>
      </c>
      <c r="J158" s="2">
        <v>44.5</v>
      </c>
      <c r="K158" s="2">
        <v>3.7570000000000001</v>
      </c>
      <c r="L158" s="2">
        <v>3.7570000000000001</v>
      </c>
      <c r="M158" s="5">
        <f t="shared" si="19"/>
        <v>3.7570000000000001</v>
      </c>
      <c r="N158" s="2">
        <v>3.0009999999999999</v>
      </c>
      <c r="O158" s="2">
        <v>3.04</v>
      </c>
      <c r="P158" s="5">
        <f t="shared" si="20"/>
        <v>3.0009999999999999</v>
      </c>
      <c r="Q158" s="2">
        <v>20</v>
      </c>
      <c r="R158" s="2">
        <v>58</v>
      </c>
      <c r="S158" s="2">
        <v>58</v>
      </c>
      <c r="T158" s="2">
        <f t="shared" si="21"/>
        <v>58</v>
      </c>
      <c r="U158" s="5">
        <f t="shared" si="22"/>
        <v>38</v>
      </c>
      <c r="V158" s="2">
        <v>4.66</v>
      </c>
      <c r="W158" s="2">
        <v>5.35</v>
      </c>
      <c r="X158" s="5">
        <f t="shared" si="23"/>
        <v>5.35</v>
      </c>
      <c r="Y158" s="2">
        <v>26.5</v>
      </c>
      <c r="Z158" s="2">
        <v>26</v>
      </c>
      <c r="AA158" s="5">
        <f t="shared" si="24"/>
        <v>26.5</v>
      </c>
    </row>
    <row r="159" spans="1:27" x14ac:dyDescent="0.2">
      <c r="A159" s="1">
        <v>45238</v>
      </c>
      <c r="B159" t="s">
        <v>241</v>
      </c>
      <c r="C159" t="s">
        <v>36</v>
      </c>
      <c r="D159" t="s">
        <v>223</v>
      </c>
      <c r="E159" t="s">
        <v>59</v>
      </c>
      <c r="F159" s="2">
        <v>165.4</v>
      </c>
      <c r="G159" s="2">
        <v>124.1</v>
      </c>
      <c r="H159" s="2">
        <f t="shared" si="18"/>
        <v>86.1</v>
      </c>
      <c r="I159" s="2">
        <v>171.5</v>
      </c>
      <c r="J159" s="2">
        <v>52.36</v>
      </c>
      <c r="K159" s="2">
        <v>3.6019999999999999</v>
      </c>
      <c r="L159" s="2">
        <v>3.649</v>
      </c>
      <c r="M159" s="5">
        <f t="shared" si="19"/>
        <v>3.6019999999999999</v>
      </c>
      <c r="N159" s="2">
        <v>2.8090000000000002</v>
      </c>
      <c r="O159" s="2">
        <v>2.7149999999999999</v>
      </c>
      <c r="P159" s="5">
        <f t="shared" si="20"/>
        <v>2.7149999999999999</v>
      </c>
      <c r="Q159" s="2">
        <v>28</v>
      </c>
      <c r="R159" s="2">
        <v>67</v>
      </c>
      <c r="S159" s="2">
        <v>67</v>
      </c>
      <c r="T159" s="2">
        <f t="shared" si="21"/>
        <v>67</v>
      </c>
      <c r="U159" s="5">
        <f t="shared" si="22"/>
        <v>39</v>
      </c>
      <c r="V159" s="2">
        <v>7.37</v>
      </c>
      <c r="W159" s="2">
        <v>7.7</v>
      </c>
      <c r="X159" s="5">
        <f t="shared" si="23"/>
        <v>7.7</v>
      </c>
      <c r="Y159" s="2">
        <v>32.5</v>
      </c>
      <c r="Z159" s="2">
        <v>30.5</v>
      </c>
      <c r="AA159" s="5">
        <f t="shared" si="24"/>
        <v>32.5</v>
      </c>
    </row>
    <row r="160" spans="1:27" x14ac:dyDescent="0.2">
      <c r="A160" s="1">
        <v>45238</v>
      </c>
      <c r="B160" t="s">
        <v>242</v>
      </c>
      <c r="C160" t="s">
        <v>36</v>
      </c>
      <c r="D160" t="s">
        <v>223</v>
      </c>
      <c r="E160" t="s">
        <v>42</v>
      </c>
      <c r="F160" s="2">
        <v>166.5</v>
      </c>
      <c r="G160" s="2">
        <v>127.5</v>
      </c>
      <c r="H160" s="2">
        <f t="shared" si="18"/>
        <v>89.5</v>
      </c>
      <c r="I160" s="2">
        <v>168.3</v>
      </c>
      <c r="J160" s="2">
        <v>47.35</v>
      </c>
      <c r="K160" s="2">
        <v>3.58</v>
      </c>
      <c r="L160" s="2">
        <v>3.61</v>
      </c>
      <c r="M160" s="5">
        <f t="shared" si="19"/>
        <v>3.58</v>
      </c>
      <c r="N160" s="2">
        <v>2.7480000000000002</v>
      </c>
      <c r="O160" s="2">
        <v>2.6779999999999999</v>
      </c>
      <c r="P160" s="5">
        <f t="shared" si="20"/>
        <v>2.6779999999999999</v>
      </c>
      <c r="Q160" s="2">
        <v>23</v>
      </c>
      <c r="R160" s="2">
        <v>66</v>
      </c>
      <c r="S160" s="2">
        <v>66</v>
      </c>
      <c r="T160" s="2">
        <f t="shared" si="21"/>
        <v>66</v>
      </c>
      <c r="U160" s="5">
        <f t="shared" si="22"/>
        <v>43</v>
      </c>
      <c r="V160" s="2">
        <v>7.13</v>
      </c>
      <c r="W160" s="2">
        <v>6.45</v>
      </c>
      <c r="X160" s="5">
        <f t="shared" si="23"/>
        <v>7.13</v>
      </c>
      <c r="Y160" s="2">
        <v>23</v>
      </c>
      <c r="Z160" s="2">
        <v>23</v>
      </c>
      <c r="AA160" s="5">
        <f t="shared" si="24"/>
        <v>23</v>
      </c>
    </row>
    <row r="161" spans="1:27" x14ac:dyDescent="0.2">
      <c r="A161" s="1">
        <v>45238</v>
      </c>
      <c r="B161" t="s">
        <v>243</v>
      </c>
      <c r="C161" t="s">
        <v>45</v>
      </c>
      <c r="D161" t="s">
        <v>223</v>
      </c>
      <c r="E161" t="s">
        <v>99</v>
      </c>
      <c r="F161" s="2">
        <v>157.1</v>
      </c>
      <c r="G161" s="2">
        <v>121.4</v>
      </c>
      <c r="H161" s="2">
        <f t="shared" si="18"/>
        <v>83.4</v>
      </c>
      <c r="I161" s="2">
        <v>155</v>
      </c>
      <c r="J161" s="2">
        <v>42.7</v>
      </c>
      <c r="K161" s="2">
        <v>3.2789999999999999</v>
      </c>
      <c r="L161" s="2">
        <v>3.2509999999999999</v>
      </c>
      <c r="M161" s="5">
        <f t="shared" si="19"/>
        <v>3.2509999999999999</v>
      </c>
      <c r="N161" s="2">
        <v>2.5470000000000002</v>
      </c>
      <c r="O161" s="2">
        <v>2.4670000000000001</v>
      </c>
      <c r="P161" s="5">
        <f t="shared" si="20"/>
        <v>2.4670000000000001</v>
      </c>
      <c r="Q161" s="2">
        <v>16</v>
      </c>
      <c r="R161" s="2">
        <v>64</v>
      </c>
      <c r="S161" s="2">
        <v>64</v>
      </c>
      <c r="T161" s="2">
        <f t="shared" si="21"/>
        <v>64</v>
      </c>
      <c r="U161" s="5">
        <f t="shared" si="22"/>
        <v>48</v>
      </c>
      <c r="V161" s="2">
        <v>5.58</v>
      </c>
      <c r="W161" s="2">
        <v>5.4</v>
      </c>
      <c r="X161" s="5">
        <f t="shared" si="23"/>
        <v>5.58</v>
      </c>
      <c r="Y161" s="2">
        <v>26.5</v>
      </c>
      <c r="Z161" s="2">
        <v>24.5</v>
      </c>
      <c r="AA161" s="5">
        <f t="shared" si="24"/>
        <v>26.5</v>
      </c>
    </row>
    <row r="162" spans="1:27" x14ac:dyDescent="0.2">
      <c r="A162" s="1">
        <v>45238</v>
      </c>
      <c r="B162" t="s">
        <v>244</v>
      </c>
      <c r="C162" t="s">
        <v>45</v>
      </c>
      <c r="D162" t="s">
        <v>227</v>
      </c>
      <c r="E162" t="s">
        <v>87</v>
      </c>
      <c r="F162" s="2">
        <v>169.1</v>
      </c>
      <c r="G162" s="2">
        <v>127.6</v>
      </c>
      <c r="H162" s="2">
        <f t="shared" ref="H162:H165" si="25">G162-38</f>
        <v>89.6</v>
      </c>
      <c r="I162" s="2">
        <v>167.8</v>
      </c>
      <c r="J162" s="2">
        <v>53.4</v>
      </c>
      <c r="K162" s="2">
        <v>3.3820000000000001</v>
      </c>
      <c r="L162" s="2">
        <v>3.3839999999999999</v>
      </c>
      <c r="M162" s="5">
        <f t="shared" ref="M162:M165" si="26">MIN(K162,L162)</f>
        <v>3.3820000000000001</v>
      </c>
      <c r="N162" s="2">
        <v>2.7280000000000002</v>
      </c>
      <c r="O162" s="2">
        <v>2.8690000000000002</v>
      </c>
      <c r="P162" s="5">
        <f t="shared" si="20"/>
        <v>2.7280000000000002</v>
      </c>
      <c r="Q162" s="2">
        <v>43</v>
      </c>
      <c r="R162" s="2">
        <v>84</v>
      </c>
      <c r="S162" s="2">
        <v>86</v>
      </c>
      <c r="T162" s="2">
        <f t="shared" si="21"/>
        <v>86</v>
      </c>
      <c r="U162" s="5">
        <f t="shared" si="22"/>
        <v>43</v>
      </c>
      <c r="V162" s="2">
        <v>5.0999999999999996</v>
      </c>
      <c r="W162" s="2">
        <v>5.17</v>
      </c>
      <c r="X162" s="5">
        <f t="shared" si="23"/>
        <v>5.17</v>
      </c>
      <c r="Y162" s="2">
        <v>25.5</v>
      </c>
      <c r="Z162" s="2">
        <v>28</v>
      </c>
      <c r="AA162" s="5">
        <f t="shared" si="24"/>
        <v>28</v>
      </c>
    </row>
    <row r="163" spans="1:27" x14ac:dyDescent="0.2">
      <c r="A163" s="1">
        <v>45238</v>
      </c>
      <c r="B163" t="s">
        <v>245</v>
      </c>
      <c r="C163" t="s">
        <v>45</v>
      </c>
      <c r="D163" t="s">
        <v>227</v>
      </c>
      <c r="E163" t="s">
        <v>56</v>
      </c>
      <c r="F163" s="2">
        <v>168.9</v>
      </c>
      <c r="G163" s="2">
        <v>129.19999999999999</v>
      </c>
      <c r="H163" s="2">
        <f t="shared" si="25"/>
        <v>91.199999999999989</v>
      </c>
      <c r="I163" s="2">
        <v>177.5</v>
      </c>
      <c r="J163" s="2">
        <v>92.2</v>
      </c>
      <c r="K163" s="2">
        <v>3.8719999999999999</v>
      </c>
      <c r="L163" s="2">
        <v>3.9420000000000002</v>
      </c>
      <c r="M163" s="5">
        <f t="shared" si="26"/>
        <v>3.8719999999999999</v>
      </c>
      <c r="N163" s="2">
        <v>2.8839999999999999</v>
      </c>
      <c r="O163" s="2">
        <v>2.7410000000000001</v>
      </c>
      <c r="P163" s="5">
        <f t="shared" si="20"/>
        <v>2.7410000000000001</v>
      </c>
      <c r="Q163" s="2">
        <v>39</v>
      </c>
      <c r="R163" s="2">
        <v>81</v>
      </c>
      <c r="S163" s="2">
        <v>81</v>
      </c>
      <c r="T163" s="2">
        <f t="shared" si="21"/>
        <v>81</v>
      </c>
      <c r="U163" s="5">
        <f t="shared" si="22"/>
        <v>42</v>
      </c>
      <c r="V163" s="2">
        <v>8.82</v>
      </c>
      <c r="W163" s="2">
        <v>8.8000000000000007</v>
      </c>
      <c r="X163" s="5">
        <f t="shared" si="23"/>
        <v>8.82</v>
      </c>
      <c r="Y163" s="2">
        <v>37.5</v>
      </c>
      <c r="Z163" s="2">
        <v>37.5</v>
      </c>
      <c r="AA163" s="5">
        <f t="shared" si="24"/>
        <v>37.5</v>
      </c>
    </row>
    <row r="164" spans="1:27" x14ac:dyDescent="0.2">
      <c r="A164" s="1">
        <v>45238</v>
      </c>
      <c r="B164" t="s">
        <v>246</v>
      </c>
      <c r="C164" t="s">
        <v>45</v>
      </c>
      <c r="D164" t="s">
        <v>227</v>
      </c>
      <c r="E164" t="s">
        <v>42</v>
      </c>
      <c r="F164" s="2">
        <v>173.1</v>
      </c>
      <c r="G164" s="2">
        <v>130.30000000000001</v>
      </c>
      <c r="H164" s="2">
        <f t="shared" si="25"/>
        <v>92.300000000000011</v>
      </c>
      <c r="I164" s="2">
        <v>174</v>
      </c>
      <c r="J164" s="2">
        <v>97.45</v>
      </c>
      <c r="K164" s="2">
        <v>3.4940000000000002</v>
      </c>
      <c r="L164" s="2">
        <v>3.5270000000000001</v>
      </c>
      <c r="M164" s="5">
        <f t="shared" si="26"/>
        <v>3.4940000000000002</v>
      </c>
      <c r="N164" s="2">
        <v>2.738</v>
      </c>
      <c r="O164" s="2">
        <v>2.7029999999999998</v>
      </c>
      <c r="P164" s="5">
        <f t="shared" si="20"/>
        <v>2.7029999999999998</v>
      </c>
      <c r="Q164" s="2">
        <v>54</v>
      </c>
      <c r="R164" s="2">
        <v>95</v>
      </c>
      <c r="S164" s="2">
        <v>96</v>
      </c>
      <c r="T164" s="2">
        <f t="shared" si="21"/>
        <v>96</v>
      </c>
      <c r="U164" s="5">
        <f t="shared" si="22"/>
        <v>42</v>
      </c>
      <c r="V164" s="2">
        <v>6.46</v>
      </c>
      <c r="W164" s="2">
        <v>7.24</v>
      </c>
      <c r="X164" s="5">
        <f t="shared" si="23"/>
        <v>7.24</v>
      </c>
      <c r="Y164" s="2">
        <v>26</v>
      </c>
      <c r="Z164" s="2">
        <v>27</v>
      </c>
      <c r="AA164" s="5">
        <f t="shared" si="24"/>
        <v>27</v>
      </c>
    </row>
    <row r="165" spans="1:27" x14ac:dyDescent="0.2">
      <c r="A165" s="1">
        <v>45238</v>
      </c>
      <c r="B165" t="s">
        <v>247</v>
      </c>
      <c r="C165" t="s">
        <v>36</v>
      </c>
      <c r="D165" t="s">
        <v>227</v>
      </c>
      <c r="E165" t="s">
        <v>87</v>
      </c>
      <c r="F165" s="2">
        <v>155.4</v>
      </c>
      <c r="G165" s="2">
        <v>120.3</v>
      </c>
      <c r="H165" s="2">
        <f t="shared" si="25"/>
        <v>82.3</v>
      </c>
      <c r="I165" s="2">
        <v>160.19999999999999</v>
      </c>
      <c r="J165" s="2">
        <v>44.35</v>
      </c>
      <c r="K165" s="2">
        <v>3.8580000000000001</v>
      </c>
      <c r="L165" s="2">
        <v>3.76</v>
      </c>
      <c r="M165" s="5">
        <f t="shared" si="26"/>
        <v>3.76</v>
      </c>
      <c r="N165" s="2">
        <v>3.052</v>
      </c>
      <c r="O165" s="2">
        <v>3.0209999999999999</v>
      </c>
      <c r="P165" s="5">
        <f t="shared" si="20"/>
        <v>3.0209999999999999</v>
      </c>
      <c r="Q165" s="2">
        <v>37</v>
      </c>
      <c r="R165" s="2">
        <v>76</v>
      </c>
      <c r="S165" s="2">
        <v>76</v>
      </c>
      <c r="T165" s="2">
        <f t="shared" si="21"/>
        <v>76</v>
      </c>
      <c r="U165" s="5">
        <f t="shared" si="22"/>
        <v>39</v>
      </c>
      <c r="V165" s="2">
        <v>5.63</v>
      </c>
      <c r="W165" s="2">
        <v>6.43</v>
      </c>
      <c r="X165" s="5">
        <f t="shared" si="23"/>
        <v>6.43</v>
      </c>
      <c r="Y165" s="2">
        <v>28.5</v>
      </c>
      <c r="Z165" s="2">
        <v>26</v>
      </c>
      <c r="AA165" s="5">
        <f t="shared" si="24"/>
        <v>28.5</v>
      </c>
    </row>
  </sheetData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  <ignoredErrors>
    <ignoredError sqref="T2:T16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35CA-AD0A-41CD-827A-58CDE7EDE6CD}">
  <dimension ref="A1:AJ17"/>
  <sheetViews>
    <sheetView topLeftCell="A9" workbookViewId="0">
      <selection activeCell="A18" sqref="A18:XFD18"/>
    </sheetView>
  </sheetViews>
  <sheetFormatPr baseColWidth="10" defaultColWidth="8.83203125" defaultRowHeight="15" outlineLevelCol="1" x14ac:dyDescent="0.2"/>
  <cols>
    <col min="2" max="2" width="5.83203125" style="2" customWidth="1"/>
    <col min="3" max="3" width="46.5" bestFit="1" customWidth="1"/>
    <col min="5" max="5" width="5.5" customWidth="1"/>
    <col min="6" max="6" width="15.83203125" bestFit="1" customWidth="1"/>
    <col min="7" max="7" width="8.6640625" style="2"/>
    <col min="8" max="8" width="11.6640625" style="2" customWidth="1"/>
    <col min="9" max="9" width="12.33203125" style="2" bestFit="1" customWidth="1"/>
    <col min="10" max="11" width="8.6640625" style="2"/>
    <col min="12" max="19" width="0" style="2" hidden="1" customWidth="1" outlineLevel="1"/>
    <col min="20" max="20" width="8.6640625" style="2" collapsed="1"/>
    <col min="21" max="22" width="0" style="2" hidden="1" customWidth="1" outlineLevel="1"/>
    <col min="23" max="23" width="8.6640625" style="2" collapsed="1"/>
    <col min="24" max="24" width="11.5" style="2" hidden="1" customWidth="1" outlineLevel="1"/>
    <col min="25" max="27" width="8.6640625" style="2" hidden="1" customWidth="1" outlineLevel="1"/>
    <col min="28" max="28" width="8.6640625" style="2" collapsed="1"/>
    <col min="29" max="30" width="0" style="2" hidden="1" customWidth="1" outlineLevel="1"/>
    <col min="31" max="31" width="8.6640625" style="2" collapsed="1"/>
    <col min="32" max="33" width="0" style="2" hidden="1" customWidth="1" outlineLevel="1"/>
    <col min="34" max="34" width="8.6640625" style="2" collapsed="1"/>
    <col min="35" max="35" width="8.6640625" style="2"/>
    <col min="36" max="36" width="33.1640625" style="2" bestFit="1" customWidth="1"/>
  </cols>
  <sheetData>
    <row r="1" spans="1:36" x14ac:dyDescent="0.2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7" t="s">
        <v>20</v>
      </c>
      <c r="V1" s="7" t="s">
        <v>21</v>
      </c>
      <c r="W1" s="8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  <c r="AC1" s="7" t="s">
        <v>28</v>
      </c>
      <c r="AD1" s="7" t="s">
        <v>29</v>
      </c>
      <c r="AE1" s="8" t="s">
        <v>30</v>
      </c>
      <c r="AF1" s="7" t="s">
        <v>31</v>
      </c>
      <c r="AG1" s="7" t="s">
        <v>32</v>
      </c>
      <c r="AH1" s="8" t="s">
        <v>33</v>
      </c>
      <c r="AI1" s="7"/>
      <c r="AJ1" s="7" t="s">
        <v>34</v>
      </c>
    </row>
    <row r="2" spans="1:36" x14ac:dyDescent="0.2">
      <c r="A2" s="1">
        <v>45237</v>
      </c>
      <c r="B2" s="2">
        <v>65</v>
      </c>
      <c r="C2" t="s">
        <v>130</v>
      </c>
      <c r="D2" t="s">
        <v>36</v>
      </c>
      <c r="E2" t="s">
        <v>131</v>
      </c>
      <c r="F2" t="s">
        <v>132</v>
      </c>
      <c r="G2" s="2">
        <v>171.1</v>
      </c>
      <c r="H2" s="2">
        <v>127.9</v>
      </c>
      <c r="I2" s="2">
        <f t="shared" ref="I2:I17" si="0">H2-38</f>
        <v>89.9</v>
      </c>
      <c r="J2" s="2">
        <v>177</v>
      </c>
      <c r="K2" s="2">
        <v>80.05</v>
      </c>
      <c r="L2" s="2" t="s">
        <v>39</v>
      </c>
      <c r="M2" s="2" t="s">
        <v>39</v>
      </c>
      <c r="N2" s="2">
        <v>4.0599999999999996</v>
      </c>
      <c r="O2" s="2">
        <v>7.742</v>
      </c>
      <c r="P2" s="2" t="s">
        <v>39</v>
      </c>
      <c r="Q2" s="2" t="s">
        <v>39</v>
      </c>
      <c r="R2" s="2">
        <v>4.0720000000000001</v>
      </c>
      <c r="S2" s="2">
        <v>7.6260000000000003</v>
      </c>
      <c r="T2" s="5">
        <f t="shared" ref="T2:T17" si="1">MAX(N2,R2)</f>
        <v>4.0720000000000001</v>
      </c>
      <c r="U2" s="2">
        <v>3.109</v>
      </c>
      <c r="V2" s="2">
        <v>3.0579999999999998</v>
      </c>
      <c r="W2" s="5">
        <f t="shared" ref="W2:W17" si="2">MAX(U2:V2)</f>
        <v>3.109</v>
      </c>
      <c r="X2" s="2">
        <v>31</v>
      </c>
      <c r="Y2" s="2">
        <v>74</v>
      </c>
      <c r="Z2" s="2">
        <v>75</v>
      </c>
      <c r="AA2" s="2">
        <f t="shared" ref="AA2:AA17" si="3">MAX(Y2:Z2)</f>
        <v>75</v>
      </c>
      <c r="AB2" s="5">
        <f t="shared" ref="AB2:AB17" si="4">AA2-X2</f>
        <v>44</v>
      </c>
      <c r="AC2" s="2">
        <v>8.73</v>
      </c>
      <c r="AD2" s="2">
        <v>9.4</v>
      </c>
      <c r="AE2" s="5">
        <f t="shared" ref="AE2:AE17" si="5">MAX(AC2:AD2)</f>
        <v>9.4</v>
      </c>
      <c r="AF2" s="2">
        <v>33.5</v>
      </c>
      <c r="AG2" s="2">
        <v>34.5</v>
      </c>
      <c r="AH2" s="5">
        <f t="shared" ref="AH2:AH17" si="6">MAX(AF2:AG2)</f>
        <v>34.5</v>
      </c>
    </row>
    <row r="3" spans="1:36" x14ac:dyDescent="0.2">
      <c r="A3" s="1">
        <v>45237</v>
      </c>
      <c r="B3" s="2">
        <v>66</v>
      </c>
      <c r="C3" t="s">
        <v>133</v>
      </c>
      <c r="D3" t="s">
        <v>36</v>
      </c>
      <c r="E3" t="s">
        <v>131</v>
      </c>
      <c r="F3" t="s">
        <v>42</v>
      </c>
      <c r="G3" s="2">
        <v>163.30000000000001</v>
      </c>
      <c r="H3" s="2">
        <v>127</v>
      </c>
      <c r="I3" s="2">
        <f t="shared" si="0"/>
        <v>89</v>
      </c>
      <c r="J3" s="2">
        <v>168</v>
      </c>
      <c r="K3" s="2">
        <v>51.25</v>
      </c>
      <c r="L3" s="2" t="s">
        <v>39</v>
      </c>
      <c r="M3" s="2" t="s">
        <v>39</v>
      </c>
      <c r="N3" s="2">
        <v>3.919</v>
      </c>
      <c r="O3" s="2">
        <v>7.3659999999999997</v>
      </c>
      <c r="P3" s="2" t="s">
        <v>39</v>
      </c>
      <c r="Q3" s="2" t="s">
        <v>39</v>
      </c>
      <c r="R3" s="2">
        <v>3.7730000000000001</v>
      </c>
      <c r="S3" s="2">
        <v>6.9630000000000001</v>
      </c>
      <c r="T3" s="5">
        <f t="shared" si="1"/>
        <v>3.919</v>
      </c>
      <c r="U3" s="2">
        <v>2.9009999999999998</v>
      </c>
      <c r="V3" s="2">
        <v>2.7869999999999999</v>
      </c>
      <c r="W3" s="5">
        <f t="shared" si="2"/>
        <v>2.9009999999999998</v>
      </c>
      <c r="X3" s="2">
        <v>21</v>
      </c>
      <c r="Y3" s="2">
        <v>69</v>
      </c>
      <c r="Z3" s="2">
        <v>73</v>
      </c>
      <c r="AA3" s="2">
        <f t="shared" si="3"/>
        <v>73</v>
      </c>
      <c r="AB3" s="5">
        <f t="shared" si="4"/>
        <v>52</v>
      </c>
      <c r="AC3" s="2">
        <v>5.68</v>
      </c>
      <c r="AD3" s="2">
        <v>6.98</v>
      </c>
      <c r="AE3" s="5">
        <f t="shared" si="5"/>
        <v>6.98</v>
      </c>
      <c r="AF3" s="2">
        <v>24.5</v>
      </c>
      <c r="AG3" s="2">
        <v>28.5</v>
      </c>
      <c r="AH3" s="5">
        <f t="shared" si="6"/>
        <v>28.5</v>
      </c>
    </row>
    <row r="4" spans="1:36" x14ac:dyDescent="0.2">
      <c r="A4" s="1">
        <v>45237</v>
      </c>
      <c r="B4" s="2">
        <v>67</v>
      </c>
      <c r="C4" t="s">
        <v>134</v>
      </c>
      <c r="D4" t="s">
        <v>36</v>
      </c>
      <c r="E4" t="s">
        <v>131</v>
      </c>
      <c r="F4" t="s">
        <v>49</v>
      </c>
      <c r="G4" s="2">
        <v>163.5</v>
      </c>
      <c r="H4" s="2">
        <v>124.3</v>
      </c>
      <c r="I4" s="2">
        <f t="shared" si="0"/>
        <v>86.3</v>
      </c>
      <c r="J4" s="2">
        <v>168.5</v>
      </c>
      <c r="K4" s="2">
        <v>47.35</v>
      </c>
      <c r="L4" s="2" t="s">
        <v>39</v>
      </c>
      <c r="M4" s="2" t="s">
        <v>39</v>
      </c>
      <c r="N4" s="2">
        <v>3.4119999999999999</v>
      </c>
      <c r="O4" s="2">
        <v>6.1710000000000003</v>
      </c>
      <c r="P4" s="2" t="s">
        <v>39</v>
      </c>
      <c r="Q4" s="2" t="s">
        <v>39</v>
      </c>
      <c r="R4" s="2">
        <v>3.3929999999999998</v>
      </c>
      <c r="S4" s="2">
        <v>6.0789999999999997</v>
      </c>
      <c r="T4" s="5">
        <f t="shared" si="1"/>
        <v>3.4119999999999999</v>
      </c>
      <c r="U4" s="3">
        <v>2.762</v>
      </c>
      <c r="V4" s="2">
        <v>2.706</v>
      </c>
      <c r="W4" s="5">
        <f t="shared" si="2"/>
        <v>2.762</v>
      </c>
      <c r="X4" s="2">
        <v>30</v>
      </c>
      <c r="Y4" s="2">
        <v>76</v>
      </c>
      <c r="Z4" s="2">
        <v>77</v>
      </c>
      <c r="AA4" s="2">
        <f t="shared" si="3"/>
        <v>77</v>
      </c>
      <c r="AB4" s="5">
        <f t="shared" si="4"/>
        <v>47</v>
      </c>
      <c r="AC4" s="2">
        <v>5.9</v>
      </c>
      <c r="AD4" s="2">
        <v>7.22</v>
      </c>
      <c r="AE4" s="5">
        <f t="shared" si="5"/>
        <v>7.22</v>
      </c>
      <c r="AF4" s="2">
        <v>27.5</v>
      </c>
      <c r="AG4" s="2">
        <v>23</v>
      </c>
      <c r="AH4" s="5">
        <f t="shared" si="6"/>
        <v>27.5</v>
      </c>
    </row>
    <row r="5" spans="1:36" x14ac:dyDescent="0.2">
      <c r="A5" s="1">
        <v>45237</v>
      </c>
      <c r="B5" s="2">
        <v>68</v>
      </c>
      <c r="C5" t="s">
        <v>135</v>
      </c>
      <c r="D5" t="s">
        <v>36</v>
      </c>
      <c r="E5" t="s">
        <v>131</v>
      </c>
      <c r="F5" t="s">
        <v>54</v>
      </c>
      <c r="G5" s="2">
        <v>162.19999999999999</v>
      </c>
      <c r="H5" s="2">
        <v>122.3</v>
      </c>
      <c r="I5" s="2">
        <f t="shared" si="0"/>
        <v>84.3</v>
      </c>
      <c r="J5" s="2">
        <v>160</v>
      </c>
      <c r="K5" s="2">
        <v>48.55</v>
      </c>
      <c r="L5" s="2" t="s">
        <v>39</v>
      </c>
      <c r="M5" s="2" t="s">
        <v>39</v>
      </c>
      <c r="N5" s="2">
        <v>3.895</v>
      </c>
      <c r="O5" s="2">
        <v>7.3440000000000003</v>
      </c>
      <c r="P5" s="2" t="s">
        <v>39</v>
      </c>
      <c r="Q5" s="2" t="s">
        <v>39</v>
      </c>
      <c r="R5" s="2">
        <v>3.8639999999999999</v>
      </c>
      <c r="S5" s="3">
        <v>7.2539999999999996</v>
      </c>
      <c r="T5" s="5">
        <f t="shared" si="1"/>
        <v>3.895</v>
      </c>
      <c r="U5" s="2">
        <v>3.028</v>
      </c>
      <c r="V5" s="2">
        <v>3.069</v>
      </c>
      <c r="W5" s="5">
        <f t="shared" si="2"/>
        <v>3.069</v>
      </c>
      <c r="X5" s="2">
        <v>19</v>
      </c>
      <c r="Y5" s="2">
        <v>57</v>
      </c>
      <c r="Z5" s="2">
        <v>59</v>
      </c>
      <c r="AA5" s="2">
        <f t="shared" si="3"/>
        <v>59</v>
      </c>
      <c r="AB5" s="5">
        <f t="shared" si="4"/>
        <v>40</v>
      </c>
      <c r="AC5" s="2">
        <v>6.04</v>
      </c>
      <c r="AD5" s="2">
        <v>5.93</v>
      </c>
      <c r="AE5" s="5">
        <f t="shared" si="5"/>
        <v>6.04</v>
      </c>
      <c r="AF5" s="2">
        <v>23</v>
      </c>
      <c r="AG5" s="2">
        <v>27</v>
      </c>
      <c r="AH5" s="5">
        <f t="shared" si="6"/>
        <v>27</v>
      </c>
    </row>
    <row r="6" spans="1:36" x14ac:dyDescent="0.2">
      <c r="A6" s="1">
        <v>45237</v>
      </c>
      <c r="B6" s="2">
        <v>71</v>
      </c>
      <c r="C6" t="s">
        <v>139</v>
      </c>
      <c r="D6" t="s">
        <v>36</v>
      </c>
      <c r="E6" t="s">
        <v>131</v>
      </c>
      <c r="F6" t="s">
        <v>46</v>
      </c>
      <c r="G6" s="2">
        <v>155.30000000000001</v>
      </c>
      <c r="H6" s="2">
        <v>122.7</v>
      </c>
      <c r="I6" s="2">
        <f t="shared" si="0"/>
        <v>84.7</v>
      </c>
      <c r="J6" s="2">
        <v>153</v>
      </c>
      <c r="K6" s="2">
        <v>40.5</v>
      </c>
      <c r="L6" s="2" t="s">
        <v>39</v>
      </c>
      <c r="M6" s="2" t="s">
        <v>39</v>
      </c>
      <c r="N6" s="2">
        <v>3.9889999999999999</v>
      </c>
      <c r="O6" s="2">
        <v>7.4690000000000003</v>
      </c>
      <c r="P6" s="2" t="s">
        <v>39</v>
      </c>
      <c r="Q6" s="2" t="s">
        <v>39</v>
      </c>
      <c r="R6" s="2">
        <v>3.9390000000000001</v>
      </c>
      <c r="S6" s="2">
        <v>7.3810000000000002</v>
      </c>
      <c r="T6" s="5">
        <f t="shared" si="1"/>
        <v>3.9889999999999999</v>
      </c>
      <c r="U6" s="2">
        <v>3.2170000000000001</v>
      </c>
      <c r="V6" s="2">
        <v>3.1259999999999999</v>
      </c>
      <c r="W6" s="5">
        <f t="shared" si="2"/>
        <v>3.2170000000000001</v>
      </c>
      <c r="X6" s="2">
        <v>16</v>
      </c>
      <c r="Y6" s="2">
        <v>50</v>
      </c>
      <c r="Z6" s="2">
        <v>50</v>
      </c>
      <c r="AA6" s="2">
        <f t="shared" si="3"/>
        <v>50</v>
      </c>
      <c r="AB6" s="5">
        <f t="shared" si="4"/>
        <v>34</v>
      </c>
      <c r="AC6" s="2">
        <v>7.14</v>
      </c>
      <c r="AD6" s="2">
        <v>6.42</v>
      </c>
      <c r="AE6" s="5">
        <f t="shared" si="5"/>
        <v>7.14</v>
      </c>
      <c r="AF6" s="2">
        <v>27</v>
      </c>
      <c r="AG6" s="2">
        <v>27</v>
      </c>
      <c r="AH6" s="5">
        <f t="shared" si="6"/>
        <v>27</v>
      </c>
    </row>
    <row r="7" spans="1:36" x14ac:dyDescent="0.2">
      <c r="A7" s="1">
        <v>45238</v>
      </c>
      <c r="B7" s="2">
        <v>150</v>
      </c>
      <c r="C7" t="s">
        <v>230</v>
      </c>
      <c r="D7" t="s">
        <v>36</v>
      </c>
      <c r="E7" t="s">
        <v>227</v>
      </c>
      <c r="F7" t="s">
        <v>38</v>
      </c>
      <c r="G7" s="2">
        <v>159.6</v>
      </c>
      <c r="H7" s="2">
        <v>127.5</v>
      </c>
      <c r="I7" s="2">
        <f t="shared" si="0"/>
        <v>89.5</v>
      </c>
      <c r="J7" s="2">
        <v>157.69999999999999</v>
      </c>
      <c r="K7" s="2">
        <v>55.95</v>
      </c>
      <c r="L7" s="2">
        <v>1.073</v>
      </c>
      <c r="M7" s="2">
        <v>1.8779999999999999</v>
      </c>
      <c r="N7" s="2">
        <v>3.3559999999999999</v>
      </c>
      <c r="O7" s="2">
        <v>6.2409999999999997</v>
      </c>
      <c r="P7" s="2">
        <v>1.0649999999999999</v>
      </c>
      <c r="Q7" s="2">
        <v>1.897</v>
      </c>
      <c r="R7" s="2">
        <v>3.3969999999999998</v>
      </c>
      <c r="S7" s="2">
        <v>6.3150000000000004</v>
      </c>
      <c r="T7" s="5">
        <f t="shared" si="1"/>
        <v>3.3969999999999998</v>
      </c>
      <c r="U7" s="2">
        <v>2.76</v>
      </c>
      <c r="V7" s="2">
        <v>2.6640000000000001</v>
      </c>
      <c r="W7" s="5">
        <f t="shared" si="2"/>
        <v>2.76</v>
      </c>
      <c r="X7" s="2">
        <v>12</v>
      </c>
      <c r="Y7" s="2">
        <v>68</v>
      </c>
      <c r="Z7" s="2">
        <v>68</v>
      </c>
      <c r="AA7" s="2">
        <f t="shared" si="3"/>
        <v>68</v>
      </c>
      <c r="AB7" s="5">
        <f t="shared" si="4"/>
        <v>56</v>
      </c>
      <c r="AC7" s="2">
        <v>7.84</v>
      </c>
      <c r="AD7" s="2">
        <v>8</v>
      </c>
      <c r="AE7" s="5">
        <f t="shared" si="5"/>
        <v>8</v>
      </c>
      <c r="AF7" s="2">
        <v>32</v>
      </c>
      <c r="AG7" s="2">
        <v>30</v>
      </c>
      <c r="AH7" s="5">
        <f t="shared" si="6"/>
        <v>32</v>
      </c>
    </row>
    <row r="8" spans="1:36" x14ac:dyDescent="0.2">
      <c r="A8" s="1">
        <v>45238</v>
      </c>
      <c r="B8" s="2">
        <v>164</v>
      </c>
      <c r="C8" t="s">
        <v>247</v>
      </c>
      <c r="D8" t="s">
        <v>36</v>
      </c>
      <c r="E8" t="s">
        <v>227</v>
      </c>
      <c r="F8" t="s">
        <v>87</v>
      </c>
      <c r="G8" s="2">
        <v>155.4</v>
      </c>
      <c r="H8" s="2">
        <v>120.3</v>
      </c>
      <c r="I8" s="2">
        <f t="shared" si="0"/>
        <v>82.3</v>
      </c>
      <c r="J8" s="2">
        <v>160.19999999999999</v>
      </c>
      <c r="K8" s="2">
        <v>44.35</v>
      </c>
      <c r="L8" s="2">
        <v>1.264</v>
      </c>
      <c r="M8" s="2">
        <v>2.161</v>
      </c>
      <c r="N8" s="2">
        <v>3.8580000000000001</v>
      </c>
      <c r="O8" s="2">
        <v>7.319</v>
      </c>
      <c r="P8" s="2">
        <v>1.2649999999999999</v>
      </c>
      <c r="Q8" s="2">
        <v>2.1440000000000001</v>
      </c>
      <c r="R8" s="2">
        <v>3.76</v>
      </c>
      <c r="S8" s="2">
        <v>6.9630000000000001</v>
      </c>
      <c r="T8" s="5">
        <f t="shared" si="1"/>
        <v>3.8580000000000001</v>
      </c>
      <c r="U8" s="2">
        <v>3.052</v>
      </c>
      <c r="V8" s="2">
        <v>3.0209999999999999</v>
      </c>
      <c r="W8" s="5">
        <f t="shared" si="2"/>
        <v>3.052</v>
      </c>
      <c r="X8" s="2">
        <v>37</v>
      </c>
      <c r="Y8" s="2">
        <v>76</v>
      </c>
      <c r="Z8" s="2">
        <v>76</v>
      </c>
      <c r="AA8" s="2">
        <f t="shared" si="3"/>
        <v>76</v>
      </c>
      <c r="AB8" s="5">
        <f t="shared" si="4"/>
        <v>39</v>
      </c>
      <c r="AC8" s="2">
        <v>5.63</v>
      </c>
      <c r="AD8" s="2">
        <v>6.43</v>
      </c>
      <c r="AE8" s="5">
        <f t="shared" si="5"/>
        <v>6.43</v>
      </c>
      <c r="AF8" s="2">
        <v>28.5</v>
      </c>
      <c r="AG8" s="2">
        <v>26</v>
      </c>
      <c r="AH8" s="5">
        <f t="shared" si="6"/>
        <v>28.5</v>
      </c>
    </row>
    <row r="9" spans="1:36" x14ac:dyDescent="0.2">
      <c r="A9" s="1">
        <v>45238</v>
      </c>
      <c r="B9" s="2">
        <v>145</v>
      </c>
      <c r="C9" t="s">
        <v>222</v>
      </c>
      <c r="D9" t="s">
        <v>36</v>
      </c>
      <c r="E9" t="s">
        <v>223</v>
      </c>
      <c r="F9" t="s">
        <v>49</v>
      </c>
      <c r="G9" s="2">
        <v>161.19999999999999</v>
      </c>
      <c r="H9" s="2">
        <v>124.3</v>
      </c>
      <c r="I9" s="2">
        <f t="shared" si="0"/>
        <v>86.3</v>
      </c>
      <c r="J9" s="2">
        <v>160.6</v>
      </c>
      <c r="K9" s="2">
        <v>49.75</v>
      </c>
      <c r="L9" s="2">
        <v>1.1639999999999999</v>
      </c>
      <c r="M9" s="2">
        <v>1.958</v>
      </c>
      <c r="N9" s="2">
        <v>3.355</v>
      </c>
      <c r="O9" s="2">
        <v>6.024</v>
      </c>
      <c r="P9" s="2">
        <v>1.111</v>
      </c>
      <c r="Q9" s="2">
        <v>1.889</v>
      </c>
      <c r="R9" s="2">
        <v>3.2829999999999999</v>
      </c>
      <c r="S9" s="2">
        <v>5.9269999999999996</v>
      </c>
      <c r="T9" s="5">
        <f t="shared" si="1"/>
        <v>3.355</v>
      </c>
      <c r="U9" s="2">
        <v>2.7130000000000001</v>
      </c>
      <c r="V9" s="2">
        <v>2.6549999999999998</v>
      </c>
      <c r="W9" s="5">
        <f t="shared" si="2"/>
        <v>2.7130000000000001</v>
      </c>
      <c r="X9" s="2">
        <v>14</v>
      </c>
      <c r="Y9" s="2">
        <v>63</v>
      </c>
      <c r="Z9" s="2">
        <v>63</v>
      </c>
      <c r="AA9" s="2">
        <f t="shared" si="3"/>
        <v>63</v>
      </c>
      <c r="AB9" s="5">
        <f t="shared" si="4"/>
        <v>49</v>
      </c>
      <c r="AC9" s="2">
        <v>788</v>
      </c>
      <c r="AD9" s="2">
        <v>776</v>
      </c>
      <c r="AE9" s="5">
        <f t="shared" si="5"/>
        <v>788</v>
      </c>
      <c r="AF9" s="2">
        <v>30</v>
      </c>
      <c r="AG9" s="2">
        <v>30</v>
      </c>
      <c r="AH9" s="5">
        <f t="shared" si="6"/>
        <v>30</v>
      </c>
    </row>
    <row r="10" spans="1:36" x14ac:dyDescent="0.2">
      <c r="A10" s="1">
        <v>45238</v>
      </c>
      <c r="B10" s="2">
        <v>146</v>
      </c>
      <c r="C10" t="s">
        <v>224</v>
      </c>
      <c r="D10" t="s">
        <v>36</v>
      </c>
      <c r="E10" t="s">
        <v>223</v>
      </c>
      <c r="F10" t="s">
        <v>59</v>
      </c>
      <c r="G10" s="2">
        <v>160.80000000000001</v>
      </c>
      <c r="H10" s="2">
        <v>121</v>
      </c>
      <c r="I10" s="2">
        <f t="shared" si="0"/>
        <v>83</v>
      </c>
      <c r="J10" s="2">
        <v>163.5</v>
      </c>
      <c r="K10" s="2">
        <v>50.75</v>
      </c>
      <c r="L10" s="2">
        <v>1.28</v>
      </c>
      <c r="M10" s="2">
        <v>2.1909999999999998</v>
      </c>
      <c r="N10" s="2">
        <v>3.923</v>
      </c>
      <c r="O10" s="2">
        <v>7.431</v>
      </c>
      <c r="P10" s="2">
        <v>1.2869999999999999</v>
      </c>
      <c r="Q10" s="2">
        <v>2.1930000000000001</v>
      </c>
      <c r="R10" s="2">
        <v>3.9180000000000001</v>
      </c>
      <c r="S10" s="2">
        <v>7.3869999999999996</v>
      </c>
      <c r="T10" s="5">
        <f t="shared" si="1"/>
        <v>3.923</v>
      </c>
      <c r="U10" s="2">
        <v>3.1429999999999998</v>
      </c>
      <c r="V10" s="2">
        <v>3.097</v>
      </c>
      <c r="W10" s="5">
        <f t="shared" si="2"/>
        <v>3.1429999999999998</v>
      </c>
      <c r="X10" s="2">
        <v>18</v>
      </c>
      <c r="Y10" s="2">
        <v>46</v>
      </c>
      <c r="Z10" s="2">
        <v>47</v>
      </c>
      <c r="AA10" s="2">
        <f t="shared" si="3"/>
        <v>47</v>
      </c>
      <c r="AB10" s="5">
        <f t="shared" si="4"/>
        <v>29</v>
      </c>
      <c r="AC10" s="2">
        <v>6.1</v>
      </c>
      <c r="AD10" s="2">
        <v>6.71</v>
      </c>
      <c r="AE10" s="5">
        <f t="shared" si="5"/>
        <v>6.71</v>
      </c>
      <c r="AF10" s="2">
        <v>27</v>
      </c>
      <c r="AG10" s="2">
        <v>27</v>
      </c>
      <c r="AH10" s="5">
        <f t="shared" si="6"/>
        <v>27</v>
      </c>
    </row>
    <row r="11" spans="1:36" x14ac:dyDescent="0.2">
      <c r="A11" s="1">
        <v>45238</v>
      </c>
      <c r="B11" s="2">
        <v>147</v>
      </c>
      <c r="C11" t="s">
        <v>225</v>
      </c>
      <c r="D11" t="s">
        <v>36</v>
      </c>
      <c r="E11" t="s">
        <v>223</v>
      </c>
      <c r="F11" t="s">
        <v>42</v>
      </c>
      <c r="G11" s="2">
        <v>161.4</v>
      </c>
      <c r="H11" s="2">
        <v>123.8</v>
      </c>
      <c r="I11" s="2">
        <f t="shared" si="0"/>
        <v>85.8</v>
      </c>
      <c r="J11" s="2">
        <v>161.80000000000001</v>
      </c>
      <c r="K11" s="2">
        <v>50.35</v>
      </c>
      <c r="L11" s="2">
        <v>1.145</v>
      </c>
      <c r="M11" s="2">
        <v>1.9359999999999999</v>
      </c>
      <c r="N11" s="2">
        <v>3.39</v>
      </c>
      <c r="O11" s="2">
        <v>6.173</v>
      </c>
      <c r="P11" s="2">
        <v>1.141</v>
      </c>
      <c r="Q11" s="2">
        <v>1.9470000000000001</v>
      </c>
      <c r="R11" s="2">
        <v>3.4239999999999999</v>
      </c>
      <c r="S11" s="2">
        <v>6.2469999999999999</v>
      </c>
      <c r="T11" s="5">
        <f t="shared" si="1"/>
        <v>3.4239999999999999</v>
      </c>
      <c r="U11" s="2">
        <v>2.6160000000000001</v>
      </c>
      <c r="V11" s="2">
        <v>2.6259999999999999</v>
      </c>
      <c r="W11" s="5">
        <f t="shared" si="2"/>
        <v>2.6259999999999999</v>
      </c>
      <c r="X11" s="2">
        <v>14</v>
      </c>
      <c r="Y11" s="2">
        <v>63</v>
      </c>
      <c r="Z11" s="2">
        <v>65</v>
      </c>
      <c r="AA11" s="2">
        <f t="shared" si="3"/>
        <v>65</v>
      </c>
      <c r="AB11" s="5">
        <f t="shared" si="4"/>
        <v>51</v>
      </c>
      <c r="AC11" s="2">
        <v>6</v>
      </c>
      <c r="AD11" s="2">
        <v>6.43</v>
      </c>
      <c r="AE11" s="5">
        <f t="shared" si="5"/>
        <v>6.43</v>
      </c>
      <c r="AF11" s="2">
        <v>27</v>
      </c>
      <c r="AG11" s="2">
        <v>33</v>
      </c>
      <c r="AH11" s="5">
        <f t="shared" si="6"/>
        <v>33</v>
      </c>
    </row>
    <row r="12" spans="1:36" x14ac:dyDescent="0.2">
      <c r="A12" s="1">
        <v>45238</v>
      </c>
      <c r="B12" s="2">
        <v>158</v>
      </c>
      <c r="C12" t="s">
        <v>241</v>
      </c>
      <c r="D12" t="s">
        <v>36</v>
      </c>
      <c r="E12" t="s">
        <v>223</v>
      </c>
      <c r="F12" t="s">
        <v>59</v>
      </c>
      <c r="G12" s="2">
        <v>165.4</v>
      </c>
      <c r="H12" s="2">
        <v>124.1</v>
      </c>
      <c r="I12" s="2">
        <f t="shared" si="0"/>
        <v>86.1</v>
      </c>
      <c r="J12" s="2">
        <v>171.5</v>
      </c>
      <c r="K12" s="2">
        <v>52.36</v>
      </c>
      <c r="L12" s="2">
        <v>1.1639999999999999</v>
      </c>
      <c r="M12" s="2">
        <v>2.0249999999999999</v>
      </c>
      <c r="N12" s="2">
        <v>3.6019999999999999</v>
      </c>
      <c r="O12" s="2">
        <v>6.7190000000000003</v>
      </c>
      <c r="P12" s="2">
        <v>1.2290000000000001</v>
      </c>
      <c r="Q12" s="2">
        <v>2.0720000000000001</v>
      </c>
      <c r="R12" s="2">
        <v>3.649</v>
      </c>
      <c r="S12" s="2">
        <v>6.7619999999999996</v>
      </c>
      <c r="T12" s="5">
        <f t="shared" si="1"/>
        <v>3.649</v>
      </c>
      <c r="U12" s="2">
        <v>2.8090000000000002</v>
      </c>
      <c r="V12" s="2">
        <v>2.7149999999999999</v>
      </c>
      <c r="W12" s="5">
        <f t="shared" si="2"/>
        <v>2.8090000000000002</v>
      </c>
      <c r="X12" s="2">
        <v>28</v>
      </c>
      <c r="Y12" s="2">
        <v>67</v>
      </c>
      <c r="Z12" s="2">
        <v>67</v>
      </c>
      <c r="AA12" s="2">
        <f t="shared" si="3"/>
        <v>67</v>
      </c>
      <c r="AB12" s="5">
        <f t="shared" si="4"/>
        <v>39</v>
      </c>
      <c r="AC12" s="2">
        <v>7.37</v>
      </c>
      <c r="AD12" s="2">
        <v>7.7</v>
      </c>
      <c r="AE12" s="5">
        <f t="shared" si="5"/>
        <v>7.7</v>
      </c>
      <c r="AF12" s="2">
        <v>32.5</v>
      </c>
      <c r="AG12" s="2">
        <v>30.5</v>
      </c>
      <c r="AH12" s="5">
        <f t="shared" si="6"/>
        <v>32.5</v>
      </c>
    </row>
    <row r="13" spans="1:36" x14ac:dyDescent="0.2">
      <c r="A13" s="1">
        <v>45238</v>
      </c>
      <c r="B13" s="2">
        <v>159</v>
      </c>
      <c r="C13" t="s">
        <v>242</v>
      </c>
      <c r="D13" t="s">
        <v>36</v>
      </c>
      <c r="E13" t="s">
        <v>223</v>
      </c>
      <c r="F13" t="s">
        <v>42</v>
      </c>
      <c r="G13" s="2">
        <v>166.5</v>
      </c>
      <c r="H13" s="2">
        <v>127.5</v>
      </c>
      <c r="I13" s="2">
        <f t="shared" si="0"/>
        <v>89.5</v>
      </c>
      <c r="J13" s="2">
        <v>168.3</v>
      </c>
      <c r="K13" s="2">
        <v>47.35</v>
      </c>
      <c r="L13" s="2">
        <v>1.1479999999999999</v>
      </c>
      <c r="M13" s="2">
        <v>1.994</v>
      </c>
      <c r="N13" s="2">
        <v>3.58</v>
      </c>
      <c r="O13" s="2">
        <v>6.6589999999999998</v>
      </c>
      <c r="P13" s="2">
        <v>1.1759999999999999</v>
      </c>
      <c r="Q13" s="2">
        <v>2.0379999999999998</v>
      </c>
      <c r="R13" s="2">
        <v>3.61</v>
      </c>
      <c r="S13" s="2">
        <v>6.7640000000000002</v>
      </c>
      <c r="T13" s="5">
        <f t="shared" si="1"/>
        <v>3.61</v>
      </c>
      <c r="U13" s="2">
        <v>2.7480000000000002</v>
      </c>
      <c r="V13" s="2">
        <v>2.6779999999999999</v>
      </c>
      <c r="W13" s="5">
        <f t="shared" si="2"/>
        <v>2.7480000000000002</v>
      </c>
      <c r="X13" s="2">
        <v>23</v>
      </c>
      <c r="Y13" s="2">
        <v>66</v>
      </c>
      <c r="Z13" s="2">
        <v>66</v>
      </c>
      <c r="AA13" s="2">
        <f t="shared" si="3"/>
        <v>66</v>
      </c>
      <c r="AB13" s="5">
        <f t="shared" si="4"/>
        <v>43</v>
      </c>
      <c r="AC13" s="2">
        <v>7.13</v>
      </c>
      <c r="AD13" s="2">
        <v>6.45</v>
      </c>
      <c r="AE13" s="5">
        <f t="shared" si="5"/>
        <v>7.13</v>
      </c>
      <c r="AF13" s="2">
        <v>23</v>
      </c>
      <c r="AG13" s="2">
        <v>23</v>
      </c>
      <c r="AH13" s="5">
        <f t="shared" si="6"/>
        <v>23</v>
      </c>
    </row>
    <row r="14" spans="1:36" x14ac:dyDescent="0.2">
      <c r="A14" s="1">
        <v>45237</v>
      </c>
      <c r="B14" s="2">
        <v>76</v>
      </c>
      <c r="C14" t="s">
        <v>145</v>
      </c>
      <c r="D14" t="s">
        <v>36</v>
      </c>
      <c r="E14" t="s">
        <v>141</v>
      </c>
      <c r="F14" t="s">
        <v>38</v>
      </c>
      <c r="G14" s="2">
        <v>160.5</v>
      </c>
      <c r="H14" s="2">
        <v>127.7</v>
      </c>
      <c r="I14" s="2">
        <f t="shared" si="0"/>
        <v>89.7</v>
      </c>
      <c r="J14" s="2">
        <v>160</v>
      </c>
      <c r="K14" s="2">
        <v>64.8</v>
      </c>
      <c r="L14" s="2" t="s">
        <v>39</v>
      </c>
      <c r="M14" s="2" t="s">
        <v>39</v>
      </c>
      <c r="N14" s="2">
        <v>3.46</v>
      </c>
      <c r="O14" s="2">
        <v>6.3010000000000002</v>
      </c>
      <c r="P14" s="2" t="s">
        <v>39</v>
      </c>
      <c r="Q14" s="2" t="s">
        <v>39</v>
      </c>
      <c r="R14" s="2">
        <v>3.4449999999999998</v>
      </c>
      <c r="S14" s="2">
        <v>6.3780000000000001</v>
      </c>
      <c r="T14" s="5">
        <f t="shared" si="1"/>
        <v>3.46</v>
      </c>
      <c r="U14" s="2">
        <v>2.6909999999999998</v>
      </c>
      <c r="V14" s="2">
        <v>2.7559999999999998</v>
      </c>
      <c r="W14" s="5">
        <f t="shared" si="2"/>
        <v>2.7559999999999998</v>
      </c>
      <c r="X14" s="2">
        <v>25</v>
      </c>
      <c r="Y14" s="2">
        <v>70</v>
      </c>
      <c r="Z14" s="2">
        <v>70</v>
      </c>
      <c r="AA14" s="2">
        <f t="shared" si="3"/>
        <v>70</v>
      </c>
      <c r="AB14" s="5">
        <f t="shared" si="4"/>
        <v>45</v>
      </c>
      <c r="AC14" s="2">
        <v>6.65</v>
      </c>
      <c r="AD14" s="2">
        <v>8.5</v>
      </c>
      <c r="AE14" s="5">
        <f t="shared" si="5"/>
        <v>8.5</v>
      </c>
      <c r="AF14" s="2">
        <v>31</v>
      </c>
      <c r="AG14" s="2">
        <v>31.5</v>
      </c>
      <c r="AH14" s="5">
        <f t="shared" si="6"/>
        <v>31.5</v>
      </c>
    </row>
    <row r="15" spans="1:36" x14ac:dyDescent="0.2">
      <c r="A15" s="1">
        <v>45237</v>
      </c>
      <c r="B15" s="2">
        <v>79</v>
      </c>
      <c r="C15" t="s">
        <v>148</v>
      </c>
      <c r="D15" t="s">
        <v>36</v>
      </c>
      <c r="E15" t="s">
        <v>141</v>
      </c>
      <c r="F15" t="s">
        <v>38</v>
      </c>
      <c r="G15" s="2">
        <v>156.6</v>
      </c>
      <c r="H15" s="2">
        <v>122.5</v>
      </c>
      <c r="I15" s="2">
        <f t="shared" si="0"/>
        <v>84.5</v>
      </c>
      <c r="J15" s="2">
        <v>160.5</v>
      </c>
      <c r="K15" s="2">
        <v>45.85</v>
      </c>
      <c r="L15" s="2" t="s">
        <v>39</v>
      </c>
      <c r="M15" s="2" t="s">
        <v>39</v>
      </c>
      <c r="N15" s="2">
        <v>3.5329999999999999</v>
      </c>
      <c r="O15" s="2">
        <v>6.5090000000000003</v>
      </c>
      <c r="P15" s="2" t="s">
        <v>39</v>
      </c>
      <c r="Q15" s="2" t="s">
        <v>39</v>
      </c>
      <c r="R15" s="2">
        <v>3.504</v>
      </c>
      <c r="S15" s="2">
        <v>6.4489999999999998</v>
      </c>
      <c r="T15" s="5">
        <f t="shared" si="1"/>
        <v>3.5329999999999999</v>
      </c>
      <c r="U15" s="2">
        <v>2.7170000000000001</v>
      </c>
      <c r="V15" s="2">
        <v>2.6080000000000001</v>
      </c>
      <c r="W15" s="5">
        <f t="shared" si="2"/>
        <v>2.7170000000000001</v>
      </c>
      <c r="X15" s="2">
        <v>23</v>
      </c>
      <c r="Y15" s="2">
        <v>58</v>
      </c>
      <c r="Z15" s="2">
        <v>62</v>
      </c>
      <c r="AA15" s="2">
        <f t="shared" si="3"/>
        <v>62</v>
      </c>
      <c r="AB15" s="5">
        <f t="shared" si="4"/>
        <v>39</v>
      </c>
      <c r="AC15" s="2">
        <v>6.9</v>
      </c>
      <c r="AD15" s="2">
        <v>7.24</v>
      </c>
      <c r="AE15" s="5">
        <f t="shared" si="5"/>
        <v>7.24</v>
      </c>
      <c r="AF15" s="2">
        <v>24</v>
      </c>
      <c r="AG15" s="2">
        <v>22</v>
      </c>
      <c r="AH15" s="5">
        <f t="shared" si="6"/>
        <v>24</v>
      </c>
    </row>
    <row r="16" spans="1:36" x14ac:dyDescent="0.2">
      <c r="A16" s="1">
        <v>45238</v>
      </c>
      <c r="B16" s="2">
        <v>155</v>
      </c>
      <c r="C16" t="s">
        <v>238</v>
      </c>
      <c r="D16" t="s">
        <v>36</v>
      </c>
      <c r="E16" t="s">
        <v>237</v>
      </c>
      <c r="F16" t="s">
        <v>38</v>
      </c>
      <c r="G16" s="2">
        <v>165.4</v>
      </c>
      <c r="H16" s="2">
        <v>125.3</v>
      </c>
      <c r="I16" s="2">
        <f t="shared" si="0"/>
        <v>87.3</v>
      </c>
      <c r="J16" s="2">
        <v>167</v>
      </c>
      <c r="K16" s="2">
        <v>51</v>
      </c>
      <c r="L16" s="2">
        <v>1.3680000000000001</v>
      </c>
      <c r="M16" s="2">
        <v>2.222</v>
      </c>
      <c r="N16" s="2">
        <v>3.7789999999999999</v>
      </c>
      <c r="O16" s="2">
        <v>6.8339999999999996</v>
      </c>
      <c r="P16" s="2">
        <v>1.361</v>
      </c>
      <c r="Q16" s="2">
        <v>2.2200000000000002</v>
      </c>
      <c r="R16" s="2">
        <v>3.8</v>
      </c>
      <c r="S16" s="2">
        <v>6.827</v>
      </c>
      <c r="T16" s="5">
        <f t="shared" si="1"/>
        <v>3.8</v>
      </c>
      <c r="U16" s="2">
        <v>2.6259999999999999</v>
      </c>
      <c r="V16" s="2">
        <v>2.637</v>
      </c>
      <c r="W16" s="5">
        <f t="shared" si="2"/>
        <v>2.637</v>
      </c>
      <c r="X16" s="2">
        <v>32</v>
      </c>
      <c r="Y16" s="2">
        <v>68</v>
      </c>
      <c r="Z16" s="2">
        <v>68</v>
      </c>
      <c r="AA16" s="2">
        <f t="shared" si="3"/>
        <v>68</v>
      </c>
      <c r="AB16" s="5">
        <f t="shared" si="4"/>
        <v>36</v>
      </c>
      <c r="AC16" s="2">
        <v>7.05</v>
      </c>
      <c r="AD16" s="2">
        <v>8</v>
      </c>
      <c r="AE16" s="5">
        <f t="shared" si="5"/>
        <v>8</v>
      </c>
      <c r="AF16" s="2">
        <v>21</v>
      </c>
      <c r="AG16" s="2">
        <v>20</v>
      </c>
      <c r="AH16" s="5">
        <f t="shared" si="6"/>
        <v>21</v>
      </c>
    </row>
    <row r="17" spans="1:34" s="2" customFormat="1" x14ac:dyDescent="0.2">
      <c r="A17" s="1">
        <v>45238</v>
      </c>
      <c r="B17" s="2">
        <v>157</v>
      </c>
      <c r="C17" t="s">
        <v>240</v>
      </c>
      <c r="D17" t="s">
        <v>36</v>
      </c>
      <c r="E17" t="s">
        <v>237</v>
      </c>
      <c r="F17" t="s">
        <v>59</v>
      </c>
      <c r="G17" s="2">
        <v>158.6</v>
      </c>
      <c r="H17" s="2">
        <v>121.6</v>
      </c>
      <c r="I17" s="2">
        <f t="shared" si="0"/>
        <v>83.6</v>
      </c>
      <c r="J17" s="2">
        <v>163.80000000000001</v>
      </c>
      <c r="K17" s="2">
        <v>44.5</v>
      </c>
      <c r="L17" s="2">
        <v>1.232</v>
      </c>
      <c r="M17" s="2">
        <v>2.1</v>
      </c>
      <c r="N17" s="2">
        <v>3.7570000000000001</v>
      </c>
      <c r="O17" s="2">
        <v>6.9539999999999997</v>
      </c>
      <c r="P17" s="2">
        <v>1.163</v>
      </c>
      <c r="Q17" s="2">
        <v>2.1360000000000001</v>
      </c>
      <c r="R17" s="2">
        <v>3.7570000000000001</v>
      </c>
      <c r="S17" s="2">
        <v>6.9089999999999998</v>
      </c>
      <c r="T17" s="5">
        <f t="shared" si="1"/>
        <v>3.7570000000000001</v>
      </c>
      <c r="U17" s="2">
        <v>3.0009999999999999</v>
      </c>
      <c r="V17" s="2">
        <v>3.04</v>
      </c>
      <c r="W17" s="5">
        <f t="shared" si="2"/>
        <v>3.04</v>
      </c>
      <c r="X17" s="2">
        <v>20</v>
      </c>
      <c r="Y17" s="2">
        <v>58</v>
      </c>
      <c r="Z17" s="2">
        <v>58</v>
      </c>
      <c r="AA17" s="2">
        <f t="shared" si="3"/>
        <v>58</v>
      </c>
      <c r="AB17" s="5">
        <f t="shared" si="4"/>
        <v>38</v>
      </c>
      <c r="AC17" s="2">
        <v>4.66</v>
      </c>
      <c r="AD17" s="2">
        <v>5.35</v>
      </c>
      <c r="AE17" s="5">
        <f t="shared" si="5"/>
        <v>5.35</v>
      </c>
      <c r="AF17" s="2">
        <v>26.5</v>
      </c>
      <c r="AG17" s="2">
        <v>26</v>
      </c>
      <c r="AH17" s="5">
        <f t="shared" si="6"/>
        <v>26.5</v>
      </c>
    </row>
  </sheetData>
  <autoFilter ref="A1:AJ17" xr:uid="{9E1A0FFD-03FD-4F44-8346-5C5E262065B2}"/>
  <sortState xmlns:xlrd2="http://schemas.microsoft.com/office/spreadsheetml/2017/richdata2" ref="A2:AJ17">
    <sortCondition ref="D2:D17"/>
    <sortCondition ref="E2:E17"/>
  </sortState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8C56-2465-4007-A78E-6FCED05E8116}">
  <sheetPr filterMode="1"/>
  <dimension ref="A1:AH66"/>
  <sheetViews>
    <sheetView topLeftCell="E1" workbookViewId="0">
      <selection activeCell="K1" sqref="K1:L1048576"/>
    </sheetView>
  </sheetViews>
  <sheetFormatPr baseColWidth="10" defaultColWidth="8.83203125" defaultRowHeight="15" outlineLevelCol="1" x14ac:dyDescent="0.2"/>
  <cols>
    <col min="1" max="1" width="9.33203125" customWidth="1"/>
    <col min="2" max="2" width="43.33203125" customWidth="1"/>
    <col min="4" max="4" width="6.5" customWidth="1"/>
    <col min="5" max="5" width="15.83203125" bestFit="1" customWidth="1"/>
    <col min="6" max="6" width="8.6640625" style="2"/>
    <col min="7" max="7" width="11.6640625" style="2" customWidth="1"/>
    <col min="8" max="8" width="12.33203125" style="2" bestFit="1" customWidth="1"/>
    <col min="9" max="10" width="8.6640625" style="2"/>
    <col min="11" max="18" width="8.83203125" style="2" customWidth="1" outlineLevel="1"/>
    <col min="19" max="19" width="8.6640625" style="2"/>
    <col min="20" max="21" width="8.83203125" style="2" customWidth="1" outlineLevel="1"/>
    <col min="22" max="22" width="8.6640625" style="2"/>
    <col min="23" max="23" width="11.5" style="2" customWidth="1" outlineLevel="1"/>
    <col min="24" max="26" width="8.83203125" style="2" customWidth="1" outlineLevel="1"/>
    <col min="27" max="27" width="8.6640625" style="2"/>
    <col min="28" max="29" width="8.83203125" style="2" customWidth="1" outlineLevel="1"/>
    <col min="30" max="30" width="8.6640625" style="2"/>
    <col min="31" max="32" width="8.6640625" style="2" customWidth="1" outlineLevel="1"/>
    <col min="33" max="33" width="8.6640625" style="2"/>
    <col min="34" max="34" width="33.1640625" style="2" bestFit="1" customWidth="1"/>
  </cols>
  <sheetData>
    <row r="1" spans="1:34" x14ac:dyDescent="0.2">
      <c r="A1" s="6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7" t="s">
        <v>6</v>
      </c>
      <c r="G1" s="7" t="s">
        <v>260</v>
      </c>
      <c r="H1" s="7" t="s">
        <v>259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8" t="s">
        <v>19</v>
      </c>
      <c r="T1" s="7" t="s">
        <v>20</v>
      </c>
      <c r="U1" s="7" t="s">
        <v>21</v>
      </c>
      <c r="V1" s="8" t="s">
        <v>22</v>
      </c>
      <c r="W1" s="7" t="s">
        <v>23</v>
      </c>
      <c r="X1" s="7" t="s">
        <v>24</v>
      </c>
      <c r="Y1" s="7" t="s">
        <v>25</v>
      </c>
      <c r="Z1" s="7" t="s">
        <v>26</v>
      </c>
      <c r="AA1" s="8" t="s">
        <v>27</v>
      </c>
      <c r="AB1" s="7" t="s">
        <v>28</v>
      </c>
      <c r="AC1" s="7" t="s">
        <v>29</v>
      </c>
      <c r="AD1" s="8" t="s">
        <v>30</v>
      </c>
      <c r="AE1" s="7" t="s">
        <v>31</v>
      </c>
      <c r="AF1" s="7" t="s">
        <v>32</v>
      </c>
      <c r="AG1" s="8" t="s">
        <v>33</v>
      </c>
      <c r="AH1" s="7" t="s">
        <v>34</v>
      </c>
    </row>
    <row r="2" spans="1:34" x14ac:dyDescent="0.2">
      <c r="A2" s="1">
        <v>45238</v>
      </c>
      <c r="B2" t="s">
        <v>149</v>
      </c>
      <c r="C2" t="s">
        <v>36</v>
      </c>
      <c r="D2" t="s">
        <v>150</v>
      </c>
      <c r="E2" t="s">
        <v>42</v>
      </c>
      <c r="F2" s="2">
        <v>159.69999999999999</v>
      </c>
      <c r="G2" s="2">
        <v>123.5</v>
      </c>
      <c r="H2" s="2">
        <f t="shared" ref="H2:H33" si="0">G2-38</f>
        <v>85.5</v>
      </c>
      <c r="I2" s="2">
        <v>158.6</v>
      </c>
      <c r="J2" s="2">
        <v>51.45</v>
      </c>
      <c r="K2" s="2">
        <v>1.194</v>
      </c>
      <c r="L2" s="2">
        <v>2.0569999999999999</v>
      </c>
      <c r="M2" s="2">
        <v>3.669</v>
      </c>
      <c r="N2" s="2">
        <v>6.944</v>
      </c>
      <c r="O2" s="2">
        <v>1.2070000000000001</v>
      </c>
      <c r="P2" s="2">
        <v>2.0550000000000002</v>
      </c>
      <c r="Q2" s="2">
        <v>3.6819999999999999</v>
      </c>
      <c r="R2" s="2">
        <v>6.8940000000000001</v>
      </c>
      <c r="S2" s="5">
        <f t="shared" ref="S2:S33" si="1">MAX(M2,Q2)</f>
        <v>3.6819999999999999</v>
      </c>
      <c r="T2" s="2">
        <v>2.887</v>
      </c>
      <c r="U2" s="2">
        <v>2.7269999999999999</v>
      </c>
      <c r="V2" s="5">
        <f t="shared" ref="V2:V33" si="2">MAX(T2:U2)</f>
        <v>2.887</v>
      </c>
      <c r="W2" s="2">
        <v>20</v>
      </c>
      <c r="X2" s="2">
        <v>60</v>
      </c>
      <c r="Y2" s="2">
        <v>65</v>
      </c>
      <c r="Z2" s="2">
        <f t="shared" ref="Z2:Z33" si="3">MAX(X2:Y2)</f>
        <v>65</v>
      </c>
      <c r="AA2" s="5">
        <f t="shared" ref="AA2:AA33" si="4">Z2-W2</f>
        <v>45</v>
      </c>
      <c r="AB2" s="2">
        <v>6.5</v>
      </c>
      <c r="AC2" s="2">
        <v>7.1</v>
      </c>
      <c r="AD2" s="5">
        <f t="shared" ref="AD2:AD33" si="5">MAX(AB2:AC2)</f>
        <v>7.1</v>
      </c>
      <c r="AE2" s="2">
        <v>32.5</v>
      </c>
      <c r="AF2" s="2">
        <v>30</v>
      </c>
      <c r="AG2" s="5">
        <f t="shared" ref="AG2:AG33" si="6">MAX(AE2:AF2)</f>
        <v>32.5</v>
      </c>
    </row>
    <row r="3" spans="1:34" x14ac:dyDescent="0.2">
      <c r="A3" s="1">
        <v>45238</v>
      </c>
      <c r="B3" t="s">
        <v>153</v>
      </c>
      <c r="C3" t="s">
        <v>36</v>
      </c>
      <c r="D3" t="s">
        <v>154</v>
      </c>
      <c r="E3" t="s">
        <v>42</v>
      </c>
      <c r="F3" s="2">
        <v>153.80000000000001</v>
      </c>
      <c r="G3" s="2">
        <v>120.8</v>
      </c>
      <c r="H3" s="2">
        <f t="shared" si="0"/>
        <v>82.8</v>
      </c>
      <c r="I3" s="2">
        <v>156</v>
      </c>
      <c r="J3" s="2">
        <v>54.2</v>
      </c>
      <c r="K3" s="2">
        <v>1.24</v>
      </c>
      <c r="L3" s="2">
        <v>2.1520000000000001</v>
      </c>
      <c r="M3" s="2">
        <v>3.835</v>
      </c>
      <c r="N3" s="2">
        <v>7.282</v>
      </c>
      <c r="O3" s="2">
        <v>1.282</v>
      </c>
      <c r="P3" s="2">
        <v>2.19</v>
      </c>
      <c r="Q3" s="2">
        <v>3.8660000000000001</v>
      </c>
      <c r="R3" s="2">
        <v>7.3280000000000003</v>
      </c>
      <c r="S3" s="5">
        <f t="shared" si="1"/>
        <v>3.8660000000000001</v>
      </c>
      <c r="T3" s="2">
        <v>2.968</v>
      </c>
      <c r="U3" s="2">
        <v>3.01</v>
      </c>
      <c r="V3" s="5">
        <f t="shared" si="2"/>
        <v>3.01</v>
      </c>
      <c r="W3" s="2">
        <v>14</v>
      </c>
      <c r="X3" s="2">
        <v>54</v>
      </c>
      <c r="Y3" s="2">
        <v>58</v>
      </c>
      <c r="Z3" s="2">
        <f t="shared" si="3"/>
        <v>58</v>
      </c>
      <c r="AA3" s="5">
        <f t="shared" si="4"/>
        <v>44</v>
      </c>
      <c r="AB3" s="2">
        <v>6.98</v>
      </c>
      <c r="AC3" s="2">
        <v>7.1</v>
      </c>
      <c r="AD3" s="5">
        <f t="shared" si="5"/>
        <v>7.1</v>
      </c>
      <c r="AE3" s="2">
        <v>20</v>
      </c>
      <c r="AF3" s="2">
        <v>22.5</v>
      </c>
      <c r="AG3" s="5">
        <f t="shared" si="6"/>
        <v>22.5</v>
      </c>
    </row>
    <row r="4" spans="1:34" x14ac:dyDescent="0.2">
      <c r="A4" s="1">
        <v>45238</v>
      </c>
      <c r="B4" t="s">
        <v>155</v>
      </c>
      <c r="C4" t="s">
        <v>36</v>
      </c>
      <c r="D4" t="s">
        <v>154</v>
      </c>
      <c r="E4" t="s">
        <v>59</v>
      </c>
      <c r="F4" s="2">
        <v>167.7</v>
      </c>
      <c r="G4" s="2">
        <v>127.4</v>
      </c>
      <c r="H4" s="2">
        <f t="shared" si="0"/>
        <v>89.4</v>
      </c>
      <c r="I4" s="2">
        <v>170.6</v>
      </c>
      <c r="J4" s="2">
        <v>56.1</v>
      </c>
      <c r="K4" s="2">
        <v>1.355</v>
      </c>
      <c r="L4" s="2">
        <v>2.3279999999999998</v>
      </c>
      <c r="M4" s="2">
        <v>4.1989999999999998</v>
      </c>
      <c r="N4" s="2">
        <v>8.0830000000000002</v>
      </c>
      <c r="O4" s="2">
        <v>1.37</v>
      </c>
      <c r="P4" s="2">
        <v>2.359</v>
      </c>
      <c r="Q4" s="2">
        <v>4.3070000000000004</v>
      </c>
      <c r="R4" s="2">
        <v>8.3119999999999994</v>
      </c>
      <c r="S4" s="5">
        <f t="shared" si="1"/>
        <v>4.3070000000000004</v>
      </c>
      <c r="T4" s="2">
        <v>2.9449999999999998</v>
      </c>
      <c r="U4" s="2">
        <v>3.0049999999999999</v>
      </c>
      <c r="V4" s="5">
        <f t="shared" si="2"/>
        <v>3.0049999999999999</v>
      </c>
      <c r="W4" s="2">
        <v>29</v>
      </c>
      <c r="X4" s="2">
        <v>58</v>
      </c>
      <c r="Y4" s="2">
        <v>58</v>
      </c>
      <c r="Z4" s="2">
        <f t="shared" si="3"/>
        <v>58</v>
      </c>
      <c r="AA4" s="5">
        <f t="shared" si="4"/>
        <v>29</v>
      </c>
      <c r="AB4" s="2">
        <v>5</v>
      </c>
      <c r="AC4" s="2">
        <v>5.85</v>
      </c>
      <c r="AD4" s="5">
        <f t="shared" si="5"/>
        <v>5.85</v>
      </c>
      <c r="AE4" s="2">
        <v>21</v>
      </c>
      <c r="AF4" s="2">
        <v>24.5</v>
      </c>
      <c r="AG4" s="5">
        <f t="shared" si="6"/>
        <v>24.5</v>
      </c>
    </row>
    <row r="5" spans="1:34" x14ac:dyDescent="0.2">
      <c r="A5" s="1">
        <v>45238</v>
      </c>
      <c r="B5" t="s">
        <v>158</v>
      </c>
      <c r="C5" t="s">
        <v>36</v>
      </c>
      <c r="D5" t="s">
        <v>154</v>
      </c>
      <c r="E5" t="s">
        <v>49</v>
      </c>
      <c r="F5" s="2">
        <v>159.19999999999999</v>
      </c>
      <c r="G5" s="2">
        <v>123</v>
      </c>
      <c r="H5" s="2">
        <f t="shared" si="0"/>
        <v>85</v>
      </c>
      <c r="I5" s="2">
        <v>157.69999999999999</v>
      </c>
      <c r="J5" s="2">
        <v>48.7</v>
      </c>
      <c r="K5" s="2">
        <v>1.1499999999999999</v>
      </c>
      <c r="L5" s="2">
        <v>1.948</v>
      </c>
      <c r="M5" s="2">
        <v>3.3660000000000001</v>
      </c>
      <c r="N5" s="2">
        <v>6.0380000000000003</v>
      </c>
      <c r="O5" s="2">
        <v>1.1499999999999999</v>
      </c>
      <c r="P5" s="2">
        <v>1.9330000000000001</v>
      </c>
      <c r="Q5" s="2">
        <v>3.351</v>
      </c>
      <c r="R5" s="2">
        <v>6.0350000000000001</v>
      </c>
      <c r="S5" s="5">
        <f t="shared" si="1"/>
        <v>3.3660000000000001</v>
      </c>
      <c r="T5" s="2">
        <v>2.6469999999999998</v>
      </c>
      <c r="U5" s="2">
        <v>2.6080000000000001</v>
      </c>
      <c r="V5" s="5">
        <f t="shared" si="2"/>
        <v>2.6469999999999998</v>
      </c>
      <c r="W5" s="2">
        <v>22</v>
      </c>
      <c r="X5" s="2">
        <v>63</v>
      </c>
      <c r="Y5" s="2">
        <v>64</v>
      </c>
      <c r="Z5" s="2">
        <f t="shared" si="3"/>
        <v>64</v>
      </c>
      <c r="AA5" s="5">
        <f t="shared" si="4"/>
        <v>42</v>
      </c>
      <c r="AB5" s="2">
        <v>6.7</v>
      </c>
      <c r="AC5" s="2">
        <v>5.2</v>
      </c>
      <c r="AD5" s="5">
        <f t="shared" si="5"/>
        <v>6.7</v>
      </c>
      <c r="AE5" s="2">
        <v>20.5</v>
      </c>
      <c r="AF5" s="2">
        <v>23</v>
      </c>
      <c r="AG5" s="5">
        <f t="shared" si="6"/>
        <v>23</v>
      </c>
    </row>
    <row r="6" spans="1:34" x14ac:dyDescent="0.2">
      <c r="A6" s="1">
        <v>45238</v>
      </c>
      <c r="B6" t="s">
        <v>159</v>
      </c>
      <c r="C6" t="s">
        <v>36</v>
      </c>
      <c r="D6" t="s">
        <v>154</v>
      </c>
      <c r="E6" t="s">
        <v>49</v>
      </c>
      <c r="F6" s="2">
        <v>158.19999999999999</v>
      </c>
      <c r="G6" s="2">
        <v>121.9</v>
      </c>
      <c r="H6" s="2">
        <f t="shared" si="0"/>
        <v>83.9</v>
      </c>
      <c r="I6" s="2">
        <v>161</v>
      </c>
      <c r="J6" s="2">
        <v>42.8</v>
      </c>
      <c r="K6" s="2">
        <v>1.194</v>
      </c>
      <c r="L6" s="2">
        <v>1.988</v>
      </c>
      <c r="M6" s="2">
        <v>3.4260000000000002</v>
      </c>
      <c r="N6" s="2">
        <v>6.1379999999999999</v>
      </c>
      <c r="O6" s="2">
        <v>1.1819999999999999</v>
      </c>
      <c r="P6" s="2">
        <v>1.978</v>
      </c>
      <c r="Q6" s="2">
        <v>3.4209999999999998</v>
      </c>
      <c r="R6" s="2">
        <v>6.2039999999999997</v>
      </c>
      <c r="S6" s="5">
        <f t="shared" si="1"/>
        <v>3.4260000000000002</v>
      </c>
      <c r="T6" s="2">
        <v>2.536</v>
      </c>
      <c r="U6" s="2">
        <v>2.5880000000000001</v>
      </c>
      <c r="V6" s="5">
        <f t="shared" si="2"/>
        <v>2.5880000000000001</v>
      </c>
      <c r="W6" s="2">
        <v>22</v>
      </c>
      <c r="X6" s="2">
        <v>68</v>
      </c>
      <c r="Y6" s="2">
        <v>71</v>
      </c>
      <c r="Z6" s="2">
        <f t="shared" si="3"/>
        <v>71</v>
      </c>
      <c r="AA6" s="5">
        <f t="shared" si="4"/>
        <v>49</v>
      </c>
      <c r="AB6" s="2">
        <v>5.6</v>
      </c>
      <c r="AC6" s="2">
        <v>6.2</v>
      </c>
      <c r="AD6" s="5">
        <f t="shared" si="5"/>
        <v>6.2</v>
      </c>
      <c r="AE6" s="2">
        <v>21.5</v>
      </c>
      <c r="AF6" s="2">
        <v>20.5</v>
      </c>
      <c r="AG6" s="5">
        <f t="shared" si="6"/>
        <v>21.5</v>
      </c>
    </row>
    <row r="7" spans="1:34" x14ac:dyDescent="0.2">
      <c r="A7" s="1">
        <v>45238</v>
      </c>
      <c r="B7" t="s">
        <v>162</v>
      </c>
      <c r="C7" t="s">
        <v>36</v>
      </c>
      <c r="D7" t="s">
        <v>154</v>
      </c>
      <c r="E7" t="s">
        <v>49</v>
      </c>
      <c r="F7" s="2">
        <v>163.1</v>
      </c>
      <c r="G7" s="2">
        <v>126</v>
      </c>
      <c r="H7" s="2">
        <f t="shared" si="0"/>
        <v>88</v>
      </c>
      <c r="I7" s="2">
        <v>163.1</v>
      </c>
      <c r="J7" s="2">
        <v>51.25</v>
      </c>
      <c r="K7" s="2">
        <v>1.149</v>
      </c>
      <c r="L7" s="2">
        <v>1.9379999999999999</v>
      </c>
      <c r="M7" s="2">
        <v>3.3679999999999999</v>
      </c>
      <c r="N7" s="2">
        <v>6.0960000000000001</v>
      </c>
      <c r="O7" s="2">
        <v>1.129</v>
      </c>
      <c r="P7" s="2">
        <v>1.92</v>
      </c>
      <c r="Q7" s="2">
        <v>3.3690000000000002</v>
      </c>
      <c r="R7" s="2">
        <v>6.1280000000000001</v>
      </c>
      <c r="S7" s="5">
        <f t="shared" si="1"/>
        <v>3.3690000000000002</v>
      </c>
      <c r="T7" s="2">
        <v>2.4220000000000002</v>
      </c>
      <c r="U7" s="2">
        <v>2.5939999999999999</v>
      </c>
      <c r="V7" s="5">
        <f t="shared" si="2"/>
        <v>2.5939999999999999</v>
      </c>
      <c r="W7" s="2">
        <v>20</v>
      </c>
      <c r="X7" s="2">
        <v>63</v>
      </c>
      <c r="Y7" s="2">
        <v>64</v>
      </c>
      <c r="Z7" s="2">
        <f t="shared" si="3"/>
        <v>64</v>
      </c>
      <c r="AA7" s="5">
        <f t="shared" si="4"/>
        <v>44</v>
      </c>
      <c r="AB7" s="2">
        <v>6.75</v>
      </c>
      <c r="AC7" s="2">
        <v>7.6</v>
      </c>
      <c r="AD7" s="5">
        <f t="shared" si="5"/>
        <v>7.6</v>
      </c>
      <c r="AE7" s="2">
        <v>22.5</v>
      </c>
      <c r="AF7" s="2">
        <v>22.5</v>
      </c>
      <c r="AG7" s="5">
        <f t="shared" si="6"/>
        <v>22.5</v>
      </c>
    </row>
    <row r="8" spans="1:34" x14ac:dyDescent="0.2">
      <c r="A8" s="1">
        <v>45238</v>
      </c>
      <c r="B8" t="s">
        <v>163</v>
      </c>
      <c r="C8" t="s">
        <v>36</v>
      </c>
      <c r="D8" t="s">
        <v>154</v>
      </c>
      <c r="E8" t="s">
        <v>42</v>
      </c>
      <c r="F8" s="2">
        <v>173.5</v>
      </c>
      <c r="G8" s="2">
        <v>128.30000000000001</v>
      </c>
      <c r="H8" s="2">
        <f t="shared" si="0"/>
        <v>90.300000000000011</v>
      </c>
      <c r="I8" s="2">
        <v>167.6</v>
      </c>
      <c r="J8" s="2">
        <v>53.8</v>
      </c>
      <c r="K8" s="2">
        <v>1.2410000000000001</v>
      </c>
      <c r="L8" s="2">
        <v>2.0920000000000001</v>
      </c>
      <c r="M8" s="2">
        <v>3.6190000000000002</v>
      </c>
      <c r="N8" s="2">
        <v>6.7069999999999999</v>
      </c>
      <c r="O8" s="2">
        <v>1.232</v>
      </c>
      <c r="P8" s="2">
        <v>2.0939999999999999</v>
      </c>
      <c r="Q8" s="2">
        <v>3.67</v>
      </c>
      <c r="R8" s="2">
        <v>6.7939999999999996</v>
      </c>
      <c r="S8" s="5">
        <f t="shared" si="1"/>
        <v>3.67</v>
      </c>
      <c r="T8" s="2">
        <v>2.6669999999999998</v>
      </c>
      <c r="U8" s="2">
        <v>2.9329999999999998</v>
      </c>
      <c r="V8" s="5">
        <f t="shared" si="2"/>
        <v>2.9329999999999998</v>
      </c>
      <c r="W8" s="2">
        <v>33</v>
      </c>
      <c r="X8" s="2">
        <v>71</v>
      </c>
      <c r="Y8" s="2">
        <v>71</v>
      </c>
      <c r="Z8" s="2">
        <f t="shared" si="3"/>
        <v>71</v>
      </c>
      <c r="AA8" s="5">
        <f t="shared" si="4"/>
        <v>38</v>
      </c>
      <c r="AB8" s="2">
        <v>5.7</v>
      </c>
      <c r="AC8" s="2">
        <v>5.65</v>
      </c>
      <c r="AD8" s="5">
        <f t="shared" si="5"/>
        <v>5.7</v>
      </c>
      <c r="AE8" s="2">
        <v>19</v>
      </c>
      <c r="AF8" s="2">
        <v>19.5</v>
      </c>
      <c r="AG8" s="5">
        <f t="shared" si="6"/>
        <v>19.5</v>
      </c>
    </row>
    <row r="9" spans="1:34" x14ac:dyDescent="0.2">
      <c r="A9" s="1">
        <v>45238</v>
      </c>
      <c r="B9" t="s">
        <v>170</v>
      </c>
      <c r="C9" t="s">
        <v>36</v>
      </c>
      <c r="D9" t="s">
        <v>166</v>
      </c>
      <c r="E9" t="s">
        <v>54</v>
      </c>
      <c r="F9" s="2">
        <v>153.4</v>
      </c>
      <c r="G9" s="2">
        <v>123.5</v>
      </c>
      <c r="H9" s="2">
        <f t="shared" si="0"/>
        <v>85.5</v>
      </c>
      <c r="I9" s="2">
        <v>157.69999999999999</v>
      </c>
      <c r="J9" s="2">
        <v>48.6</v>
      </c>
      <c r="K9" s="2">
        <v>1.3720000000000001</v>
      </c>
      <c r="L9" s="2">
        <v>2.2549999999999999</v>
      </c>
      <c r="M9" s="2">
        <v>3.8580000000000001</v>
      </c>
      <c r="N9" s="2">
        <v>7.0780000000000003</v>
      </c>
      <c r="O9" s="2">
        <v>1.2290000000000001</v>
      </c>
      <c r="P9" s="2">
        <v>2.0920000000000001</v>
      </c>
      <c r="Q9" s="2">
        <v>3.6949999999999998</v>
      </c>
      <c r="R9" s="2">
        <v>6.9560000000000004</v>
      </c>
      <c r="S9" s="5">
        <f t="shared" si="1"/>
        <v>3.8580000000000001</v>
      </c>
      <c r="T9" s="2">
        <v>2.911</v>
      </c>
      <c r="U9" s="2">
        <v>2.8940000000000001</v>
      </c>
      <c r="V9" s="5">
        <f t="shared" si="2"/>
        <v>2.911</v>
      </c>
      <c r="W9" s="2">
        <v>7</v>
      </c>
      <c r="X9" s="2">
        <v>45</v>
      </c>
      <c r="Y9" s="2">
        <v>46</v>
      </c>
      <c r="Z9" s="2">
        <f t="shared" si="3"/>
        <v>46</v>
      </c>
      <c r="AA9" s="5">
        <f t="shared" si="4"/>
        <v>39</v>
      </c>
      <c r="AB9" s="2">
        <v>6.52</v>
      </c>
      <c r="AC9" s="2">
        <v>5.7</v>
      </c>
      <c r="AD9" s="5">
        <f t="shared" si="5"/>
        <v>6.52</v>
      </c>
      <c r="AE9" s="2">
        <v>26.5</v>
      </c>
      <c r="AF9" s="2">
        <v>27</v>
      </c>
      <c r="AG9" s="5">
        <f t="shared" si="6"/>
        <v>27</v>
      </c>
    </row>
    <row r="10" spans="1:34" x14ac:dyDescent="0.2">
      <c r="A10" s="1">
        <v>45238</v>
      </c>
      <c r="B10" t="s">
        <v>174</v>
      </c>
      <c r="C10" t="s">
        <v>36</v>
      </c>
      <c r="D10" t="s">
        <v>166</v>
      </c>
      <c r="E10" t="s">
        <v>46</v>
      </c>
      <c r="F10" s="2">
        <v>147.80000000000001</v>
      </c>
      <c r="G10" s="2">
        <v>119</v>
      </c>
      <c r="H10" s="2">
        <f t="shared" si="0"/>
        <v>81</v>
      </c>
      <c r="I10" s="2">
        <v>147.1</v>
      </c>
      <c r="J10" s="2">
        <v>32.799999999999997</v>
      </c>
      <c r="K10" s="2">
        <v>1.3029999999999999</v>
      </c>
      <c r="L10" s="2">
        <v>2.25</v>
      </c>
      <c r="M10" s="2">
        <v>4.0579999999999998</v>
      </c>
      <c r="N10" s="2">
        <v>7.6790000000000003</v>
      </c>
      <c r="O10" s="2">
        <v>1.2470000000000001</v>
      </c>
      <c r="P10" s="2">
        <v>2.2480000000000002</v>
      </c>
      <c r="Q10" s="2">
        <v>4.0880000000000001</v>
      </c>
      <c r="R10" s="2">
        <v>7.7409999999999997</v>
      </c>
      <c r="S10" s="5">
        <f t="shared" si="1"/>
        <v>4.0880000000000001</v>
      </c>
      <c r="T10" s="2">
        <v>3.0329999999999999</v>
      </c>
      <c r="U10" s="2">
        <v>3.0419999999999998</v>
      </c>
      <c r="V10" s="5">
        <f t="shared" si="2"/>
        <v>3.0419999999999998</v>
      </c>
      <c r="W10" s="2">
        <v>14</v>
      </c>
      <c r="X10" s="2">
        <v>50</v>
      </c>
      <c r="Y10" s="2">
        <v>56</v>
      </c>
      <c r="Z10" s="2">
        <f t="shared" si="3"/>
        <v>56</v>
      </c>
      <c r="AA10" s="5">
        <f t="shared" si="4"/>
        <v>42</v>
      </c>
      <c r="AB10" s="2">
        <v>6.07</v>
      </c>
      <c r="AC10" s="2">
        <v>6.5</v>
      </c>
      <c r="AD10" s="5">
        <f t="shared" si="5"/>
        <v>6.5</v>
      </c>
      <c r="AE10" s="2">
        <v>16</v>
      </c>
      <c r="AF10" s="2">
        <v>16</v>
      </c>
      <c r="AG10" s="5">
        <f t="shared" si="6"/>
        <v>16</v>
      </c>
    </row>
    <row r="11" spans="1:34" x14ac:dyDescent="0.2">
      <c r="A11" s="1">
        <v>45238</v>
      </c>
      <c r="B11" t="s">
        <v>176</v>
      </c>
      <c r="C11" t="s">
        <v>36</v>
      </c>
      <c r="D11" t="s">
        <v>166</v>
      </c>
      <c r="E11" t="s">
        <v>87</v>
      </c>
      <c r="F11" s="2">
        <v>158.69999999999999</v>
      </c>
      <c r="G11" s="2">
        <v>121.7</v>
      </c>
      <c r="H11" s="2">
        <f t="shared" si="0"/>
        <v>83.7</v>
      </c>
      <c r="I11" s="2">
        <v>161.80000000000001</v>
      </c>
      <c r="J11" s="2">
        <v>51.3</v>
      </c>
      <c r="K11" s="2">
        <v>1.21</v>
      </c>
      <c r="L11" s="2">
        <v>2.0579999999999998</v>
      </c>
      <c r="M11" s="2">
        <v>3.6579999999999999</v>
      </c>
      <c r="N11" s="2">
        <v>6.8109999999999999</v>
      </c>
      <c r="O11" s="2">
        <v>1.1759999999999999</v>
      </c>
      <c r="P11" s="2">
        <v>2.008</v>
      </c>
      <c r="Q11" s="2">
        <v>3.5419999999999998</v>
      </c>
      <c r="R11" s="2">
        <v>6.5629999999999997</v>
      </c>
      <c r="S11" s="5">
        <f t="shared" si="1"/>
        <v>3.6579999999999999</v>
      </c>
      <c r="T11" s="2">
        <v>2.7450000000000001</v>
      </c>
      <c r="U11" s="2">
        <v>2.7389999999999999</v>
      </c>
      <c r="V11" s="5">
        <f t="shared" si="2"/>
        <v>2.7450000000000001</v>
      </c>
      <c r="W11" s="2">
        <v>11</v>
      </c>
      <c r="X11" s="2">
        <v>56</v>
      </c>
      <c r="Y11" s="2">
        <v>61</v>
      </c>
      <c r="Z11" s="2">
        <f t="shared" si="3"/>
        <v>61</v>
      </c>
      <c r="AA11" s="5">
        <f t="shared" si="4"/>
        <v>50</v>
      </c>
      <c r="AB11" s="2">
        <v>6.4</v>
      </c>
      <c r="AC11" s="2">
        <v>6.52</v>
      </c>
      <c r="AD11" s="5">
        <f t="shared" si="5"/>
        <v>6.52</v>
      </c>
      <c r="AE11" s="2">
        <v>35</v>
      </c>
      <c r="AF11" s="2">
        <v>33</v>
      </c>
      <c r="AG11" s="5">
        <f t="shared" si="6"/>
        <v>35</v>
      </c>
    </row>
    <row r="12" spans="1:34" x14ac:dyDescent="0.2">
      <c r="A12" s="1">
        <v>45238</v>
      </c>
      <c r="B12" t="s">
        <v>181</v>
      </c>
      <c r="C12" t="s">
        <v>36</v>
      </c>
      <c r="D12" t="s">
        <v>178</v>
      </c>
      <c r="E12" t="s">
        <v>59</v>
      </c>
      <c r="F12" s="2">
        <v>153.6</v>
      </c>
      <c r="G12" s="2">
        <v>121.5</v>
      </c>
      <c r="H12" s="2">
        <f t="shared" si="0"/>
        <v>83.5</v>
      </c>
      <c r="I12" s="2">
        <v>162.6</v>
      </c>
      <c r="J12" s="2">
        <v>56.9</v>
      </c>
      <c r="K12" s="2">
        <v>1.31</v>
      </c>
      <c r="L12" s="2">
        <v>2.2069999999999999</v>
      </c>
      <c r="M12" s="2">
        <v>3.85</v>
      </c>
      <c r="N12" s="2">
        <v>7.2590000000000003</v>
      </c>
      <c r="O12" s="2">
        <v>1.2889999999999999</v>
      </c>
      <c r="P12" s="2">
        <v>2.194</v>
      </c>
      <c r="Q12" s="2">
        <v>3.8519999999999999</v>
      </c>
      <c r="R12" s="2">
        <v>7.1550000000000002</v>
      </c>
      <c r="S12" s="5">
        <f t="shared" si="1"/>
        <v>3.8519999999999999</v>
      </c>
      <c r="T12" s="2">
        <v>3.0219999999999998</v>
      </c>
      <c r="U12" s="2">
        <v>2.9390000000000001</v>
      </c>
      <c r="V12" s="5">
        <f t="shared" si="2"/>
        <v>3.0219999999999998</v>
      </c>
      <c r="W12" s="2">
        <v>17</v>
      </c>
      <c r="X12" s="2">
        <v>45</v>
      </c>
      <c r="Y12" s="2">
        <v>45</v>
      </c>
      <c r="Z12" s="2">
        <f t="shared" si="3"/>
        <v>45</v>
      </c>
      <c r="AA12" s="5">
        <f t="shared" si="4"/>
        <v>28</v>
      </c>
      <c r="AB12" s="2">
        <v>5.0999999999999996</v>
      </c>
      <c r="AC12" s="2">
        <v>6.6</v>
      </c>
      <c r="AD12" s="5">
        <f t="shared" si="5"/>
        <v>6.6</v>
      </c>
      <c r="AE12" s="2">
        <v>32</v>
      </c>
      <c r="AF12" s="2">
        <v>28</v>
      </c>
      <c r="AG12" s="5">
        <f t="shared" si="6"/>
        <v>32</v>
      </c>
    </row>
    <row r="13" spans="1:34" x14ac:dyDescent="0.2">
      <c r="A13" s="1">
        <v>45238</v>
      </c>
      <c r="B13" t="s">
        <v>182</v>
      </c>
      <c r="C13" t="s">
        <v>36</v>
      </c>
      <c r="D13" t="s">
        <v>178</v>
      </c>
      <c r="E13" t="s">
        <v>49</v>
      </c>
      <c r="F13" s="2">
        <v>160</v>
      </c>
      <c r="G13" s="2">
        <v>123.7</v>
      </c>
      <c r="H13" s="2">
        <f t="shared" si="0"/>
        <v>85.7</v>
      </c>
      <c r="I13" s="2">
        <v>159.4</v>
      </c>
      <c r="J13" s="2">
        <v>43</v>
      </c>
      <c r="K13" s="2">
        <v>1.1399999999999999</v>
      </c>
      <c r="L13" s="2">
        <v>1.944</v>
      </c>
      <c r="M13" s="2">
        <v>3.4039999999999999</v>
      </c>
      <c r="N13" s="2">
        <v>6.2290000000000001</v>
      </c>
      <c r="O13" s="2">
        <v>1.153</v>
      </c>
      <c r="P13" s="2">
        <v>1.972</v>
      </c>
      <c r="Q13" s="2">
        <v>3.4340000000000002</v>
      </c>
      <c r="R13" s="2">
        <v>6.2240000000000002</v>
      </c>
      <c r="S13" s="5">
        <f t="shared" si="1"/>
        <v>3.4340000000000002</v>
      </c>
      <c r="T13" s="2">
        <v>2.6890000000000001</v>
      </c>
      <c r="U13" s="2">
        <v>2.7160000000000002</v>
      </c>
      <c r="V13" s="5">
        <f t="shared" si="2"/>
        <v>2.7160000000000002</v>
      </c>
      <c r="W13" s="2">
        <v>14</v>
      </c>
      <c r="X13" s="2">
        <v>50</v>
      </c>
      <c r="Y13" s="2">
        <v>54</v>
      </c>
      <c r="Z13" s="2">
        <f t="shared" si="3"/>
        <v>54</v>
      </c>
      <c r="AA13" s="5">
        <f t="shared" si="4"/>
        <v>40</v>
      </c>
      <c r="AB13" s="2">
        <v>5.9</v>
      </c>
      <c r="AC13" s="2">
        <v>5.45</v>
      </c>
      <c r="AD13" s="5">
        <f t="shared" si="5"/>
        <v>5.9</v>
      </c>
      <c r="AE13" s="2">
        <v>23.5</v>
      </c>
      <c r="AF13" s="2">
        <v>22.5</v>
      </c>
      <c r="AG13" s="5">
        <f t="shared" si="6"/>
        <v>23.5</v>
      </c>
    </row>
    <row r="14" spans="1:34" x14ac:dyDescent="0.2">
      <c r="A14" s="1">
        <v>45238</v>
      </c>
      <c r="B14" t="s">
        <v>185</v>
      </c>
      <c r="C14" t="s">
        <v>36</v>
      </c>
      <c r="D14" t="s">
        <v>178</v>
      </c>
      <c r="E14" t="s">
        <v>42</v>
      </c>
      <c r="F14" s="2">
        <v>156.19999999999999</v>
      </c>
      <c r="G14" s="2">
        <v>124.5</v>
      </c>
      <c r="H14" s="2">
        <f t="shared" si="0"/>
        <v>86.5</v>
      </c>
      <c r="I14" s="2">
        <v>157.5</v>
      </c>
      <c r="J14" s="2">
        <v>45.9</v>
      </c>
      <c r="K14" s="2">
        <v>1.159</v>
      </c>
      <c r="L14" s="2">
        <v>1.9930000000000001</v>
      </c>
      <c r="M14" s="2">
        <v>3.5550000000000002</v>
      </c>
      <c r="N14" s="2">
        <v>6.5430000000000001</v>
      </c>
      <c r="O14" s="2">
        <v>1.2110000000000001</v>
      </c>
      <c r="P14" s="2">
        <v>2.0499999999999998</v>
      </c>
      <c r="Q14" s="2">
        <v>3.5579999999999998</v>
      </c>
      <c r="R14" s="2">
        <v>6.5279999999999996</v>
      </c>
      <c r="S14" s="5">
        <f t="shared" si="1"/>
        <v>3.5579999999999998</v>
      </c>
      <c r="T14" s="2">
        <v>2.726</v>
      </c>
      <c r="U14" s="2">
        <v>2.883</v>
      </c>
      <c r="V14" s="5">
        <f t="shared" si="2"/>
        <v>2.883</v>
      </c>
      <c r="W14" s="2">
        <v>5</v>
      </c>
      <c r="X14" s="2">
        <v>52</v>
      </c>
      <c r="Y14" s="2">
        <v>57</v>
      </c>
      <c r="Z14" s="2">
        <f t="shared" si="3"/>
        <v>57</v>
      </c>
      <c r="AA14" s="5">
        <f t="shared" si="4"/>
        <v>52</v>
      </c>
      <c r="AB14" s="2">
        <v>5.25</v>
      </c>
      <c r="AC14" s="2">
        <v>5.4</v>
      </c>
      <c r="AD14" s="5">
        <f t="shared" si="5"/>
        <v>5.4</v>
      </c>
      <c r="AE14" s="2">
        <v>27.5</v>
      </c>
      <c r="AF14" s="2">
        <v>27</v>
      </c>
      <c r="AG14" s="5">
        <f t="shared" si="6"/>
        <v>27.5</v>
      </c>
    </row>
    <row r="15" spans="1:34" x14ac:dyDescent="0.2">
      <c r="A15" s="1">
        <v>45238</v>
      </c>
      <c r="B15" t="s">
        <v>187</v>
      </c>
      <c r="C15" t="s">
        <v>36</v>
      </c>
      <c r="D15" t="s">
        <v>178</v>
      </c>
      <c r="E15" t="s">
        <v>95</v>
      </c>
      <c r="F15" s="2">
        <v>155.80000000000001</v>
      </c>
      <c r="G15" s="2">
        <v>122.3</v>
      </c>
      <c r="H15" s="2">
        <f t="shared" si="0"/>
        <v>84.3</v>
      </c>
      <c r="I15" s="2">
        <v>153.30000000000001</v>
      </c>
      <c r="J15" s="2">
        <v>45.9</v>
      </c>
      <c r="K15" s="2">
        <v>1.161</v>
      </c>
      <c r="L15" s="2">
        <v>1.9419999999999999</v>
      </c>
      <c r="M15" s="2">
        <v>3.3730000000000002</v>
      </c>
      <c r="N15" s="2">
        <v>6.1390000000000002</v>
      </c>
      <c r="O15" s="2">
        <v>1.1519999999999999</v>
      </c>
      <c r="P15" s="2">
        <v>1.929</v>
      </c>
      <c r="Q15" s="2">
        <v>3.363</v>
      </c>
      <c r="R15" s="2">
        <v>6.07</v>
      </c>
      <c r="S15" s="5">
        <f t="shared" si="1"/>
        <v>3.3730000000000002</v>
      </c>
      <c r="T15" s="2">
        <v>2.6230000000000002</v>
      </c>
      <c r="U15" s="2">
        <v>2.5129999999999999</v>
      </c>
      <c r="V15" s="5">
        <f t="shared" si="2"/>
        <v>2.6230000000000002</v>
      </c>
      <c r="W15" s="2">
        <v>14</v>
      </c>
      <c r="X15" s="2">
        <v>51</v>
      </c>
      <c r="Y15" s="2">
        <v>53</v>
      </c>
      <c r="Z15" s="2">
        <f t="shared" si="3"/>
        <v>53</v>
      </c>
      <c r="AA15" s="5">
        <f t="shared" si="4"/>
        <v>39</v>
      </c>
      <c r="AB15" s="2">
        <v>5.18</v>
      </c>
      <c r="AC15" s="2">
        <v>6.4</v>
      </c>
      <c r="AD15" s="5">
        <f t="shared" si="5"/>
        <v>6.4</v>
      </c>
      <c r="AE15" s="2">
        <v>27</v>
      </c>
      <c r="AF15" s="2">
        <v>26</v>
      </c>
      <c r="AG15" s="5">
        <f t="shared" si="6"/>
        <v>27</v>
      </c>
    </row>
    <row r="16" spans="1:34" x14ac:dyDescent="0.2">
      <c r="A16" s="1">
        <v>45238</v>
      </c>
      <c r="B16" t="s">
        <v>188</v>
      </c>
      <c r="C16" t="s">
        <v>36</v>
      </c>
      <c r="D16" t="s">
        <v>178</v>
      </c>
      <c r="E16" t="s">
        <v>49</v>
      </c>
      <c r="F16" s="2">
        <v>155.30000000000001</v>
      </c>
      <c r="G16" s="2">
        <v>117</v>
      </c>
      <c r="H16" s="2">
        <f t="shared" si="0"/>
        <v>79</v>
      </c>
      <c r="I16" s="2">
        <v>153.4</v>
      </c>
      <c r="J16" s="2">
        <v>42.95</v>
      </c>
      <c r="K16" s="2">
        <v>1.2629999999999999</v>
      </c>
      <c r="L16" s="2">
        <v>2.149</v>
      </c>
      <c r="M16" s="2">
        <v>3.798</v>
      </c>
      <c r="N16" s="2">
        <v>7.0519999999999996</v>
      </c>
      <c r="O16" s="2">
        <v>1.248</v>
      </c>
      <c r="P16" s="2">
        <v>2.1320000000000001</v>
      </c>
      <c r="Q16" s="2">
        <v>3.8010000000000002</v>
      </c>
      <c r="R16" s="2">
        <v>7.1210000000000004</v>
      </c>
      <c r="S16" s="5">
        <f t="shared" si="1"/>
        <v>3.8010000000000002</v>
      </c>
      <c r="T16" s="2">
        <v>2.9159999999999999</v>
      </c>
      <c r="U16" s="2">
        <v>2.69</v>
      </c>
      <c r="V16" s="5">
        <f t="shared" si="2"/>
        <v>2.9159999999999999</v>
      </c>
      <c r="W16" s="2">
        <v>18</v>
      </c>
      <c r="X16" s="2">
        <v>42</v>
      </c>
      <c r="Y16" s="2">
        <v>45</v>
      </c>
      <c r="Z16" s="2">
        <f t="shared" si="3"/>
        <v>45</v>
      </c>
      <c r="AA16" s="5">
        <f t="shared" si="4"/>
        <v>27</v>
      </c>
      <c r="AB16" s="2">
        <v>4.95</v>
      </c>
      <c r="AC16" s="2">
        <v>5.0999999999999996</v>
      </c>
      <c r="AD16" s="5">
        <f t="shared" si="5"/>
        <v>5.0999999999999996</v>
      </c>
      <c r="AE16" s="2">
        <v>20</v>
      </c>
      <c r="AF16" s="2">
        <v>20.5</v>
      </c>
      <c r="AG16" s="5">
        <f t="shared" si="6"/>
        <v>20.5</v>
      </c>
    </row>
    <row r="17" spans="1:33" x14ac:dyDescent="0.2">
      <c r="A17" s="1">
        <v>45238</v>
      </c>
      <c r="B17" t="s">
        <v>208</v>
      </c>
      <c r="C17" t="s">
        <v>36</v>
      </c>
      <c r="D17" t="s">
        <v>194</v>
      </c>
      <c r="E17" t="s">
        <v>49</v>
      </c>
      <c r="F17" s="2">
        <v>152.5</v>
      </c>
      <c r="G17" s="2">
        <v>122.8</v>
      </c>
      <c r="H17" s="2">
        <f t="shared" si="0"/>
        <v>84.8</v>
      </c>
      <c r="I17" s="2">
        <v>152</v>
      </c>
      <c r="J17" s="2">
        <v>54.15</v>
      </c>
      <c r="K17" s="2">
        <v>1.18</v>
      </c>
      <c r="L17" s="2">
        <v>1.95</v>
      </c>
      <c r="M17" s="2">
        <v>3.4020000000000001</v>
      </c>
      <c r="N17" s="2">
        <v>6.1109999999999998</v>
      </c>
      <c r="O17" s="2">
        <v>1.1379999999999999</v>
      </c>
      <c r="P17" s="2">
        <v>1.92</v>
      </c>
      <c r="Q17" s="2">
        <v>3.3570000000000002</v>
      </c>
      <c r="R17" s="2">
        <v>6.0780000000000003</v>
      </c>
      <c r="S17" s="5">
        <f t="shared" si="1"/>
        <v>3.4020000000000001</v>
      </c>
      <c r="T17" s="2">
        <v>2.6739999999999999</v>
      </c>
      <c r="U17" s="2">
        <v>2.7559999999999998</v>
      </c>
      <c r="V17" s="5">
        <f t="shared" si="2"/>
        <v>2.7559999999999998</v>
      </c>
      <c r="W17" s="2">
        <v>8</v>
      </c>
      <c r="X17" s="2">
        <v>52</v>
      </c>
      <c r="Y17" s="2">
        <v>57</v>
      </c>
      <c r="Z17" s="2">
        <f t="shared" si="3"/>
        <v>57</v>
      </c>
      <c r="AA17" s="5">
        <f t="shared" si="4"/>
        <v>49</v>
      </c>
      <c r="AB17" s="2">
        <v>6.65</v>
      </c>
      <c r="AC17" s="2">
        <v>6.65</v>
      </c>
      <c r="AD17" s="5">
        <f t="shared" si="5"/>
        <v>6.65</v>
      </c>
      <c r="AE17" s="2">
        <v>27</v>
      </c>
      <c r="AF17" s="2">
        <v>27.5</v>
      </c>
      <c r="AG17" s="5">
        <f t="shared" si="6"/>
        <v>27.5</v>
      </c>
    </row>
    <row r="18" spans="1:33" x14ac:dyDescent="0.2">
      <c r="A18" s="1">
        <v>45238</v>
      </c>
      <c r="B18" t="s">
        <v>219</v>
      </c>
      <c r="C18" t="s">
        <v>36</v>
      </c>
      <c r="D18" t="s">
        <v>194</v>
      </c>
      <c r="E18" t="s">
        <v>54</v>
      </c>
      <c r="F18" s="2">
        <v>152.4</v>
      </c>
      <c r="G18" s="2">
        <v>121.3</v>
      </c>
      <c r="H18" s="2">
        <f t="shared" si="0"/>
        <v>83.3</v>
      </c>
      <c r="I18" s="2">
        <v>160.30000000000001</v>
      </c>
      <c r="J18" s="2">
        <v>42.15</v>
      </c>
      <c r="K18" s="2">
        <v>1.1739999999999999</v>
      </c>
      <c r="L18" s="2">
        <v>1.994</v>
      </c>
      <c r="M18" s="2">
        <v>3.5019999999999998</v>
      </c>
      <c r="N18" s="2">
        <v>6.48</v>
      </c>
      <c r="O18" s="2">
        <v>1.1659999999999999</v>
      </c>
      <c r="P18" s="2">
        <v>1.9670000000000001</v>
      </c>
      <c r="Q18" s="2">
        <v>3.4830000000000001</v>
      </c>
      <c r="R18" s="2">
        <v>6.4269999999999996</v>
      </c>
      <c r="S18" s="5">
        <f t="shared" si="1"/>
        <v>3.5019999999999998</v>
      </c>
      <c r="T18" s="2">
        <v>2.6880000000000002</v>
      </c>
      <c r="U18" s="2">
        <v>2.5270000000000001</v>
      </c>
      <c r="V18" s="5">
        <f t="shared" si="2"/>
        <v>2.6880000000000002</v>
      </c>
      <c r="W18" s="2">
        <v>10</v>
      </c>
      <c r="X18" s="2">
        <v>45</v>
      </c>
      <c r="Y18" s="2">
        <v>55</v>
      </c>
      <c r="Z18" s="2">
        <f t="shared" si="3"/>
        <v>55</v>
      </c>
      <c r="AA18" s="5">
        <f t="shared" si="4"/>
        <v>45</v>
      </c>
      <c r="AB18" s="2">
        <v>6.6</v>
      </c>
      <c r="AC18" s="2">
        <v>6.4</v>
      </c>
      <c r="AD18" s="5">
        <f t="shared" si="5"/>
        <v>6.6</v>
      </c>
      <c r="AE18" s="2">
        <v>29</v>
      </c>
      <c r="AF18" s="2">
        <v>31</v>
      </c>
      <c r="AG18" s="5">
        <f t="shared" si="6"/>
        <v>31</v>
      </c>
    </row>
    <row r="19" spans="1:33" x14ac:dyDescent="0.2">
      <c r="A19" s="1">
        <v>45238</v>
      </c>
      <c r="B19" t="s">
        <v>220</v>
      </c>
      <c r="C19" t="s">
        <v>36</v>
      </c>
      <c r="D19" t="s">
        <v>194</v>
      </c>
      <c r="E19" t="s">
        <v>76</v>
      </c>
      <c r="F19" s="2">
        <v>155.6</v>
      </c>
      <c r="G19" s="2">
        <v>118.9</v>
      </c>
      <c r="H19" s="2">
        <f t="shared" si="0"/>
        <v>80.900000000000006</v>
      </c>
      <c r="I19" s="2">
        <v>159.80000000000001</v>
      </c>
      <c r="J19" s="2">
        <v>37</v>
      </c>
      <c r="K19" s="2">
        <v>1.2769999999999999</v>
      </c>
      <c r="L19" s="2">
        <v>2.1669999999999998</v>
      </c>
      <c r="M19" s="2">
        <v>3.8610000000000002</v>
      </c>
      <c r="N19" s="2">
        <v>7.3079999999999998</v>
      </c>
      <c r="O19" s="2">
        <v>1.3480000000000001</v>
      </c>
      <c r="P19" s="2">
        <v>2.2450000000000001</v>
      </c>
      <c r="Q19" s="2">
        <v>3.9329999999999998</v>
      </c>
      <c r="R19" s="2">
        <v>7.3550000000000004</v>
      </c>
      <c r="S19" s="5">
        <f t="shared" si="1"/>
        <v>3.9329999999999998</v>
      </c>
      <c r="T19" s="2">
        <v>2.9049999999999998</v>
      </c>
      <c r="U19" s="2">
        <v>2.8860000000000001</v>
      </c>
      <c r="V19" s="5">
        <f t="shared" si="2"/>
        <v>2.9049999999999998</v>
      </c>
      <c r="W19" s="2">
        <v>11</v>
      </c>
      <c r="X19" s="2">
        <v>48</v>
      </c>
      <c r="Y19" s="2">
        <v>52</v>
      </c>
      <c r="Z19" s="2">
        <f t="shared" si="3"/>
        <v>52</v>
      </c>
      <c r="AA19" s="5">
        <f t="shared" si="4"/>
        <v>41</v>
      </c>
      <c r="AB19" s="2">
        <v>5.44</v>
      </c>
      <c r="AC19" s="2">
        <v>5.17</v>
      </c>
      <c r="AD19" s="5">
        <f t="shared" si="5"/>
        <v>5.44</v>
      </c>
      <c r="AE19" s="2">
        <v>19</v>
      </c>
      <c r="AF19" s="2">
        <v>21.5</v>
      </c>
      <c r="AG19" s="5">
        <f t="shared" si="6"/>
        <v>21.5</v>
      </c>
    </row>
    <row r="20" spans="1:33" x14ac:dyDescent="0.2">
      <c r="A20" s="1">
        <v>45238</v>
      </c>
      <c r="B20" t="s">
        <v>221</v>
      </c>
      <c r="C20" t="s">
        <v>36</v>
      </c>
      <c r="D20" t="s">
        <v>194</v>
      </c>
      <c r="E20" t="s">
        <v>87</v>
      </c>
      <c r="F20" s="2">
        <v>153.1</v>
      </c>
      <c r="G20" s="2">
        <v>119.7</v>
      </c>
      <c r="H20" s="2">
        <f t="shared" si="0"/>
        <v>81.7</v>
      </c>
      <c r="I20" s="2">
        <v>153</v>
      </c>
      <c r="J20" s="2">
        <v>47.1</v>
      </c>
      <c r="K20" s="2">
        <v>1.1990000000000001</v>
      </c>
      <c r="L20" s="2">
        <v>2.0830000000000002</v>
      </c>
      <c r="M20" s="2">
        <v>3.7429999999999999</v>
      </c>
      <c r="N20" s="2">
        <v>7.0019999999999998</v>
      </c>
      <c r="O20" s="2">
        <v>1.179</v>
      </c>
      <c r="P20" s="2">
        <v>2.036</v>
      </c>
      <c r="Q20" s="2">
        <v>3.6669999999999998</v>
      </c>
      <c r="R20" s="2">
        <v>6.891</v>
      </c>
      <c r="S20" s="5">
        <f t="shared" si="1"/>
        <v>3.7429999999999999</v>
      </c>
      <c r="T20" s="2">
        <v>2.714</v>
      </c>
      <c r="U20" s="2">
        <v>2.9390000000000001</v>
      </c>
      <c r="V20" s="5">
        <f t="shared" si="2"/>
        <v>2.9390000000000001</v>
      </c>
      <c r="W20" s="2">
        <v>7</v>
      </c>
      <c r="X20" s="2">
        <v>39</v>
      </c>
      <c r="Y20" s="2">
        <v>39</v>
      </c>
      <c r="Z20" s="2">
        <f t="shared" si="3"/>
        <v>39</v>
      </c>
      <c r="AA20" s="5">
        <f t="shared" si="4"/>
        <v>32</v>
      </c>
      <c r="AB20" s="2">
        <v>6.74</v>
      </c>
      <c r="AC20" s="2">
        <v>5.35</v>
      </c>
      <c r="AD20" s="5">
        <f t="shared" si="5"/>
        <v>6.74</v>
      </c>
      <c r="AE20" s="2">
        <v>26.5</v>
      </c>
      <c r="AF20" s="2">
        <v>25</v>
      </c>
      <c r="AG20" s="5">
        <f t="shared" si="6"/>
        <v>26.5</v>
      </c>
    </row>
    <row r="21" spans="1:33" x14ac:dyDescent="0.2">
      <c r="A21" s="1">
        <v>45238</v>
      </c>
      <c r="B21" t="s">
        <v>196</v>
      </c>
      <c r="C21" t="s">
        <v>36</v>
      </c>
      <c r="D21" t="s">
        <v>190</v>
      </c>
      <c r="E21" t="s">
        <v>46</v>
      </c>
      <c r="F21" s="2">
        <v>165.1</v>
      </c>
      <c r="G21" s="2">
        <v>128.19999999999999</v>
      </c>
      <c r="H21" s="2">
        <f t="shared" si="0"/>
        <v>90.199999999999989</v>
      </c>
      <c r="I21" s="2">
        <v>169.3</v>
      </c>
      <c r="J21" s="2">
        <v>51.01</v>
      </c>
      <c r="K21" s="2">
        <v>1.214</v>
      </c>
      <c r="L21" s="2">
        <v>2.044</v>
      </c>
      <c r="M21" s="2">
        <v>3.6120000000000001</v>
      </c>
      <c r="N21" s="2">
        <v>6.7039999999999997</v>
      </c>
      <c r="O21" s="2">
        <v>1.161</v>
      </c>
      <c r="P21" s="2">
        <v>1.992</v>
      </c>
      <c r="Q21" s="2">
        <v>3.504</v>
      </c>
      <c r="R21" s="2">
        <v>6.4160000000000004</v>
      </c>
      <c r="S21" s="5">
        <f t="shared" si="1"/>
        <v>3.6120000000000001</v>
      </c>
      <c r="T21" s="2">
        <v>2.6659999999999999</v>
      </c>
      <c r="U21" s="2">
        <v>2.8010000000000002</v>
      </c>
      <c r="V21" s="5">
        <f t="shared" si="2"/>
        <v>2.8010000000000002</v>
      </c>
      <c r="W21" s="2">
        <v>19</v>
      </c>
      <c r="X21" s="2">
        <v>64</v>
      </c>
      <c r="Y21" s="2">
        <v>69</v>
      </c>
      <c r="Z21" s="2">
        <f t="shared" si="3"/>
        <v>69</v>
      </c>
      <c r="AA21" s="5">
        <f t="shared" si="4"/>
        <v>50</v>
      </c>
      <c r="AB21" s="2">
        <v>8.8800000000000008</v>
      </c>
      <c r="AC21" s="2">
        <v>9.65</v>
      </c>
      <c r="AD21" s="5">
        <f t="shared" si="5"/>
        <v>9.65</v>
      </c>
      <c r="AE21" s="2">
        <v>31</v>
      </c>
      <c r="AF21" s="2">
        <v>29</v>
      </c>
      <c r="AG21" s="5">
        <f t="shared" si="6"/>
        <v>31</v>
      </c>
    </row>
    <row r="22" spans="1:33" x14ac:dyDescent="0.2">
      <c r="A22" s="1">
        <v>45238</v>
      </c>
      <c r="B22" t="s">
        <v>197</v>
      </c>
      <c r="C22" t="s">
        <v>36</v>
      </c>
      <c r="D22" t="s">
        <v>190</v>
      </c>
      <c r="E22" t="s">
        <v>87</v>
      </c>
      <c r="F22" s="2">
        <v>166</v>
      </c>
      <c r="G22" s="2">
        <v>126.5</v>
      </c>
      <c r="H22" s="2">
        <f t="shared" si="0"/>
        <v>88.5</v>
      </c>
      <c r="I22" s="2">
        <v>166.6</v>
      </c>
      <c r="J22" s="2">
        <v>55.9</v>
      </c>
      <c r="K22" s="2">
        <v>1.228</v>
      </c>
      <c r="L22" s="2">
        <v>2.0640000000000001</v>
      </c>
      <c r="M22" s="2">
        <v>3.633</v>
      </c>
      <c r="N22" s="2">
        <v>6.61</v>
      </c>
      <c r="O22" s="2">
        <v>1.28</v>
      </c>
      <c r="P22" s="2">
        <v>2.097</v>
      </c>
      <c r="Q22" s="2">
        <v>3.6960000000000002</v>
      </c>
      <c r="R22" s="2">
        <v>6.6970000000000001</v>
      </c>
      <c r="S22" s="5">
        <f t="shared" si="1"/>
        <v>3.6960000000000002</v>
      </c>
      <c r="T22" s="2">
        <v>3.0179999999999998</v>
      </c>
      <c r="U22" s="2">
        <v>2.9369999999999998</v>
      </c>
      <c r="V22" s="5">
        <f t="shared" si="2"/>
        <v>3.0179999999999998</v>
      </c>
      <c r="W22" s="2">
        <v>26</v>
      </c>
      <c r="X22" s="2">
        <v>58</v>
      </c>
      <c r="Y22" s="2">
        <v>59</v>
      </c>
      <c r="Z22" s="2">
        <f t="shared" si="3"/>
        <v>59</v>
      </c>
      <c r="AA22" s="5">
        <f t="shared" si="4"/>
        <v>33</v>
      </c>
      <c r="AB22" s="2">
        <v>5.95</v>
      </c>
      <c r="AC22" s="2">
        <v>6.75</v>
      </c>
      <c r="AD22" s="5">
        <f t="shared" si="5"/>
        <v>6.75</v>
      </c>
      <c r="AE22" s="2">
        <v>28</v>
      </c>
      <c r="AF22" s="2">
        <v>32</v>
      </c>
      <c r="AG22" s="5">
        <f t="shared" si="6"/>
        <v>32</v>
      </c>
    </row>
    <row r="23" spans="1:33" x14ac:dyDescent="0.2">
      <c r="A23" s="1">
        <v>45238</v>
      </c>
      <c r="B23" t="s">
        <v>199</v>
      </c>
      <c r="C23" t="s">
        <v>36</v>
      </c>
      <c r="D23" t="s">
        <v>190</v>
      </c>
      <c r="E23" t="s">
        <v>54</v>
      </c>
      <c r="F23" s="2">
        <v>155.9</v>
      </c>
      <c r="G23" s="2">
        <v>124.9</v>
      </c>
      <c r="H23" s="2">
        <f t="shared" si="0"/>
        <v>86.9</v>
      </c>
      <c r="I23" s="2">
        <v>155</v>
      </c>
      <c r="J23" s="2">
        <v>68.45</v>
      </c>
      <c r="K23" s="2">
        <v>1.3169999999999999</v>
      </c>
      <c r="L23" s="2">
        <v>2.3090000000000002</v>
      </c>
      <c r="M23" s="2">
        <v>4.181</v>
      </c>
      <c r="N23" s="2">
        <v>7.9279999999999999</v>
      </c>
      <c r="O23" s="2">
        <v>1.319</v>
      </c>
      <c r="P23" s="2">
        <v>2.2989999999999999</v>
      </c>
      <c r="Q23" s="2">
        <v>4.1719999999999997</v>
      </c>
      <c r="R23" s="2">
        <v>7.9279999999999999</v>
      </c>
      <c r="S23" s="5">
        <f t="shared" si="1"/>
        <v>4.181</v>
      </c>
      <c r="T23" s="2">
        <v>2.7730000000000001</v>
      </c>
      <c r="U23" s="2">
        <v>2.8570000000000002</v>
      </c>
      <c r="V23" s="5">
        <f t="shared" si="2"/>
        <v>2.8570000000000002</v>
      </c>
      <c r="W23" s="2">
        <v>13</v>
      </c>
      <c r="X23" s="2">
        <v>41</v>
      </c>
      <c r="Y23" s="2">
        <v>44</v>
      </c>
      <c r="Z23" s="2">
        <f t="shared" si="3"/>
        <v>44</v>
      </c>
      <c r="AA23" s="5">
        <f t="shared" si="4"/>
        <v>31</v>
      </c>
      <c r="AB23" s="2">
        <v>5.6</v>
      </c>
      <c r="AC23" s="2">
        <v>6.05</v>
      </c>
      <c r="AD23" s="5">
        <f t="shared" si="5"/>
        <v>6.05</v>
      </c>
      <c r="AE23" s="2">
        <v>16</v>
      </c>
      <c r="AF23" s="2">
        <v>17</v>
      </c>
      <c r="AG23" s="5">
        <f t="shared" si="6"/>
        <v>17</v>
      </c>
    </row>
    <row r="24" spans="1:33" x14ac:dyDescent="0.2">
      <c r="A24" s="1">
        <v>45238</v>
      </c>
      <c r="B24" t="s">
        <v>204</v>
      </c>
      <c r="C24" t="s">
        <v>36</v>
      </c>
      <c r="D24" t="s">
        <v>190</v>
      </c>
      <c r="E24" t="s">
        <v>76</v>
      </c>
      <c r="F24" s="2">
        <v>156.69999999999999</v>
      </c>
      <c r="G24" s="2">
        <v>121.8</v>
      </c>
      <c r="H24" s="2">
        <f t="shared" si="0"/>
        <v>83.8</v>
      </c>
      <c r="I24" s="2">
        <v>159</v>
      </c>
      <c r="J24" s="2">
        <v>43</v>
      </c>
      <c r="K24" s="2">
        <v>1.1779999999999999</v>
      </c>
      <c r="L24" s="2">
        <v>2.0590000000000002</v>
      </c>
      <c r="M24" s="2">
        <v>3.589</v>
      </c>
      <c r="N24" s="2">
        <v>6.7229999999999999</v>
      </c>
      <c r="O24" s="2">
        <v>1.222</v>
      </c>
      <c r="P24" s="2">
        <v>2.0699999999999998</v>
      </c>
      <c r="Q24" s="2">
        <v>3.661</v>
      </c>
      <c r="R24" s="2">
        <v>6.6989999999999998</v>
      </c>
      <c r="S24" s="5">
        <f t="shared" si="1"/>
        <v>3.661</v>
      </c>
      <c r="T24" s="2">
        <v>2.617</v>
      </c>
      <c r="U24" s="2">
        <v>2.6539999999999999</v>
      </c>
      <c r="V24" s="5">
        <f t="shared" si="2"/>
        <v>2.6539999999999999</v>
      </c>
      <c r="W24" s="2">
        <v>14</v>
      </c>
      <c r="X24" s="2">
        <v>48</v>
      </c>
      <c r="Y24" s="2">
        <v>49</v>
      </c>
      <c r="Z24" s="2">
        <f t="shared" si="3"/>
        <v>49</v>
      </c>
      <c r="AA24" s="5">
        <f t="shared" si="4"/>
        <v>35</v>
      </c>
      <c r="AB24" s="2">
        <v>6.12</v>
      </c>
      <c r="AC24" s="2">
        <v>6.33</v>
      </c>
      <c r="AD24" s="5">
        <f t="shared" si="5"/>
        <v>6.33</v>
      </c>
      <c r="AE24" s="2">
        <v>21.5</v>
      </c>
      <c r="AF24" s="2">
        <v>22.5</v>
      </c>
      <c r="AG24" s="5">
        <f t="shared" si="6"/>
        <v>22.5</v>
      </c>
    </row>
    <row r="25" spans="1:33" x14ac:dyDescent="0.2">
      <c r="A25" s="1">
        <v>45238</v>
      </c>
      <c r="B25" t="s">
        <v>151</v>
      </c>
      <c r="C25" t="s">
        <v>45</v>
      </c>
      <c r="D25" t="s">
        <v>150</v>
      </c>
      <c r="E25" t="s">
        <v>99</v>
      </c>
      <c r="F25" s="2">
        <v>149.19999999999999</v>
      </c>
      <c r="G25" s="2">
        <v>115.5</v>
      </c>
      <c r="H25" s="2">
        <f t="shared" si="0"/>
        <v>77.5</v>
      </c>
      <c r="I25" s="2">
        <v>148</v>
      </c>
      <c r="J25" s="2">
        <v>35.4</v>
      </c>
      <c r="K25" s="2">
        <v>1.181</v>
      </c>
      <c r="L25" s="2">
        <v>1.988</v>
      </c>
      <c r="M25" s="2">
        <v>3.4470000000000001</v>
      </c>
      <c r="N25" s="2">
        <v>6.2469999999999999</v>
      </c>
      <c r="O25" s="2">
        <v>1.1759999999999999</v>
      </c>
      <c r="P25" s="2">
        <v>1.992</v>
      </c>
      <c r="Q25" s="2">
        <v>3.4670000000000001</v>
      </c>
      <c r="R25" s="2">
        <v>6.2649999999999997</v>
      </c>
      <c r="S25" s="5">
        <f t="shared" si="1"/>
        <v>3.4670000000000001</v>
      </c>
      <c r="T25" s="2">
        <v>2.6869999999999998</v>
      </c>
      <c r="U25" s="2">
        <v>2.5030000000000001</v>
      </c>
      <c r="V25" s="5">
        <f t="shared" si="2"/>
        <v>2.6869999999999998</v>
      </c>
      <c r="W25" s="2">
        <v>11</v>
      </c>
      <c r="X25" s="2">
        <v>55</v>
      </c>
      <c r="Y25" s="2">
        <v>55</v>
      </c>
      <c r="Z25" s="2">
        <f t="shared" si="3"/>
        <v>55</v>
      </c>
      <c r="AA25" s="5">
        <f t="shared" si="4"/>
        <v>44</v>
      </c>
      <c r="AB25" s="2">
        <v>4.4000000000000004</v>
      </c>
      <c r="AC25" s="2">
        <v>4.59</v>
      </c>
      <c r="AD25" s="5">
        <f t="shared" si="5"/>
        <v>4.59</v>
      </c>
      <c r="AE25" s="2">
        <v>16</v>
      </c>
      <c r="AF25" s="2">
        <v>17</v>
      </c>
      <c r="AG25" s="5">
        <f t="shared" si="6"/>
        <v>17</v>
      </c>
    </row>
    <row r="26" spans="1:33" x14ac:dyDescent="0.2">
      <c r="A26" s="1">
        <v>45238</v>
      </c>
      <c r="B26" t="s">
        <v>152</v>
      </c>
      <c r="C26" t="s">
        <v>45</v>
      </c>
      <c r="D26" t="s">
        <v>150</v>
      </c>
      <c r="E26" t="s">
        <v>49</v>
      </c>
      <c r="F26" s="2">
        <v>169.9</v>
      </c>
      <c r="G26" s="2">
        <v>129</v>
      </c>
      <c r="H26" s="2">
        <f t="shared" si="0"/>
        <v>91</v>
      </c>
      <c r="I26" s="2">
        <v>167.7</v>
      </c>
      <c r="J26" s="2">
        <v>46.35</v>
      </c>
      <c r="K26" s="2">
        <v>1.0229999999999999</v>
      </c>
      <c r="L26" s="2">
        <v>1.726</v>
      </c>
      <c r="M26" s="2">
        <v>2.9969999999999999</v>
      </c>
      <c r="N26" s="2">
        <v>5.391</v>
      </c>
      <c r="O26" s="2">
        <v>1.0209999999999999</v>
      </c>
      <c r="P26" s="2">
        <v>1.722</v>
      </c>
      <c r="Q26" s="2">
        <v>2.996</v>
      </c>
      <c r="R26" s="2">
        <v>5.41</v>
      </c>
      <c r="S26" s="5">
        <f t="shared" si="1"/>
        <v>2.9969999999999999</v>
      </c>
      <c r="T26" s="2">
        <v>2.415</v>
      </c>
      <c r="U26" s="2">
        <v>2.2829999999999999</v>
      </c>
      <c r="V26" s="5">
        <f t="shared" si="2"/>
        <v>2.415</v>
      </c>
      <c r="W26" s="2">
        <v>21</v>
      </c>
      <c r="X26" s="2">
        <v>85</v>
      </c>
      <c r="Y26" s="2">
        <v>87</v>
      </c>
      <c r="Z26" s="2">
        <f t="shared" si="3"/>
        <v>87</v>
      </c>
      <c r="AA26" s="5">
        <f t="shared" si="4"/>
        <v>66</v>
      </c>
      <c r="AB26" s="2">
        <v>6.77</v>
      </c>
      <c r="AC26" s="2">
        <v>6.76</v>
      </c>
      <c r="AD26" s="5">
        <f t="shared" si="5"/>
        <v>6.77</v>
      </c>
      <c r="AE26" s="2">
        <v>35</v>
      </c>
      <c r="AF26" s="2">
        <v>30.5</v>
      </c>
      <c r="AG26" s="5">
        <f t="shared" si="6"/>
        <v>35</v>
      </c>
    </row>
    <row r="27" spans="1:33" x14ac:dyDescent="0.2">
      <c r="A27" s="1">
        <v>45238</v>
      </c>
      <c r="B27" t="s">
        <v>156</v>
      </c>
      <c r="C27" t="s">
        <v>45</v>
      </c>
      <c r="D27" t="s">
        <v>154</v>
      </c>
      <c r="E27" t="s">
        <v>76</v>
      </c>
      <c r="F27" s="2">
        <v>162.69999999999999</v>
      </c>
      <c r="G27" s="2">
        <v>126.4</v>
      </c>
      <c r="H27" s="2">
        <f t="shared" si="0"/>
        <v>88.4</v>
      </c>
      <c r="I27" s="2">
        <v>170.5</v>
      </c>
      <c r="J27" s="2">
        <v>52.6</v>
      </c>
      <c r="K27" s="2">
        <v>1.071</v>
      </c>
      <c r="L27" s="2">
        <v>1.8160000000000001</v>
      </c>
      <c r="M27" s="2">
        <v>3.177</v>
      </c>
      <c r="N27" s="2">
        <v>5.8280000000000003</v>
      </c>
      <c r="O27" s="2">
        <v>1.0529999999999999</v>
      </c>
      <c r="P27" s="2">
        <v>1.794</v>
      </c>
      <c r="Q27" s="2">
        <v>3.1259999999999999</v>
      </c>
      <c r="R27" s="2">
        <v>5.7770000000000001</v>
      </c>
      <c r="S27" s="5">
        <f t="shared" si="1"/>
        <v>3.177</v>
      </c>
      <c r="T27" s="2">
        <v>2.444</v>
      </c>
      <c r="U27" s="2">
        <v>2.629</v>
      </c>
      <c r="V27" s="5">
        <f t="shared" si="2"/>
        <v>2.629</v>
      </c>
      <c r="W27" s="2">
        <v>17</v>
      </c>
      <c r="X27" s="2">
        <v>75</v>
      </c>
      <c r="Y27" s="2">
        <v>76</v>
      </c>
      <c r="Z27" s="2">
        <f t="shared" si="3"/>
        <v>76</v>
      </c>
      <c r="AA27" s="5">
        <f t="shared" si="4"/>
        <v>59</v>
      </c>
      <c r="AB27" s="2">
        <v>8.08</v>
      </c>
      <c r="AC27" s="2">
        <v>8.65</v>
      </c>
      <c r="AD27" s="5">
        <f t="shared" si="5"/>
        <v>8.65</v>
      </c>
      <c r="AE27" s="2">
        <v>36</v>
      </c>
      <c r="AF27" s="2">
        <v>36</v>
      </c>
      <c r="AG27" s="5">
        <f t="shared" si="6"/>
        <v>36</v>
      </c>
    </row>
    <row r="28" spans="1:33" x14ac:dyDescent="0.2">
      <c r="A28" s="1">
        <v>45238</v>
      </c>
      <c r="B28" t="s">
        <v>157</v>
      </c>
      <c r="C28" t="s">
        <v>45</v>
      </c>
      <c r="D28" t="s">
        <v>154</v>
      </c>
      <c r="E28" t="s">
        <v>49</v>
      </c>
      <c r="F28" s="2">
        <v>171.5</v>
      </c>
      <c r="G28" s="2">
        <v>127.1</v>
      </c>
      <c r="H28" s="2">
        <f t="shared" si="0"/>
        <v>89.1</v>
      </c>
      <c r="I28" s="2">
        <v>173.4</v>
      </c>
      <c r="J28" s="2">
        <v>58</v>
      </c>
      <c r="K28" s="2">
        <v>1.0880000000000001</v>
      </c>
      <c r="L28" s="2">
        <v>1.77</v>
      </c>
      <c r="M28" s="2">
        <v>3.0259999999999998</v>
      </c>
      <c r="N28" s="2">
        <v>5.3239999999999998</v>
      </c>
      <c r="O28" s="2">
        <v>1.079</v>
      </c>
      <c r="P28" s="2">
        <v>1.77</v>
      </c>
      <c r="Q28" s="2">
        <v>3.0089999999999999</v>
      </c>
      <c r="R28" s="2">
        <v>5.31</v>
      </c>
      <c r="S28" s="5">
        <f t="shared" si="1"/>
        <v>3.0259999999999998</v>
      </c>
      <c r="T28" s="2">
        <v>2.4239999999999999</v>
      </c>
      <c r="U28" s="2">
        <v>2.4540000000000002</v>
      </c>
      <c r="V28" s="5">
        <f t="shared" si="2"/>
        <v>2.4540000000000002</v>
      </c>
      <c r="W28" s="2">
        <v>33</v>
      </c>
      <c r="X28" s="2">
        <v>88</v>
      </c>
      <c r="Y28" s="2">
        <v>93</v>
      </c>
      <c r="Z28" s="2">
        <f t="shared" si="3"/>
        <v>93</v>
      </c>
      <c r="AA28" s="5">
        <f t="shared" si="4"/>
        <v>60</v>
      </c>
      <c r="AB28" s="2">
        <v>6.65</v>
      </c>
      <c r="AC28" s="2">
        <v>7.86</v>
      </c>
      <c r="AD28" s="5">
        <f t="shared" si="5"/>
        <v>7.86</v>
      </c>
      <c r="AE28" s="2">
        <v>38</v>
      </c>
      <c r="AF28" s="2">
        <v>31</v>
      </c>
      <c r="AG28" s="5">
        <f t="shared" si="6"/>
        <v>38</v>
      </c>
    </row>
    <row r="29" spans="1:33" x14ac:dyDescent="0.2">
      <c r="A29" s="1">
        <v>45238</v>
      </c>
      <c r="B29" t="s">
        <v>160</v>
      </c>
      <c r="C29" t="s">
        <v>45</v>
      </c>
      <c r="D29" t="s">
        <v>154</v>
      </c>
      <c r="E29" t="s">
        <v>99</v>
      </c>
      <c r="F29" s="2">
        <v>142.19999999999999</v>
      </c>
      <c r="G29" s="2">
        <v>113.3</v>
      </c>
      <c r="H29" s="2">
        <f t="shared" si="0"/>
        <v>75.3</v>
      </c>
      <c r="I29" s="2">
        <v>141</v>
      </c>
      <c r="J29" s="2">
        <v>36.049999999999997</v>
      </c>
      <c r="K29" s="2">
        <v>1.113</v>
      </c>
      <c r="L29" s="2">
        <v>1.9319999999999999</v>
      </c>
      <c r="M29" s="2">
        <v>3.4329999999999998</v>
      </c>
      <c r="N29" s="2">
        <v>6.3659999999999997</v>
      </c>
      <c r="O29" s="2">
        <v>1.123</v>
      </c>
      <c r="P29" s="2">
        <v>1.901</v>
      </c>
      <c r="Q29" s="2">
        <v>3.4750000000000001</v>
      </c>
      <c r="R29" s="2">
        <v>6.4690000000000003</v>
      </c>
      <c r="S29" s="5">
        <f t="shared" si="1"/>
        <v>3.4750000000000001</v>
      </c>
      <c r="T29" s="2">
        <v>2.6160000000000001</v>
      </c>
      <c r="U29" s="2">
        <v>2.6789999999999998</v>
      </c>
      <c r="V29" s="5">
        <f t="shared" si="2"/>
        <v>2.6789999999999998</v>
      </c>
      <c r="W29" s="2">
        <v>5</v>
      </c>
      <c r="X29" s="2">
        <v>45</v>
      </c>
      <c r="Y29" s="2">
        <v>46</v>
      </c>
      <c r="Z29" s="2">
        <f t="shared" si="3"/>
        <v>46</v>
      </c>
      <c r="AA29" s="5">
        <f t="shared" si="4"/>
        <v>41</v>
      </c>
      <c r="AB29" s="2">
        <v>4.0999999999999996</v>
      </c>
      <c r="AC29" s="2">
        <v>3.94</v>
      </c>
      <c r="AD29" s="5">
        <f t="shared" si="5"/>
        <v>4.0999999999999996</v>
      </c>
      <c r="AE29" s="2">
        <v>18</v>
      </c>
      <c r="AF29" s="2">
        <v>20.5</v>
      </c>
      <c r="AG29" s="5">
        <f t="shared" si="6"/>
        <v>20.5</v>
      </c>
    </row>
    <row r="30" spans="1:33" x14ac:dyDescent="0.2">
      <c r="A30" s="1">
        <v>45238</v>
      </c>
      <c r="B30" t="s">
        <v>161</v>
      </c>
      <c r="C30" t="s">
        <v>45</v>
      </c>
      <c r="D30" t="s">
        <v>154</v>
      </c>
      <c r="E30" t="s">
        <v>99</v>
      </c>
      <c r="F30" s="2">
        <v>137.69999999999999</v>
      </c>
      <c r="G30" s="2">
        <v>110</v>
      </c>
      <c r="H30" s="2">
        <f t="shared" si="0"/>
        <v>72</v>
      </c>
      <c r="I30" s="2">
        <v>140.9</v>
      </c>
      <c r="J30" s="2">
        <v>29.75</v>
      </c>
      <c r="K30" s="2">
        <v>1.071</v>
      </c>
      <c r="L30" s="2">
        <v>1.823</v>
      </c>
      <c r="M30" s="2">
        <v>3.2679999999999998</v>
      </c>
      <c r="N30" s="2">
        <v>6.0449999999999999</v>
      </c>
      <c r="O30" s="2">
        <v>1.038</v>
      </c>
      <c r="P30" s="2">
        <v>1.8169999999999999</v>
      </c>
      <c r="Q30" s="2">
        <v>3.2480000000000002</v>
      </c>
      <c r="R30" s="2">
        <v>6.09</v>
      </c>
      <c r="S30" s="5">
        <f t="shared" si="1"/>
        <v>3.2679999999999998</v>
      </c>
      <c r="T30" s="2">
        <v>2.5419999999999998</v>
      </c>
      <c r="U30" s="2">
        <v>2.6070000000000002</v>
      </c>
      <c r="V30" s="5">
        <f t="shared" si="2"/>
        <v>2.6070000000000002</v>
      </c>
      <c r="W30" s="2">
        <v>3</v>
      </c>
      <c r="X30" s="2">
        <v>39</v>
      </c>
      <c r="Y30" s="2">
        <v>42</v>
      </c>
      <c r="Z30" s="2">
        <f t="shared" si="3"/>
        <v>42</v>
      </c>
      <c r="AA30" s="5">
        <f t="shared" si="4"/>
        <v>39</v>
      </c>
      <c r="AB30" s="2">
        <v>3.67</v>
      </c>
      <c r="AC30" s="2">
        <v>2.94</v>
      </c>
      <c r="AD30" s="5">
        <f t="shared" si="5"/>
        <v>3.67</v>
      </c>
      <c r="AE30" s="2">
        <v>17</v>
      </c>
      <c r="AF30" s="2">
        <v>16.5</v>
      </c>
      <c r="AG30" s="5">
        <f t="shared" si="6"/>
        <v>17</v>
      </c>
    </row>
    <row r="31" spans="1:33" x14ac:dyDescent="0.2">
      <c r="A31" s="1">
        <v>45238</v>
      </c>
      <c r="B31" t="s">
        <v>164</v>
      </c>
      <c r="C31" t="s">
        <v>45</v>
      </c>
      <c r="D31" t="s">
        <v>154</v>
      </c>
      <c r="E31" t="s">
        <v>54</v>
      </c>
      <c r="F31" s="2">
        <v>166.5</v>
      </c>
      <c r="G31" s="2">
        <v>127.5</v>
      </c>
      <c r="H31" s="2">
        <f t="shared" si="0"/>
        <v>89.5</v>
      </c>
      <c r="I31" s="2">
        <v>173.3</v>
      </c>
      <c r="J31" s="2">
        <v>44.9</v>
      </c>
      <c r="K31" s="2">
        <v>1.115</v>
      </c>
      <c r="L31" s="2">
        <v>1.909</v>
      </c>
      <c r="M31" s="2">
        <v>3.347</v>
      </c>
      <c r="N31" s="2">
        <v>6.1289999999999996</v>
      </c>
      <c r="O31" s="2">
        <v>1.1220000000000001</v>
      </c>
      <c r="P31" s="2">
        <v>1.92</v>
      </c>
      <c r="Q31" s="2">
        <v>3.3540000000000001</v>
      </c>
      <c r="R31" s="2">
        <v>6.1390000000000002</v>
      </c>
      <c r="S31" s="5">
        <f t="shared" si="1"/>
        <v>3.3540000000000001</v>
      </c>
      <c r="T31" s="2">
        <v>2.4980000000000002</v>
      </c>
      <c r="U31" s="2">
        <v>2.4380000000000002</v>
      </c>
      <c r="V31" s="5">
        <f t="shared" si="2"/>
        <v>2.4980000000000002</v>
      </c>
      <c r="W31" s="2">
        <v>29</v>
      </c>
      <c r="X31" s="2">
        <v>72</v>
      </c>
      <c r="Y31" s="2">
        <v>72</v>
      </c>
      <c r="Z31" s="2">
        <f t="shared" si="3"/>
        <v>72</v>
      </c>
      <c r="AA31" s="5">
        <f t="shared" si="4"/>
        <v>43</v>
      </c>
      <c r="AB31" s="2">
        <v>5.65</v>
      </c>
      <c r="AC31" s="2">
        <v>5.5</v>
      </c>
      <c r="AD31" s="5">
        <f t="shared" si="5"/>
        <v>5.65</v>
      </c>
      <c r="AE31" s="2">
        <v>23.5</v>
      </c>
      <c r="AF31" s="2">
        <v>24.5</v>
      </c>
      <c r="AG31" s="5">
        <f t="shared" si="6"/>
        <v>24.5</v>
      </c>
    </row>
    <row r="32" spans="1:33" x14ac:dyDescent="0.2">
      <c r="A32" s="1">
        <v>45238</v>
      </c>
      <c r="B32" t="s">
        <v>165</v>
      </c>
      <c r="C32" t="s">
        <v>45</v>
      </c>
      <c r="D32" t="s">
        <v>166</v>
      </c>
      <c r="E32" t="s">
        <v>42</v>
      </c>
      <c r="F32" s="2">
        <v>160.5</v>
      </c>
      <c r="G32" s="2">
        <v>124.9</v>
      </c>
      <c r="H32" s="2">
        <f t="shared" si="0"/>
        <v>86.9</v>
      </c>
      <c r="I32" s="2">
        <v>155</v>
      </c>
      <c r="J32" s="2">
        <v>49.35</v>
      </c>
      <c r="K32" s="2">
        <v>1.1499999999999999</v>
      </c>
      <c r="L32" s="2">
        <v>1.9690000000000001</v>
      </c>
      <c r="M32" s="2">
        <v>3.4670000000000001</v>
      </c>
      <c r="N32" s="2">
        <v>6.45</v>
      </c>
      <c r="O32" s="2">
        <v>1.175</v>
      </c>
      <c r="P32" s="2">
        <v>1.982</v>
      </c>
      <c r="Q32" s="2">
        <v>3.5089999999999999</v>
      </c>
      <c r="R32" s="2">
        <v>6.5039999999999996</v>
      </c>
      <c r="S32" s="5">
        <f t="shared" si="1"/>
        <v>3.5089999999999999</v>
      </c>
      <c r="T32" s="2">
        <v>2.649</v>
      </c>
      <c r="U32" s="2">
        <v>2.4449999999999998</v>
      </c>
      <c r="V32" s="5">
        <f t="shared" si="2"/>
        <v>2.649</v>
      </c>
      <c r="W32" s="2">
        <v>4</v>
      </c>
      <c r="X32" s="2">
        <v>59</v>
      </c>
      <c r="Y32" s="2">
        <v>61</v>
      </c>
      <c r="Z32" s="2">
        <f t="shared" si="3"/>
        <v>61</v>
      </c>
      <c r="AA32" s="5">
        <f t="shared" si="4"/>
        <v>57</v>
      </c>
      <c r="AB32" s="2">
        <v>4.33</v>
      </c>
      <c r="AC32" s="2">
        <v>4.79</v>
      </c>
      <c r="AD32" s="5">
        <f t="shared" si="5"/>
        <v>4.79</v>
      </c>
      <c r="AE32" s="2">
        <v>27.5</v>
      </c>
      <c r="AF32" s="2">
        <v>26.5</v>
      </c>
      <c r="AG32" s="5">
        <f t="shared" si="6"/>
        <v>27.5</v>
      </c>
    </row>
    <row r="33" spans="1:33" x14ac:dyDescent="0.2">
      <c r="A33" s="1">
        <v>45238</v>
      </c>
      <c r="B33" t="s">
        <v>167</v>
      </c>
      <c r="C33" t="s">
        <v>45</v>
      </c>
      <c r="D33" t="s">
        <v>166</v>
      </c>
      <c r="E33" t="s">
        <v>56</v>
      </c>
      <c r="F33" s="2">
        <v>151.19999999999999</v>
      </c>
      <c r="G33" s="2">
        <v>121</v>
      </c>
      <c r="H33" s="2">
        <f t="shared" si="0"/>
        <v>83</v>
      </c>
      <c r="I33" s="2">
        <v>153.5</v>
      </c>
      <c r="J33" s="2">
        <v>41.9</v>
      </c>
      <c r="K33" s="2">
        <v>1.1559999999999999</v>
      </c>
      <c r="L33" s="2">
        <v>1.974</v>
      </c>
      <c r="M33" s="2">
        <v>3.431</v>
      </c>
      <c r="N33" s="2">
        <v>6.2779999999999996</v>
      </c>
      <c r="O33" s="2">
        <v>1.143</v>
      </c>
      <c r="P33" s="2">
        <v>1.9450000000000001</v>
      </c>
      <c r="Q33" s="2">
        <v>3.383</v>
      </c>
      <c r="R33" s="2">
        <v>6.1769999999999996</v>
      </c>
      <c r="S33" s="5">
        <f t="shared" si="1"/>
        <v>3.431</v>
      </c>
      <c r="T33" s="2">
        <v>2.8319999999999999</v>
      </c>
      <c r="U33" s="2">
        <v>2.7210000000000001</v>
      </c>
      <c r="V33" s="5">
        <f t="shared" si="2"/>
        <v>2.8319999999999999</v>
      </c>
      <c r="W33" s="2">
        <v>6</v>
      </c>
      <c r="X33" s="2">
        <v>48</v>
      </c>
      <c r="Y33" s="2">
        <v>48</v>
      </c>
      <c r="Z33" s="2">
        <f t="shared" si="3"/>
        <v>48</v>
      </c>
      <c r="AA33" s="5">
        <f t="shared" si="4"/>
        <v>42</v>
      </c>
      <c r="AB33" s="2">
        <v>5.56</v>
      </c>
      <c r="AC33" s="2">
        <v>6.1</v>
      </c>
      <c r="AD33" s="5">
        <f t="shared" si="5"/>
        <v>6.1</v>
      </c>
      <c r="AE33" s="2">
        <v>26.5</v>
      </c>
      <c r="AF33" s="2">
        <v>25.5</v>
      </c>
      <c r="AG33" s="5">
        <f t="shared" si="6"/>
        <v>26.5</v>
      </c>
    </row>
    <row r="34" spans="1:33" x14ac:dyDescent="0.2">
      <c r="A34" s="1">
        <v>45238</v>
      </c>
      <c r="B34" t="s">
        <v>168</v>
      </c>
      <c r="C34" t="s">
        <v>45</v>
      </c>
      <c r="D34" t="s">
        <v>166</v>
      </c>
      <c r="E34" t="s">
        <v>87</v>
      </c>
      <c r="F34" s="2">
        <v>159.30000000000001</v>
      </c>
      <c r="G34" s="2">
        <v>120.7</v>
      </c>
      <c r="H34" s="2">
        <f t="shared" ref="H34:H64" si="7">G34-38</f>
        <v>82.7</v>
      </c>
      <c r="I34" s="2">
        <v>163.6</v>
      </c>
      <c r="J34" s="2">
        <v>49.9</v>
      </c>
      <c r="K34" s="2">
        <v>1.1579999999999999</v>
      </c>
      <c r="L34" s="2">
        <v>1.9810000000000001</v>
      </c>
      <c r="M34" s="2">
        <v>3.4830000000000001</v>
      </c>
      <c r="N34" s="2">
        <v>6.4130000000000003</v>
      </c>
      <c r="O34" s="2">
        <v>1.256</v>
      </c>
      <c r="P34" s="2">
        <v>2.0859999999999999</v>
      </c>
      <c r="Q34" s="2">
        <v>3.5990000000000002</v>
      </c>
      <c r="R34" s="2">
        <v>6.532</v>
      </c>
      <c r="S34" s="5">
        <f t="shared" ref="S34:S66" si="8">MAX(M34,Q34)</f>
        <v>3.5990000000000002</v>
      </c>
      <c r="T34" s="2">
        <v>2.5390000000000001</v>
      </c>
      <c r="U34" s="2">
        <v>2.734</v>
      </c>
      <c r="V34" s="5">
        <f t="shared" ref="V34:V65" si="9">MAX(T34:U34)</f>
        <v>2.734</v>
      </c>
      <c r="W34" s="2">
        <v>19</v>
      </c>
      <c r="X34" s="2">
        <v>57</v>
      </c>
      <c r="Y34" s="2">
        <v>60</v>
      </c>
      <c r="Z34" s="2">
        <f t="shared" ref="Z34:Z65" si="10">MAX(X34:Y34)</f>
        <v>60</v>
      </c>
      <c r="AA34" s="5">
        <f t="shared" ref="AA34:AA65" si="11">Z34-W34</f>
        <v>41</v>
      </c>
      <c r="AB34" s="2">
        <v>6.14</v>
      </c>
      <c r="AC34" s="2">
        <v>6.85</v>
      </c>
      <c r="AD34" s="5">
        <f t="shared" ref="AD34:AD65" si="12">MAX(AB34:AC34)</f>
        <v>6.85</v>
      </c>
      <c r="AE34" s="2">
        <v>28.5</v>
      </c>
      <c r="AF34" s="2">
        <v>26.5</v>
      </c>
      <c r="AG34" s="5">
        <f t="shared" ref="AG34:AG65" si="13">MAX(AE34:AF34)</f>
        <v>28.5</v>
      </c>
    </row>
    <row r="35" spans="1:33" x14ac:dyDescent="0.2">
      <c r="A35" s="1">
        <v>45238</v>
      </c>
      <c r="B35" t="s">
        <v>169</v>
      </c>
      <c r="C35" t="s">
        <v>45</v>
      </c>
      <c r="D35" t="s">
        <v>166</v>
      </c>
      <c r="E35" t="s">
        <v>99</v>
      </c>
      <c r="F35" s="2">
        <v>159</v>
      </c>
      <c r="G35" s="2">
        <v>123</v>
      </c>
      <c r="H35" s="2">
        <f t="shared" si="7"/>
        <v>85</v>
      </c>
      <c r="I35" s="2">
        <v>157</v>
      </c>
      <c r="J35" s="2">
        <v>39.5</v>
      </c>
      <c r="K35" s="2">
        <v>1.1240000000000001</v>
      </c>
      <c r="L35" s="2">
        <v>1.897</v>
      </c>
      <c r="M35" s="2">
        <v>3.3380000000000001</v>
      </c>
      <c r="N35" s="2">
        <v>6.2030000000000003</v>
      </c>
      <c r="O35" s="2">
        <v>1.1299999999999999</v>
      </c>
      <c r="P35" s="2">
        <v>1.903</v>
      </c>
      <c r="Q35" s="2">
        <v>3.3210000000000002</v>
      </c>
      <c r="R35" s="2">
        <v>6.1660000000000004</v>
      </c>
      <c r="S35" s="5">
        <f t="shared" si="8"/>
        <v>3.3380000000000001</v>
      </c>
      <c r="T35" s="2">
        <v>2.5329999999999999</v>
      </c>
      <c r="U35" s="2">
        <v>2.4790000000000001</v>
      </c>
      <c r="V35" s="5">
        <f t="shared" si="9"/>
        <v>2.5329999999999999</v>
      </c>
      <c r="W35" s="2">
        <v>17</v>
      </c>
      <c r="X35" s="2">
        <v>61</v>
      </c>
      <c r="Y35" s="2">
        <v>61</v>
      </c>
      <c r="Z35" s="2">
        <f t="shared" si="10"/>
        <v>61</v>
      </c>
      <c r="AA35" s="5">
        <f t="shared" si="11"/>
        <v>44</v>
      </c>
      <c r="AB35" s="2">
        <v>4.3</v>
      </c>
      <c r="AC35" s="2">
        <v>4.45</v>
      </c>
      <c r="AD35" s="5">
        <f t="shared" si="12"/>
        <v>4.45</v>
      </c>
      <c r="AE35" s="2">
        <v>20</v>
      </c>
      <c r="AF35" s="2">
        <v>18</v>
      </c>
      <c r="AG35" s="5">
        <f t="shared" si="13"/>
        <v>20</v>
      </c>
    </row>
    <row r="36" spans="1:33" x14ac:dyDescent="0.2">
      <c r="A36" s="1">
        <v>45238</v>
      </c>
      <c r="B36" t="s">
        <v>171</v>
      </c>
      <c r="C36" t="s">
        <v>45</v>
      </c>
      <c r="D36" t="s">
        <v>166</v>
      </c>
      <c r="E36" t="s">
        <v>46</v>
      </c>
      <c r="F36" s="2">
        <v>163.1</v>
      </c>
      <c r="G36" s="2">
        <v>122.5</v>
      </c>
      <c r="H36" s="2">
        <f t="shared" si="7"/>
        <v>84.5</v>
      </c>
      <c r="I36" s="2">
        <v>175</v>
      </c>
      <c r="J36" s="2">
        <v>49.3</v>
      </c>
      <c r="K36" s="2">
        <v>1.24</v>
      </c>
      <c r="L36" s="2">
        <v>2.0630000000000002</v>
      </c>
      <c r="M36" s="2">
        <v>3.536</v>
      </c>
      <c r="N36" s="2">
        <v>6.3689999999999998</v>
      </c>
      <c r="O36" s="2">
        <v>1.2350000000000001</v>
      </c>
      <c r="P36" s="2">
        <v>2.0259999999999998</v>
      </c>
      <c r="Q36" s="2">
        <v>3.4889999999999999</v>
      </c>
      <c r="R36" s="2">
        <v>6.3019999999999996</v>
      </c>
      <c r="S36" s="5">
        <f t="shared" si="8"/>
        <v>3.536</v>
      </c>
      <c r="T36" s="2">
        <v>2.722</v>
      </c>
      <c r="U36" s="2">
        <v>2.6589999999999998</v>
      </c>
      <c r="V36" s="5">
        <f t="shared" si="9"/>
        <v>2.722</v>
      </c>
      <c r="W36" s="2">
        <v>23</v>
      </c>
      <c r="X36" s="2">
        <v>67</v>
      </c>
      <c r="Y36" s="2">
        <v>72</v>
      </c>
      <c r="Z36" s="2">
        <f t="shared" si="10"/>
        <v>72</v>
      </c>
      <c r="AA36" s="5">
        <f t="shared" si="11"/>
        <v>49</v>
      </c>
      <c r="AB36" s="2">
        <v>7.77</v>
      </c>
      <c r="AC36" s="2">
        <v>7.02</v>
      </c>
      <c r="AD36" s="5">
        <f t="shared" si="12"/>
        <v>7.77</v>
      </c>
      <c r="AE36" s="2">
        <v>28.5</v>
      </c>
      <c r="AF36" s="2">
        <v>25</v>
      </c>
      <c r="AG36" s="5">
        <f t="shared" si="13"/>
        <v>28.5</v>
      </c>
    </row>
    <row r="37" spans="1:33" x14ac:dyDescent="0.2">
      <c r="A37" s="1">
        <v>45238</v>
      </c>
      <c r="B37" t="s">
        <v>172</v>
      </c>
      <c r="C37" t="s">
        <v>45</v>
      </c>
      <c r="D37" t="s">
        <v>166</v>
      </c>
      <c r="E37" t="s">
        <v>49</v>
      </c>
      <c r="F37" s="2">
        <v>158.4</v>
      </c>
      <c r="G37" s="2">
        <v>121.5</v>
      </c>
      <c r="H37" s="2">
        <f t="shared" si="7"/>
        <v>83.5</v>
      </c>
      <c r="I37" s="2">
        <v>162.30000000000001</v>
      </c>
      <c r="J37" s="2">
        <v>47.5</v>
      </c>
      <c r="K37" s="2">
        <v>1.131</v>
      </c>
      <c r="L37" s="2">
        <v>1.8680000000000001</v>
      </c>
      <c r="M37" s="2">
        <v>3.1629999999999998</v>
      </c>
      <c r="N37" s="2">
        <v>5.5359999999999996</v>
      </c>
      <c r="O37" s="2">
        <v>1.071</v>
      </c>
      <c r="P37" s="2">
        <v>1.7929999999999999</v>
      </c>
      <c r="Q37" s="2">
        <v>3.0830000000000002</v>
      </c>
      <c r="R37" s="2">
        <v>5.4320000000000004</v>
      </c>
      <c r="S37" s="5">
        <f t="shared" si="8"/>
        <v>3.1629999999999998</v>
      </c>
      <c r="T37" s="2">
        <v>2.669</v>
      </c>
      <c r="U37" s="2">
        <v>2.4049999999999998</v>
      </c>
      <c r="V37" s="5">
        <f t="shared" si="9"/>
        <v>2.669</v>
      </c>
      <c r="W37" s="2">
        <v>9</v>
      </c>
      <c r="X37" s="2">
        <v>70</v>
      </c>
      <c r="Y37" s="2">
        <v>73</v>
      </c>
      <c r="Z37" s="2">
        <f t="shared" si="10"/>
        <v>73</v>
      </c>
      <c r="AA37" s="5">
        <f t="shared" si="11"/>
        <v>64</v>
      </c>
      <c r="AB37" s="2">
        <v>7.3</v>
      </c>
      <c r="AC37" s="2">
        <v>7.4</v>
      </c>
      <c r="AD37" s="5">
        <f t="shared" si="12"/>
        <v>7.4</v>
      </c>
      <c r="AE37" s="2">
        <v>39.5</v>
      </c>
      <c r="AF37" s="2">
        <v>39</v>
      </c>
      <c r="AG37" s="5">
        <f t="shared" si="13"/>
        <v>39.5</v>
      </c>
    </row>
    <row r="38" spans="1:33" x14ac:dyDescent="0.2">
      <c r="A38" s="1">
        <v>45238</v>
      </c>
      <c r="B38" t="s">
        <v>173</v>
      </c>
      <c r="C38" t="s">
        <v>45</v>
      </c>
      <c r="D38" t="s">
        <v>166</v>
      </c>
      <c r="E38" t="s">
        <v>99</v>
      </c>
      <c r="F38" s="2">
        <v>165.4</v>
      </c>
      <c r="G38" s="2">
        <v>124</v>
      </c>
      <c r="H38" s="2">
        <f t="shared" si="7"/>
        <v>86</v>
      </c>
      <c r="I38" s="2">
        <v>171</v>
      </c>
      <c r="J38" s="2">
        <v>55.2</v>
      </c>
      <c r="K38" s="2">
        <v>1.028</v>
      </c>
      <c r="L38" s="2">
        <v>1.74</v>
      </c>
      <c r="M38" s="2">
        <v>3.012</v>
      </c>
      <c r="N38" s="2">
        <v>5.4249999999999998</v>
      </c>
      <c r="O38" s="2">
        <v>1.0389999999999999</v>
      </c>
      <c r="P38" s="2">
        <v>1.7310000000000001</v>
      </c>
      <c r="Q38" s="2">
        <v>3.02</v>
      </c>
      <c r="R38" s="2">
        <v>5.4009999999999998</v>
      </c>
      <c r="S38" s="5">
        <f t="shared" si="8"/>
        <v>3.02</v>
      </c>
      <c r="T38" s="2">
        <v>2.4649999999999999</v>
      </c>
      <c r="U38" s="2">
        <v>2.4380000000000002</v>
      </c>
      <c r="V38" s="5">
        <f t="shared" si="9"/>
        <v>2.4649999999999999</v>
      </c>
      <c r="W38" s="2">
        <v>22</v>
      </c>
      <c r="X38" s="2">
        <v>86</v>
      </c>
      <c r="Y38" s="2">
        <v>87</v>
      </c>
      <c r="Z38" s="2">
        <f t="shared" si="10"/>
        <v>87</v>
      </c>
      <c r="AA38" s="5">
        <f t="shared" si="11"/>
        <v>65</v>
      </c>
      <c r="AB38" s="2">
        <v>7.7</v>
      </c>
      <c r="AC38" s="2">
        <v>7.89</v>
      </c>
      <c r="AD38" s="5">
        <f t="shared" si="12"/>
        <v>7.89</v>
      </c>
      <c r="AE38" s="2">
        <v>35</v>
      </c>
      <c r="AF38" s="2">
        <v>34</v>
      </c>
      <c r="AG38" s="5">
        <f t="shared" si="13"/>
        <v>35</v>
      </c>
    </row>
    <row r="39" spans="1:33" x14ac:dyDescent="0.2">
      <c r="A39" s="1">
        <v>45238</v>
      </c>
      <c r="B39" t="s">
        <v>175</v>
      </c>
      <c r="C39" t="s">
        <v>45</v>
      </c>
      <c r="D39" t="s">
        <v>166</v>
      </c>
      <c r="E39" t="s">
        <v>54</v>
      </c>
      <c r="F39" s="2">
        <v>154.69999999999999</v>
      </c>
      <c r="G39" s="2">
        <v>120.2</v>
      </c>
      <c r="H39" s="2">
        <f t="shared" si="7"/>
        <v>82.2</v>
      </c>
      <c r="I39" s="2">
        <v>158.4</v>
      </c>
      <c r="J39" s="2">
        <v>45.15</v>
      </c>
      <c r="K39" s="2">
        <v>1.1220000000000001</v>
      </c>
      <c r="L39" s="2">
        <v>1.889</v>
      </c>
      <c r="M39" s="2">
        <v>3.27</v>
      </c>
      <c r="N39" s="2">
        <v>5.8940000000000001</v>
      </c>
      <c r="O39" s="2">
        <v>1.0780000000000001</v>
      </c>
      <c r="P39" s="2">
        <v>1.837</v>
      </c>
      <c r="Q39" s="2">
        <v>3.2050000000000001</v>
      </c>
      <c r="R39" s="2">
        <v>5.7949999999999999</v>
      </c>
      <c r="S39" s="5">
        <f t="shared" si="8"/>
        <v>3.27</v>
      </c>
      <c r="T39" s="2">
        <v>2.496</v>
      </c>
      <c r="U39" s="2">
        <v>2.6040000000000001</v>
      </c>
      <c r="V39" s="5">
        <f t="shared" si="9"/>
        <v>2.6040000000000001</v>
      </c>
      <c r="W39" s="2">
        <v>9</v>
      </c>
      <c r="X39" s="2">
        <v>54</v>
      </c>
      <c r="Y39" s="2">
        <v>54</v>
      </c>
      <c r="Z39" s="2">
        <f t="shared" si="10"/>
        <v>54</v>
      </c>
      <c r="AA39" s="5">
        <f t="shared" si="11"/>
        <v>45</v>
      </c>
      <c r="AB39" s="2">
        <v>5.44</v>
      </c>
      <c r="AC39" s="2">
        <v>5.68</v>
      </c>
      <c r="AD39" s="5">
        <f t="shared" si="12"/>
        <v>5.68</v>
      </c>
      <c r="AE39" s="2">
        <v>32</v>
      </c>
      <c r="AF39" s="2">
        <v>29.5</v>
      </c>
      <c r="AG39" s="5">
        <f t="shared" si="13"/>
        <v>32</v>
      </c>
    </row>
    <row r="40" spans="1:33" x14ac:dyDescent="0.2">
      <c r="A40" s="1">
        <v>45238</v>
      </c>
      <c r="B40" t="s">
        <v>177</v>
      </c>
      <c r="C40" t="s">
        <v>45</v>
      </c>
      <c r="D40" t="s">
        <v>178</v>
      </c>
      <c r="E40" t="s">
        <v>99</v>
      </c>
      <c r="F40" s="2">
        <v>174.5</v>
      </c>
      <c r="G40" s="2">
        <v>126.9</v>
      </c>
      <c r="H40" s="2">
        <f t="shared" si="7"/>
        <v>88.9</v>
      </c>
      <c r="I40" s="2">
        <v>182.5</v>
      </c>
      <c r="J40" s="2">
        <v>59.6</v>
      </c>
      <c r="K40" s="2">
        <v>1.0169999999999999</v>
      </c>
      <c r="L40" s="2">
        <v>1.7889999999999999</v>
      </c>
      <c r="M40" s="2">
        <v>3.202</v>
      </c>
      <c r="N40" s="2">
        <v>5.9390000000000001</v>
      </c>
      <c r="O40" s="2">
        <v>1.107</v>
      </c>
      <c r="P40" s="2">
        <v>1.9079999999999999</v>
      </c>
      <c r="Q40" s="2">
        <v>3.3319999999999999</v>
      </c>
      <c r="R40" s="2">
        <v>6.0609999999999999</v>
      </c>
      <c r="S40" s="5">
        <f t="shared" si="8"/>
        <v>3.3319999999999999</v>
      </c>
      <c r="T40" s="2">
        <v>2.5089999999999999</v>
      </c>
      <c r="U40" s="2">
        <v>2.5510000000000002</v>
      </c>
      <c r="V40" s="5">
        <f t="shared" si="9"/>
        <v>2.5510000000000002</v>
      </c>
      <c r="W40" s="2">
        <v>37</v>
      </c>
      <c r="X40" s="2">
        <v>86</v>
      </c>
      <c r="Y40" s="2">
        <v>91</v>
      </c>
      <c r="Z40" s="2">
        <f t="shared" si="10"/>
        <v>91</v>
      </c>
      <c r="AA40" s="5">
        <f t="shared" si="11"/>
        <v>54</v>
      </c>
      <c r="AB40" s="2">
        <v>7.47</v>
      </c>
      <c r="AC40" s="2">
        <v>7.35</v>
      </c>
      <c r="AD40" s="5">
        <f t="shared" si="12"/>
        <v>7.47</v>
      </c>
      <c r="AE40" s="2">
        <v>32.5</v>
      </c>
      <c r="AF40" s="2">
        <v>31</v>
      </c>
      <c r="AG40" s="5">
        <f t="shared" si="13"/>
        <v>32.5</v>
      </c>
    </row>
    <row r="41" spans="1:33" x14ac:dyDescent="0.2">
      <c r="A41" s="1">
        <v>45238</v>
      </c>
      <c r="B41" t="s">
        <v>179</v>
      </c>
      <c r="C41" t="s">
        <v>45</v>
      </c>
      <c r="D41" t="s">
        <v>178</v>
      </c>
      <c r="E41" t="s">
        <v>49</v>
      </c>
      <c r="F41" s="2">
        <v>170.7</v>
      </c>
      <c r="G41" s="2">
        <v>128</v>
      </c>
      <c r="H41" s="2">
        <f t="shared" si="7"/>
        <v>90</v>
      </c>
      <c r="I41" s="2">
        <v>168</v>
      </c>
      <c r="J41" s="2">
        <v>53.95</v>
      </c>
      <c r="K41" s="2">
        <v>1.0980000000000001</v>
      </c>
      <c r="L41" s="2">
        <v>1.8160000000000001</v>
      </c>
      <c r="M41" s="2">
        <v>3.1150000000000002</v>
      </c>
      <c r="N41" s="2">
        <v>5.5369999999999999</v>
      </c>
      <c r="O41" s="2">
        <v>1.17</v>
      </c>
      <c r="P41" s="2">
        <v>1.8540000000000001</v>
      </c>
      <c r="Q41" s="2">
        <v>3.153</v>
      </c>
      <c r="R41" s="2">
        <v>5.593</v>
      </c>
      <c r="S41" s="5">
        <f t="shared" si="8"/>
        <v>3.153</v>
      </c>
      <c r="T41" s="2">
        <v>2.4460000000000002</v>
      </c>
      <c r="U41" s="2">
        <v>2.5230000000000001</v>
      </c>
      <c r="V41" s="5">
        <f t="shared" si="9"/>
        <v>2.5230000000000001</v>
      </c>
      <c r="W41" s="2">
        <v>26</v>
      </c>
      <c r="X41" s="2">
        <v>74</v>
      </c>
      <c r="Y41" s="2">
        <v>78</v>
      </c>
      <c r="Z41" s="2">
        <f t="shared" si="10"/>
        <v>78</v>
      </c>
      <c r="AA41" s="5">
        <f t="shared" si="11"/>
        <v>52</v>
      </c>
      <c r="AB41" s="2">
        <v>7.5</v>
      </c>
      <c r="AC41" s="2">
        <v>6.7</v>
      </c>
      <c r="AD41" s="5">
        <f t="shared" si="12"/>
        <v>7.5</v>
      </c>
      <c r="AE41" s="2">
        <v>35.5</v>
      </c>
      <c r="AF41" s="2">
        <v>33.5</v>
      </c>
      <c r="AG41" s="5">
        <f t="shared" si="13"/>
        <v>35.5</v>
      </c>
    </row>
    <row r="42" spans="1:33" x14ac:dyDescent="0.2">
      <c r="A42" s="1">
        <v>45238</v>
      </c>
      <c r="B42" t="s">
        <v>180</v>
      </c>
      <c r="C42" t="s">
        <v>45</v>
      </c>
      <c r="D42" t="s">
        <v>178</v>
      </c>
      <c r="E42" t="s">
        <v>56</v>
      </c>
      <c r="F42" s="2">
        <v>159.4</v>
      </c>
      <c r="G42" s="2">
        <v>121</v>
      </c>
      <c r="H42" s="2">
        <f t="shared" si="7"/>
        <v>83</v>
      </c>
      <c r="I42" s="2">
        <v>167.2</v>
      </c>
      <c r="J42" s="2">
        <v>49.1</v>
      </c>
      <c r="K42" s="2">
        <v>1.1479999999999999</v>
      </c>
      <c r="L42" s="2">
        <v>1.9750000000000001</v>
      </c>
      <c r="M42" s="2">
        <v>3.4609999999999999</v>
      </c>
      <c r="N42" s="2">
        <v>6.3220000000000001</v>
      </c>
      <c r="O42" s="2">
        <v>1.1830000000000001</v>
      </c>
      <c r="P42" s="2">
        <v>2.0169999999999999</v>
      </c>
      <c r="Q42" s="2">
        <v>3.528</v>
      </c>
      <c r="R42" s="2">
        <v>6.4930000000000003</v>
      </c>
      <c r="S42" s="5">
        <f t="shared" si="8"/>
        <v>3.528</v>
      </c>
      <c r="T42" s="2">
        <v>2.74</v>
      </c>
      <c r="U42" s="2">
        <v>2.7690000000000001</v>
      </c>
      <c r="V42" s="5">
        <f t="shared" si="9"/>
        <v>2.7690000000000001</v>
      </c>
      <c r="W42" s="2">
        <v>24</v>
      </c>
      <c r="X42" s="2">
        <v>62</v>
      </c>
      <c r="Y42" s="2">
        <v>63</v>
      </c>
      <c r="Z42" s="2">
        <f t="shared" si="10"/>
        <v>63</v>
      </c>
      <c r="AA42" s="5">
        <f t="shared" si="11"/>
        <v>39</v>
      </c>
      <c r="AB42" s="2">
        <v>6.55</v>
      </c>
      <c r="AC42" s="2">
        <v>5.9</v>
      </c>
      <c r="AD42" s="5">
        <f t="shared" si="12"/>
        <v>6.55</v>
      </c>
      <c r="AE42" s="2">
        <v>33</v>
      </c>
      <c r="AF42" s="2">
        <v>33</v>
      </c>
      <c r="AG42" s="5">
        <f t="shared" si="13"/>
        <v>33</v>
      </c>
    </row>
    <row r="43" spans="1:33" x14ac:dyDescent="0.2">
      <c r="A43" s="1">
        <v>45238</v>
      </c>
      <c r="B43" t="s">
        <v>183</v>
      </c>
      <c r="C43" t="s">
        <v>45</v>
      </c>
      <c r="D43" t="s">
        <v>178</v>
      </c>
      <c r="E43" t="s">
        <v>99</v>
      </c>
      <c r="F43" s="2">
        <v>147.30000000000001</v>
      </c>
      <c r="G43" s="2">
        <v>116.6</v>
      </c>
      <c r="H43" s="2">
        <f t="shared" si="7"/>
        <v>78.599999999999994</v>
      </c>
      <c r="I43" s="2">
        <v>147.1</v>
      </c>
      <c r="J43" s="2">
        <v>37.1</v>
      </c>
      <c r="K43" s="2">
        <v>1.0960000000000001</v>
      </c>
      <c r="L43" s="2">
        <v>1.9650000000000001</v>
      </c>
      <c r="M43" s="2">
        <v>3.448</v>
      </c>
      <c r="N43" s="2">
        <v>6.29</v>
      </c>
      <c r="O43" s="2">
        <v>1.204</v>
      </c>
      <c r="P43" s="2">
        <v>2.0209999999999999</v>
      </c>
      <c r="Q43" s="2">
        <v>3.528</v>
      </c>
      <c r="R43" s="2">
        <v>6.4930000000000003</v>
      </c>
      <c r="S43" s="5">
        <f t="shared" si="8"/>
        <v>3.528</v>
      </c>
      <c r="T43" s="2">
        <v>2.7160000000000002</v>
      </c>
      <c r="U43" s="2">
        <v>2.665</v>
      </c>
      <c r="V43" s="5">
        <f t="shared" si="9"/>
        <v>2.7160000000000002</v>
      </c>
      <c r="W43" s="2">
        <v>2</v>
      </c>
      <c r="X43" s="2">
        <v>41</v>
      </c>
      <c r="Y43" s="2">
        <v>44</v>
      </c>
      <c r="Z43" s="2">
        <f t="shared" si="10"/>
        <v>44</v>
      </c>
      <c r="AA43" s="5">
        <f t="shared" si="11"/>
        <v>42</v>
      </c>
      <c r="AB43" s="2">
        <v>3.75</v>
      </c>
      <c r="AC43" s="2">
        <v>4.7699999999999996</v>
      </c>
      <c r="AD43" s="5">
        <f t="shared" si="12"/>
        <v>4.7699999999999996</v>
      </c>
      <c r="AE43" s="2">
        <v>21.5</v>
      </c>
      <c r="AF43" s="2">
        <v>23</v>
      </c>
      <c r="AG43" s="5">
        <f t="shared" si="13"/>
        <v>23</v>
      </c>
    </row>
    <row r="44" spans="1:33" x14ac:dyDescent="0.2">
      <c r="A44" s="1">
        <v>45238</v>
      </c>
      <c r="B44" t="s">
        <v>184</v>
      </c>
      <c r="C44" t="s">
        <v>45</v>
      </c>
      <c r="D44" t="s">
        <v>178</v>
      </c>
      <c r="E44" t="s">
        <v>99</v>
      </c>
      <c r="F44" s="2">
        <v>162.30000000000001</v>
      </c>
      <c r="G44" s="2">
        <v>121.8</v>
      </c>
      <c r="H44" s="2">
        <f t="shared" si="7"/>
        <v>83.8</v>
      </c>
      <c r="I44" s="2">
        <v>163</v>
      </c>
      <c r="J44" s="2">
        <v>46.65</v>
      </c>
      <c r="K44" s="2">
        <v>1.1279999999999999</v>
      </c>
      <c r="L44" s="2">
        <v>1.899</v>
      </c>
      <c r="M44" s="2">
        <v>3.2909999999999999</v>
      </c>
      <c r="N44" s="2">
        <v>5.96</v>
      </c>
      <c r="O44" s="2">
        <v>1.2</v>
      </c>
      <c r="P44" s="2">
        <v>1.986</v>
      </c>
      <c r="Q44" s="2">
        <v>3.3769999999999998</v>
      </c>
      <c r="R44" s="2">
        <v>6.0730000000000004</v>
      </c>
      <c r="S44" s="5">
        <f t="shared" si="8"/>
        <v>3.3769999999999998</v>
      </c>
      <c r="T44" s="2">
        <v>2.673</v>
      </c>
      <c r="U44" s="2">
        <v>2.7450000000000001</v>
      </c>
      <c r="V44" s="5">
        <f t="shared" si="9"/>
        <v>2.7450000000000001</v>
      </c>
      <c r="W44" s="2">
        <v>22</v>
      </c>
      <c r="X44" s="2">
        <v>66</v>
      </c>
      <c r="Y44" s="2">
        <v>66</v>
      </c>
      <c r="Z44" s="2">
        <f t="shared" si="10"/>
        <v>66</v>
      </c>
      <c r="AA44" s="5">
        <f t="shared" si="11"/>
        <v>44</v>
      </c>
      <c r="AB44" s="2">
        <v>6</v>
      </c>
      <c r="AC44" s="2">
        <v>5.96</v>
      </c>
      <c r="AD44" s="5">
        <f t="shared" si="12"/>
        <v>6</v>
      </c>
      <c r="AE44" s="2">
        <v>23</v>
      </c>
      <c r="AF44" s="2">
        <v>22.5</v>
      </c>
      <c r="AG44" s="5">
        <f t="shared" si="13"/>
        <v>23</v>
      </c>
    </row>
    <row r="45" spans="1:33" x14ac:dyDescent="0.2">
      <c r="A45" s="1">
        <v>45238</v>
      </c>
      <c r="B45" t="s">
        <v>186</v>
      </c>
      <c r="C45" t="s">
        <v>45</v>
      </c>
      <c r="D45" t="s">
        <v>178</v>
      </c>
      <c r="E45" t="s">
        <v>54</v>
      </c>
      <c r="F45" s="2">
        <v>159</v>
      </c>
      <c r="G45" s="2">
        <v>119.5</v>
      </c>
      <c r="H45" s="2">
        <f t="shared" si="7"/>
        <v>81.5</v>
      </c>
      <c r="I45" s="2">
        <v>159</v>
      </c>
      <c r="J45" s="2">
        <v>44.55</v>
      </c>
      <c r="K45" s="2">
        <v>1.1020000000000001</v>
      </c>
      <c r="L45" s="2">
        <v>1.893</v>
      </c>
      <c r="M45" s="2">
        <v>3.3010000000000002</v>
      </c>
      <c r="N45" s="2">
        <v>6.375</v>
      </c>
      <c r="O45" s="2">
        <v>1.105</v>
      </c>
      <c r="P45" s="2">
        <v>1.9419999999999999</v>
      </c>
      <c r="Q45" s="2">
        <v>3.448</v>
      </c>
      <c r="R45" s="2">
        <v>6.5229999999999997</v>
      </c>
      <c r="S45" s="5">
        <f t="shared" si="8"/>
        <v>3.448</v>
      </c>
      <c r="T45" s="2">
        <v>2.78</v>
      </c>
      <c r="U45" s="2">
        <v>2.7509999999999999</v>
      </c>
      <c r="V45" s="5">
        <f t="shared" si="9"/>
        <v>2.78</v>
      </c>
      <c r="W45" s="2">
        <v>16</v>
      </c>
      <c r="X45" s="2">
        <v>51</v>
      </c>
      <c r="Y45" s="2">
        <v>51</v>
      </c>
      <c r="Z45" s="2">
        <f t="shared" si="10"/>
        <v>51</v>
      </c>
      <c r="AA45" s="5">
        <f t="shared" si="11"/>
        <v>35</v>
      </c>
      <c r="AB45" s="2">
        <v>3.9</v>
      </c>
      <c r="AC45" s="2">
        <v>4.1100000000000003</v>
      </c>
      <c r="AD45" s="5">
        <f t="shared" si="12"/>
        <v>4.1100000000000003</v>
      </c>
      <c r="AE45" s="2">
        <v>20.5</v>
      </c>
      <c r="AF45" s="2">
        <v>22.5</v>
      </c>
      <c r="AG45" s="5">
        <f t="shared" si="13"/>
        <v>22.5</v>
      </c>
    </row>
    <row r="46" spans="1:33" x14ac:dyDescent="0.2">
      <c r="A46" s="1">
        <v>45238</v>
      </c>
      <c r="B46" t="s">
        <v>193</v>
      </c>
      <c r="C46" t="s">
        <v>45</v>
      </c>
      <c r="D46" t="s">
        <v>194</v>
      </c>
      <c r="E46" t="s">
        <v>54</v>
      </c>
      <c r="F46" s="2">
        <v>170.5</v>
      </c>
      <c r="G46" s="2">
        <v>130.19999999999999</v>
      </c>
      <c r="H46" s="2">
        <f t="shared" si="7"/>
        <v>92.199999999999989</v>
      </c>
      <c r="I46" s="2">
        <v>169.1</v>
      </c>
      <c r="J46" s="2">
        <v>47.75</v>
      </c>
      <c r="K46" s="2">
        <v>1.145</v>
      </c>
      <c r="L46" s="2">
        <v>1.915</v>
      </c>
      <c r="M46" s="2">
        <v>3.343</v>
      </c>
      <c r="N46" s="2">
        <v>6.101</v>
      </c>
      <c r="O46" s="2">
        <v>1.181</v>
      </c>
      <c r="P46" s="2">
        <v>1.9710000000000001</v>
      </c>
      <c r="Q46" s="2">
        <v>3.3769999999999998</v>
      </c>
      <c r="R46" s="2">
        <v>6.12</v>
      </c>
      <c r="S46" s="5">
        <f t="shared" si="8"/>
        <v>3.3769999999999998</v>
      </c>
      <c r="T46" s="2">
        <v>2.512</v>
      </c>
      <c r="U46" s="2">
        <v>2.544</v>
      </c>
      <c r="V46" s="5">
        <f t="shared" si="9"/>
        <v>2.544</v>
      </c>
      <c r="W46" s="2">
        <v>27</v>
      </c>
      <c r="X46" s="2">
        <v>70</v>
      </c>
      <c r="Y46" s="2">
        <v>71</v>
      </c>
      <c r="Z46" s="2">
        <f t="shared" si="10"/>
        <v>71</v>
      </c>
      <c r="AA46" s="5">
        <f t="shared" si="11"/>
        <v>44</v>
      </c>
      <c r="AB46" s="2">
        <v>6.07</v>
      </c>
      <c r="AC46" s="2">
        <v>4.9800000000000004</v>
      </c>
      <c r="AD46" s="5">
        <f t="shared" si="12"/>
        <v>6.07</v>
      </c>
      <c r="AE46" s="2">
        <v>33.5</v>
      </c>
      <c r="AF46" s="2">
        <v>30.5</v>
      </c>
      <c r="AG46" s="5">
        <f t="shared" si="13"/>
        <v>33.5</v>
      </c>
    </row>
    <row r="47" spans="1:33" x14ac:dyDescent="0.2">
      <c r="A47" s="1">
        <v>45238</v>
      </c>
      <c r="B47" t="s">
        <v>209</v>
      </c>
      <c r="C47" t="s">
        <v>45</v>
      </c>
      <c r="D47" t="s">
        <v>194</v>
      </c>
      <c r="E47" t="s">
        <v>59</v>
      </c>
      <c r="F47" s="2">
        <v>169.7</v>
      </c>
      <c r="G47" s="2">
        <v>126.6</v>
      </c>
      <c r="H47" s="2">
        <f t="shared" si="7"/>
        <v>88.6</v>
      </c>
      <c r="I47" s="2">
        <v>172.9</v>
      </c>
      <c r="J47" s="2">
        <v>62.65</v>
      </c>
      <c r="K47" s="2">
        <v>1.226</v>
      </c>
      <c r="L47" s="2">
        <v>2.0859999999999999</v>
      </c>
      <c r="M47" s="2">
        <v>3.6760000000000002</v>
      </c>
      <c r="N47" s="2">
        <v>6.8630000000000004</v>
      </c>
      <c r="O47" s="2">
        <v>1.268</v>
      </c>
      <c r="P47" s="2">
        <v>2.1259999999999999</v>
      </c>
      <c r="Q47" s="2">
        <v>3.6850000000000001</v>
      </c>
      <c r="R47" s="2">
        <v>6.7649999999999997</v>
      </c>
      <c r="S47" s="5">
        <f t="shared" si="8"/>
        <v>3.6850000000000001</v>
      </c>
      <c r="T47" s="2">
        <v>2.843</v>
      </c>
      <c r="U47" s="2">
        <v>2.84</v>
      </c>
      <c r="V47" s="5">
        <f t="shared" si="9"/>
        <v>2.843</v>
      </c>
      <c r="W47" s="2">
        <v>24</v>
      </c>
      <c r="X47" s="2">
        <v>66</v>
      </c>
      <c r="Y47" s="2">
        <v>66</v>
      </c>
      <c r="Z47" s="2">
        <f t="shared" si="10"/>
        <v>66</v>
      </c>
      <c r="AA47" s="5">
        <f t="shared" si="11"/>
        <v>42</v>
      </c>
      <c r="AB47" s="2">
        <v>5.45</v>
      </c>
      <c r="AC47" s="2">
        <v>5.55</v>
      </c>
      <c r="AD47" s="5">
        <f t="shared" si="12"/>
        <v>5.55</v>
      </c>
      <c r="AE47" s="2">
        <v>30</v>
      </c>
      <c r="AF47" s="2">
        <v>31</v>
      </c>
      <c r="AG47" s="5">
        <f t="shared" si="13"/>
        <v>31</v>
      </c>
    </row>
    <row r="48" spans="1:33" x14ac:dyDescent="0.2">
      <c r="A48" s="1">
        <v>45238</v>
      </c>
      <c r="B48" t="s">
        <v>210</v>
      </c>
      <c r="C48" t="s">
        <v>45</v>
      </c>
      <c r="D48" t="s">
        <v>194</v>
      </c>
      <c r="E48" t="s">
        <v>87</v>
      </c>
      <c r="F48" s="2">
        <v>170.1</v>
      </c>
      <c r="G48" s="2">
        <v>130.80000000000001</v>
      </c>
      <c r="H48" s="2">
        <f t="shared" si="7"/>
        <v>92.800000000000011</v>
      </c>
      <c r="I48" s="2">
        <v>170.9</v>
      </c>
      <c r="J48" s="2">
        <v>59.05</v>
      </c>
      <c r="K48" s="2">
        <v>1.1120000000000001</v>
      </c>
      <c r="L48" s="2">
        <v>1.8580000000000001</v>
      </c>
      <c r="M48" s="2">
        <v>3.2610000000000001</v>
      </c>
      <c r="N48" s="2">
        <v>6.0149999999999997</v>
      </c>
      <c r="O48" s="2">
        <v>1.119</v>
      </c>
      <c r="P48" s="2">
        <v>1.9079999999999999</v>
      </c>
      <c r="Q48" s="2">
        <v>3.2879999999999998</v>
      </c>
      <c r="R48" s="2">
        <v>6.1050000000000004</v>
      </c>
      <c r="S48" s="5">
        <f t="shared" si="8"/>
        <v>3.2879999999999998</v>
      </c>
      <c r="T48" s="2">
        <v>3.109</v>
      </c>
      <c r="U48" s="2">
        <v>3.121</v>
      </c>
      <c r="V48" s="5">
        <f t="shared" si="9"/>
        <v>3.121</v>
      </c>
      <c r="W48" s="2">
        <v>33</v>
      </c>
      <c r="X48" s="2">
        <v>77</v>
      </c>
      <c r="Y48" s="2">
        <v>82</v>
      </c>
      <c r="Z48" s="2">
        <f t="shared" si="10"/>
        <v>82</v>
      </c>
      <c r="AA48" s="5">
        <f t="shared" si="11"/>
        <v>49</v>
      </c>
      <c r="AB48" s="2">
        <v>6.46</v>
      </c>
      <c r="AC48" s="2">
        <v>7.08</v>
      </c>
      <c r="AD48" s="5">
        <f t="shared" si="12"/>
        <v>7.08</v>
      </c>
      <c r="AE48" s="2">
        <v>36</v>
      </c>
      <c r="AF48" s="2">
        <v>34</v>
      </c>
      <c r="AG48" s="5">
        <f t="shared" si="13"/>
        <v>36</v>
      </c>
    </row>
    <row r="49" spans="1:34" x14ac:dyDescent="0.2">
      <c r="A49" s="1">
        <v>45238</v>
      </c>
      <c r="B49" t="s">
        <v>211</v>
      </c>
      <c r="C49" t="s">
        <v>45</v>
      </c>
      <c r="D49" t="s">
        <v>194</v>
      </c>
      <c r="E49" t="s">
        <v>54</v>
      </c>
      <c r="F49" s="2">
        <v>167</v>
      </c>
      <c r="G49" s="2">
        <v>124.7</v>
      </c>
      <c r="H49" s="2">
        <f t="shared" si="7"/>
        <v>86.7</v>
      </c>
      <c r="I49" s="2">
        <v>172.5</v>
      </c>
      <c r="J49" s="2">
        <v>44.4</v>
      </c>
      <c r="K49" s="2">
        <v>1.117</v>
      </c>
      <c r="L49" s="2">
        <v>2.0230000000000001</v>
      </c>
      <c r="M49" s="2">
        <v>3.6190000000000002</v>
      </c>
      <c r="N49" s="2">
        <v>6.6509999999999998</v>
      </c>
      <c r="O49" s="2">
        <v>1.145</v>
      </c>
      <c r="P49" s="2">
        <v>1.9830000000000001</v>
      </c>
      <c r="Q49" s="2">
        <v>3.504</v>
      </c>
      <c r="R49" s="2">
        <v>6.4980000000000002</v>
      </c>
      <c r="S49" s="5">
        <f t="shared" si="8"/>
        <v>3.6190000000000002</v>
      </c>
      <c r="T49" s="2">
        <v>2.492</v>
      </c>
      <c r="U49" s="2">
        <v>2.5070000000000001</v>
      </c>
      <c r="V49" s="5">
        <f t="shared" si="9"/>
        <v>2.5070000000000001</v>
      </c>
      <c r="W49" s="2">
        <v>24</v>
      </c>
      <c r="X49" s="2">
        <v>72</v>
      </c>
      <c r="Y49" s="2">
        <v>73</v>
      </c>
      <c r="Z49" s="2">
        <f t="shared" si="10"/>
        <v>73</v>
      </c>
      <c r="AA49" s="5">
        <f t="shared" si="11"/>
        <v>49</v>
      </c>
      <c r="AB49" s="2">
        <v>6.35</v>
      </c>
      <c r="AC49" s="2">
        <v>6.1</v>
      </c>
      <c r="AD49" s="5">
        <f t="shared" si="12"/>
        <v>6.35</v>
      </c>
      <c r="AE49" s="2">
        <v>31.5</v>
      </c>
      <c r="AF49" s="2">
        <v>33.5</v>
      </c>
      <c r="AG49" s="5">
        <f t="shared" si="13"/>
        <v>33.5</v>
      </c>
    </row>
    <row r="50" spans="1:34" x14ac:dyDescent="0.2">
      <c r="A50" s="1">
        <v>45238</v>
      </c>
      <c r="B50" t="s">
        <v>212</v>
      </c>
      <c r="C50" t="s">
        <v>45</v>
      </c>
      <c r="D50" t="s">
        <v>194</v>
      </c>
      <c r="E50" t="s">
        <v>87</v>
      </c>
      <c r="F50" s="2">
        <v>161.30000000000001</v>
      </c>
      <c r="G50" s="2">
        <v>122.2</v>
      </c>
      <c r="H50" s="2">
        <f t="shared" si="7"/>
        <v>84.2</v>
      </c>
      <c r="I50" s="2">
        <v>165.7</v>
      </c>
      <c r="J50" s="2">
        <v>50.35</v>
      </c>
      <c r="K50" s="2">
        <v>1.123</v>
      </c>
      <c r="L50" s="2">
        <v>1.8779999999999999</v>
      </c>
      <c r="M50" s="2">
        <v>3.2650000000000001</v>
      </c>
      <c r="N50" s="2">
        <v>5.9989999999999997</v>
      </c>
      <c r="O50" s="2">
        <v>1.1240000000000001</v>
      </c>
      <c r="P50" s="2">
        <v>1.879</v>
      </c>
      <c r="Q50" s="2">
        <v>3.2730000000000001</v>
      </c>
      <c r="R50" s="2">
        <v>6.0469999999999997</v>
      </c>
      <c r="S50" s="5">
        <f t="shared" si="8"/>
        <v>3.2730000000000001</v>
      </c>
      <c r="T50" s="2">
        <v>2.5630000000000002</v>
      </c>
      <c r="U50" s="2">
        <v>2.395</v>
      </c>
      <c r="V50" s="5">
        <f t="shared" si="9"/>
        <v>2.5630000000000002</v>
      </c>
      <c r="W50" s="2">
        <v>19</v>
      </c>
      <c r="X50" s="2">
        <v>65</v>
      </c>
      <c r="Y50" s="2">
        <v>67</v>
      </c>
      <c r="Z50" s="2">
        <f t="shared" si="10"/>
        <v>67</v>
      </c>
      <c r="AA50" s="5">
        <f t="shared" si="11"/>
        <v>48</v>
      </c>
      <c r="AB50" s="2">
        <v>6</v>
      </c>
      <c r="AC50" s="2">
        <v>6.09</v>
      </c>
      <c r="AD50" s="5">
        <f t="shared" si="12"/>
        <v>6.09</v>
      </c>
      <c r="AE50" s="2">
        <v>30</v>
      </c>
      <c r="AF50" s="2">
        <v>29.5</v>
      </c>
      <c r="AG50" s="5">
        <f t="shared" si="13"/>
        <v>30</v>
      </c>
    </row>
    <row r="51" spans="1:34" x14ac:dyDescent="0.2">
      <c r="A51" s="1">
        <v>45238</v>
      </c>
      <c r="B51" t="s">
        <v>213</v>
      </c>
      <c r="C51" t="s">
        <v>45</v>
      </c>
      <c r="D51" t="s">
        <v>194</v>
      </c>
      <c r="E51" t="s">
        <v>99</v>
      </c>
      <c r="F51" s="2">
        <v>162</v>
      </c>
      <c r="G51" s="2">
        <v>121.2</v>
      </c>
      <c r="H51" s="2">
        <f t="shared" si="7"/>
        <v>83.2</v>
      </c>
      <c r="I51" s="2">
        <v>164.4</v>
      </c>
      <c r="J51" s="2">
        <v>41.9</v>
      </c>
      <c r="K51" s="2">
        <v>1.1299999999999999</v>
      </c>
      <c r="L51" s="2">
        <v>1.9019999999999999</v>
      </c>
      <c r="M51" s="2">
        <v>3.3069999999999999</v>
      </c>
      <c r="N51" s="2">
        <v>5.99</v>
      </c>
      <c r="O51" s="2">
        <v>1.1299999999999999</v>
      </c>
      <c r="P51" s="2">
        <v>1.885</v>
      </c>
      <c r="Q51" s="2">
        <v>3.2749999999999999</v>
      </c>
      <c r="R51" s="2">
        <v>5.9249999999999998</v>
      </c>
      <c r="S51" s="5">
        <f t="shared" si="8"/>
        <v>3.3069999999999999</v>
      </c>
      <c r="T51" s="2">
        <v>2.5649999999999999</v>
      </c>
      <c r="U51" s="2">
        <v>2.5630000000000002</v>
      </c>
      <c r="V51" s="5">
        <f t="shared" si="9"/>
        <v>2.5649999999999999</v>
      </c>
      <c r="W51" s="2">
        <v>22</v>
      </c>
      <c r="X51" s="2">
        <v>71</v>
      </c>
      <c r="Y51" s="2">
        <v>75</v>
      </c>
      <c r="Z51" s="2">
        <f t="shared" si="10"/>
        <v>75</v>
      </c>
      <c r="AA51" s="5">
        <f t="shared" si="11"/>
        <v>53</v>
      </c>
      <c r="AB51" s="2">
        <v>6.1</v>
      </c>
      <c r="AC51" s="2">
        <v>5.9</v>
      </c>
      <c r="AD51" s="5">
        <f t="shared" si="12"/>
        <v>6.1</v>
      </c>
      <c r="AE51" s="2">
        <v>24.5</v>
      </c>
      <c r="AF51" s="2">
        <v>24</v>
      </c>
      <c r="AG51" s="5">
        <f t="shared" si="13"/>
        <v>24.5</v>
      </c>
    </row>
    <row r="52" spans="1:34" x14ac:dyDescent="0.2">
      <c r="A52" s="1">
        <v>45238</v>
      </c>
      <c r="B52" t="s">
        <v>214</v>
      </c>
      <c r="C52" t="s">
        <v>45</v>
      </c>
      <c r="D52" t="s">
        <v>194</v>
      </c>
      <c r="E52" t="s">
        <v>46</v>
      </c>
      <c r="F52" s="2">
        <v>164.6</v>
      </c>
      <c r="G52" s="2">
        <v>124</v>
      </c>
      <c r="H52" s="2">
        <f t="shared" si="7"/>
        <v>86</v>
      </c>
      <c r="I52" s="2">
        <v>171.7</v>
      </c>
      <c r="J52" s="2">
        <v>43.8</v>
      </c>
      <c r="K52" s="2">
        <v>1.163</v>
      </c>
      <c r="L52" s="2">
        <v>1.982</v>
      </c>
      <c r="M52" s="2">
        <v>3.5</v>
      </c>
      <c r="N52" s="2">
        <v>6.3949999999999996</v>
      </c>
      <c r="O52" s="2">
        <v>1.2010000000000001</v>
      </c>
      <c r="P52" s="2">
        <v>2.0289999999999999</v>
      </c>
      <c r="Q52" s="2">
        <v>3.5659999999999998</v>
      </c>
      <c r="R52" s="2">
        <v>6.4820000000000002</v>
      </c>
      <c r="S52" s="5">
        <f t="shared" si="8"/>
        <v>3.5659999999999998</v>
      </c>
      <c r="T52" s="2">
        <v>2.6850000000000001</v>
      </c>
      <c r="U52" s="2">
        <v>2.7109999999999999</v>
      </c>
      <c r="V52" s="5">
        <f t="shared" si="9"/>
        <v>2.7109999999999999</v>
      </c>
      <c r="W52" s="2">
        <v>27</v>
      </c>
      <c r="X52" s="2">
        <v>68</v>
      </c>
      <c r="Y52" s="2">
        <v>69</v>
      </c>
      <c r="Z52" s="2">
        <f t="shared" si="10"/>
        <v>69</v>
      </c>
      <c r="AA52" s="5">
        <f t="shared" si="11"/>
        <v>42</v>
      </c>
      <c r="AB52" s="2">
        <v>6.15</v>
      </c>
      <c r="AC52" s="2">
        <v>6.68</v>
      </c>
      <c r="AD52" s="5">
        <f t="shared" si="12"/>
        <v>6.68</v>
      </c>
      <c r="AE52" s="2">
        <v>28.5</v>
      </c>
      <c r="AF52" s="2">
        <v>27</v>
      </c>
      <c r="AG52" s="5">
        <f t="shared" si="13"/>
        <v>28.5</v>
      </c>
    </row>
    <row r="53" spans="1:34" x14ac:dyDescent="0.2">
      <c r="A53" s="1">
        <v>45238</v>
      </c>
      <c r="B53" t="s">
        <v>215</v>
      </c>
      <c r="C53" t="s">
        <v>45</v>
      </c>
      <c r="D53" t="s">
        <v>194</v>
      </c>
      <c r="E53" t="s">
        <v>54</v>
      </c>
      <c r="F53" s="2">
        <v>158.1</v>
      </c>
      <c r="G53" s="2">
        <v>123</v>
      </c>
      <c r="H53" s="2">
        <f t="shared" si="7"/>
        <v>85</v>
      </c>
      <c r="I53" s="2">
        <v>163.5</v>
      </c>
      <c r="J53" s="2">
        <v>60.1</v>
      </c>
      <c r="K53" s="2">
        <v>1.1870000000000001</v>
      </c>
      <c r="L53" s="2">
        <v>2.0310000000000001</v>
      </c>
      <c r="M53" s="2">
        <v>3.5779999999999998</v>
      </c>
      <c r="N53" s="2">
        <v>6.5819999999999999</v>
      </c>
      <c r="O53" s="2">
        <v>1.2050000000000001</v>
      </c>
      <c r="P53" s="2">
        <v>2.0339999999999998</v>
      </c>
      <c r="Q53" s="2">
        <v>3.6190000000000002</v>
      </c>
      <c r="R53" s="2">
        <v>6.7</v>
      </c>
      <c r="S53" s="5">
        <f t="shared" si="8"/>
        <v>3.6190000000000002</v>
      </c>
      <c r="T53" s="2">
        <v>2.7170000000000001</v>
      </c>
      <c r="U53" s="2">
        <v>2.8370000000000002</v>
      </c>
      <c r="V53" s="5">
        <f t="shared" si="9"/>
        <v>2.8370000000000002</v>
      </c>
      <c r="W53" s="2">
        <v>15</v>
      </c>
      <c r="X53" s="2">
        <v>56</v>
      </c>
      <c r="Y53" s="2">
        <v>56</v>
      </c>
      <c r="Z53" s="2">
        <f t="shared" si="10"/>
        <v>56</v>
      </c>
      <c r="AA53" s="5">
        <f t="shared" si="11"/>
        <v>41</v>
      </c>
      <c r="AB53" s="2">
        <v>5.68</v>
      </c>
      <c r="AC53" s="2">
        <v>4.72</v>
      </c>
      <c r="AD53" s="5">
        <f t="shared" si="12"/>
        <v>5.68</v>
      </c>
      <c r="AE53" s="2">
        <v>31</v>
      </c>
      <c r="AF53" s="2">
        <v>29</v>
      </c>
      <c r="AG53" s="5">
        <f t="shared" si="13"/>
        <v>31</v>
      </c>
    </row>
    <row r="54" spans="1:34" x14ac:dyDescent="0.2">
      <c r="A54" s="1">
        <v>45238</v>
      </c>
      <c r="B54" t="s">
        <v>216</v>
      </c>
      <c r="C54" t="s">
        <v>45</v>
      </c>
      <c r="D54" t="s">
        <v>194</v>
      </c>
      <c r="E54" t="s">
        <v>99</v>
      </c>
      <c r="F54" s="2">
        <v>143.6</v>
      </c>
      <c r="G54" s="2">
        <v>114</v>
      </c>
      <c r="H54" s="2">
        <f t="shared" si="7"/>
        <v>76</v>
      </c>
      <c r="I54" s="2">
        <v>138.9</v>
      </c>
      <c r="J54" s="2">
        <v>33.65</v>
      </c>
      <c r="K54" s="2">
        <v>1.202</v>
      </c>
      <c r="L54" s="2">
        <v>2.0019999999999998</v>
      </c>
      <c r="M54" s="2">
        <v>3.4710000000000001</v>
      </c>
      <c r="N54" s="2">
        <v>6.28</v>
      </c>
      <c r="O54" s="2">
        <v>1.2110000000000001</v>
      </c>
      <c r="P54" s="2">
        <v>2.0089999999999999</v>
      </c>
      <c r="Q54" s="2">
        <v>3.4470000000000001</v>
      </c>
      <c r="R54" s="2">
        <v>6.2089999999999996</v>
      </c>
      <c r="S54" s="5">
        <f t="shared" si="8"/>
        <v>3.4710000000000001</v>
      </c>
      <c r="T54" s="2">
        <v>2.6709999999999998</v>
      </c>
      <c r="U54" s="2">
        <v>2.5779999999999998</v>
      </c>
      <c r="V54" s="5">
        <f t="shared" si="9"/>
        <v>2.6709999999999998</v>
      </c>
      <c r="W54" s="2">
        <v>7</v>
      </c>
      <c r="X54" s="2">
        <v>47</v>
      </c>
      <c r="Y54" s="2">
        <v>50</v>
      </c>
      <c r="Z54" s="2">
        <f t="shared" si="10"/>
        <v>50</v>
      </c>
      <c r="AA54" s="5">
        <f t="shared" si="11"/>
        <v>43</v>
      </c>
      <c r="AB54" s="2">
        <v>4.25</v>
      </c>
      <c r="AC54" s="2">
        <v>4.1500000000000004</v>
      </c>
      <c r="AD54" s="5">
        <f t="shared" si="12"/>
        <v>4.25</v>
      </c>
      <c r="AE54" s="2">
        <v>15</v>
      </c>
      <c r="AF54" s="2">
        <v>15</v>
      </c>
      <c r="AG54" s="5">
        <f t="shared" si="13"/>
        <v>15</v>
      </c>
    </row>
    <row r="55" spans="1:34" x14ac:dyDescent="0.2">
      <c r="A55" s="1">
        <v>45238</v>
      </c>
      <c r="B55" t="s">
        <v>217</v>
      </c>
      <c r="C55" t="s">
        <v>45</v>
      </c>
      <c r="D55" t="s">
        <v>194</v>
      </c>
      <c r="E55" t="s">
        <v>42</v>
      </c>
      <c r="F55" s="2">
        <v>155.5</v>
      </c>
      <c r="G55" s="2">
        <v>118.8</v>
      </c>
      <c r="H55" s="2">
        <f t="shared" si="7"/>
        <v>80.8</v>
      </c>
      <c r="I55" s="2">
        <v>161</v>
      </c>
      <c r="J55" s="2">
        <v>49</v>
      </c>
      <c r="K55" s="2">
        <v>1.3660000000000001</v>
      </c>
      <c r="L55" s="2">
        <v>2.3420000000000001</v>
      </c>
      <c r="M55" s="2">
        <v>4.1369999999999996</v>
      </c>
      <c r="N55" s="2">
        <v>7.7050000000000001</v>
      </c>
      <c r="O55" s="2">
        <v>1.306</v>
      </c>
      <c r="P55" s="2">
        <v>2.2530000000000001</v>
      </c>
      <c r="Q55" s="2">
        <v>4.0350000000000001</v>
      </c>
      <c r="R55" s="2">
        <v>7.6139999999999999</v>
      </c>
      <c r="S55" s="5">
        <f t="shared" si="8"/>
        <v>4.1369999999999996</v>
      </c>
      <c r="T55" s="2">
        <v>2.859</v>
      </c>
      <c r="U55" s="2">
        <v>2.7879999999999998</v>
      </c>
      <c r="V55" s="5">
        <f t="shared" si="9"/>
        <v>2.859</v>
      </c>
      <c r="W55" s="2">
        <v>12</v>
      </c>
      <c r="X55" s="2">
        <v>42</v>
      </c>
      <c r="Y55" s="2">
        <v>42</v>
      </c>
      <c r="Z55" s="2">
        <f t="shared" si="10"/>
        <v>42</v>
      </c>
      <c r="AA55" s="5">
        <f t="shared" si="11"/>
        <v>30</v>
      </c>
      <c r="AB55" s="2">
        <v>3.8</v>
      </c>
      <c r="AC55" s="2">
        <v>3.44</v>
      </c>
      <c r="AD55" s="5">
        <f t="shared" si="12"/>
        <v>3.8</v>
      </c>
      <c r="AE55" s="2">
        <v>24.5</v>
      </c>
      <c r="AF55" s="2">
        <v>24</v>
      </c>
      <c r="AG55" s="5">
        <f t="shared" si="13"/>
        <v>24.5</v>
      </c>
      <c r="AH55" s="2" t="s">
        <v>218</v>
      </c>
    </row>
    <row r="56" spans="1:34" x14ac:dyDescent="0.2">
      <c r="A56" s="1">
        <v>45238</v>
      </c>
      <c r="B56" t="s">
        <v>189</v>
      </c>
      <c r="C56" t="s">
        <v>45</v>
      </c>
      <c r="D56" t="s">
        <v>190</v>
      </c>
      <c r="E56" t="s">
        <v>46</v>
      </c>
      <c r="F56" s="2">
        <v>163.30000000000001</v>
      </c>
      <c r="G56" s="2">
        <v>125.2</v>
      </c>
      <c r="H56" s="2">
        <f t="shared" si="7"/>
        <v>87.2</v>
      </c>
      <c r="I56" s="2">
        <v>169.5</v>
      </c>
      <c r="J56" s="2">
        <v>56.55</v>
      </c>
      <c r="K56" s="2">
        <v>1.1679999999999999</v>
      </c>
      <c r="L56" s="2">
        <v>1.9730000000000001</v>
      </c>
      <c r="M56" s="2">
        <v>3.4489999999999998</v>
      </c>
      <c r="N56" s="2">
        <v>6.3090000000000002</v>
      </c>
      <c r="O56" s="2">
        <v>1.161</v>
      </c>
      <c r="P56" s="2">
        <v>1.972</v>
      </c>
      <c r="Q56" s="2">
        <v>3.4319999999999999</v>
      </c>
      <c r="R56" s="2">
        <v>6.2409999999999997</v>
      </c>
      <c r="S56" s="5">
        <f t="shared" si="8"/>
        <v>3.4489999999999998</v>
      </c>
      <c r="T56" s="2">
        <v>2.8839999999999999</v>
      </c>
      <c r="U56" s="2">
        <v>2.673</v>
      </c>
      <c r="V56" s="5">
        <f t="shared" si="9"/>
        <v>2.8839999999999999</v>
      </c>
      <c r="W56" s="2">
        <v>33</v>
      </c>
      <c r="X56" s="2">
        <v>79</v>
      </c>
      <c r="Y56" s="2">
        <v>81</v>
      </c>
      <c r="Z56" s="2">
        <f t="shared" si="10"/>
        <v>81</v>
      </c>
      <c r="AA56" s="5">
        <f t="shared" si="11"/>
        <v>48</v>
      </c>
      <c r="AB56" s="2">
        <v>8.36</v>
      </c>
      <c r="AC56" s="2">
        <v>8.6</v>
      </c>
      <c r="AD56" s="5">
        <f t="shared" si="12"/>
        <v>8.6</v>
      </c>
      <c r="AE56" s="2">
        <v>39</v>
      </c>
      <c r="AF56" s="2">
        <v>36.5</v>
      </c>
      <c r="AG56" s="5">
        <f t="shared" si="13"/>
        <v>39</v>
      </c>
    </row>
    <row r="57" spans="1:34" x14ac:dyDescent="0.2">
      <c r="A57" s="1">
        <v>45238</v>
      </c>
      <c r="B57" t="s">
        <v>191</v>
      </c>
      <c r="C57" t="s">
        <v>45</v>
      </c>
      <c r="D57" t="s">
        <v>190</v>
      </c>
      <c r="E57" t="s">
        <v>99</v>
      </c>
      <c r="F57" s="2">
        <v>163.80000000000001</v>
      </c>
      <c r="G57" s="2">
        <v>126</v>
      </c>
      <c r="H57" s="2">
        <f t="shared" si="7"/>
        <v>88</v>
      </c>
      <c r="I57" s="2">
        <v>167.8</v>
      </c>
      <c r="J57" s="2">
        <v>53.4</v>
      </c>
      <c r="K57" s="2">
        <v>1.0900000000000001</v>
      </c>
      <c r="L57" s="2">
        <v>1.806</v>
      </c>
      <c r="M57" s="2">
        <v>3.0910000000000002</v>
      </c>
      <c r="N57" s="2">
        <v>5.5039999999999996</v>
      </c>
      <c r="O57" s="2">
        <v>1.0609999999999999</v>
      </c>
      <c r="P57" s="2">
        <v>1.772</v>
      </c>
      <c r="Q57" s="2">
        <v>3.0259999999999998</v>
      </c>
      <c r="R57" s="2">
        <v>5.3879999999999999</v>
      </c>
      <c r="S57" s="5">
        <f t="shared" si="8"/>
        <v>3.0910000000000002</v>
      </c>
      <c r="T57" s="2">
        <v>2.4710000000000001</v>
      </c>
      <c r="U57" s="2">
        <v>2.3319999999999999</v>
      </c>
      <c r="V57" s="5">
        <f t="shared" si="9"/>
        <v>2.4710000000000001</v>
      </c>
      <c r="W57" s="2">
        <v>22</v>
      </c>
      <c r="X57" s="2">
        <v>73</v>
      </c>
      <c r="Y57" s="2">
        <v>75</v>
      </c>
      <c r="Z57" s="2">
        <f t="shared" si="10"/>
        <v>75</v>
      </c>
      <c r="AA57" s="5">
        <f t="shared" si="11"/>
        <v>53</v>
      </c>
      <c r="AB57" s="2">
        <v>6.22</v>
      </c>
      <c r="AC57" s="2">
        <v>6.12</v>
      </c>
      <c r="AD57" s="5">
        <f t="shared" si="12"/>
        <v>6.22</v>
      </c>
      <c r="AE57" s="2">
        <v>30.5</v>
      </c>
      <c r="AF57" s="2">
        <v>25</v>
      </c>
      <c r="AG57" s="5">
        <f t="shared" si="13"/>
        <v>30.5</v>
      </c>
    </row>
    <row r="58" spans="1:34" x14ac:dyDescent="0.2">
      <c r="A58" s="1">
        <v>45238</v>
      </c>
      <c r="B58" t="s">
        <v>192</v>
      </c>
      <c r="C58" t="s">
        <v>45</v>
      </c>
      <c r="D58" t="s">
        <v>190</v>
      </c>
      <c r="E58" t="s">
        <v>54</v>
      </c>
      <c r="F58" s="2">
        <v>157.19999999999999</v>
      </c>
      <c r="G58" s="2">
        <v>121.2</v>
      </c>
      <c r="H58" s="2">
        <f t="shared" si="7"/>
        <v>83.2</v>
      </c>
      <c r="I58" s="2">
        <v>164</v>
      </c>
      <c r="J58" s="2">
        <v>42.1</v>
      </c>
      <c r="K58" s="2">
        <v>1.139</v>
      </c>
      <c r="L58" s="2">
        <v>2.0169999999999999</v>
      </c>
      <c r="M58" s="2">
        <v>3.5569999999999999</v>
      </c>
      <c r="N58" s="2">
        <v>6.5739999999999998</v>
      </c>
      <c r="O58" s="2">
        <v>1.1919999999999999</v>
      </c>
      <c r="P58" s="2">
        <v>2.0459999999999998</v>
      </c>
      <c r="Q58" s="2">
        <v>3.5830000000000002</v>
      </c>
      <c r="R58" s="2">
        <v>6.4640000000000004</v>
      </c>
      <c r="S58" s="5">
        <f t="shared" si="8"/>
        <v>3.5830000000000002</v>
      </c>
      <c r="T58" s="2">
        <v>2.6019999999999999</v>
      </c>
      <c r="U58" s="2">
        <v>2.5</v>
      </c>
      <c r="V58" s="5">
        <f t="shared" si="9"/>
        <v>2.6019999999999999</v>
      </c>
      <c r="W58" s="2">
        <v>15</v>
      </c>
      <c r="X58" s="2">
        <v>59</v>
      </c>
      <c r="Y58" s="2">
        <v>60</v>
      </c>
      <c r="Z58" s="2">
        <f t="shared" si="10"/>
        <v>60</v>
      </c>
      <c r="AA58" s="5">
        <f t="shared" si="11"/>
        <v>45</v>
      </c>
      <c r="AB58" s="2">
        <v>4.25</v>
      </c>
      <c r="AC58" s="2">
        <v>4.25</v>
      </c>
      <c r="AD58" s="5">
        <f t="shared" si="12"/>
        <v>4.25</v>
      </c>
      <c r="AE58" s="2">
        <v>24</v>
      </c>
      <c r="AF58" s="2">
        <v>23</v>
      </c>
      <c r="AG58" s="5">
        <f t="shared" si="13"/>
        <v>24</v>
      </c>
    </row>
    <row r="59" spans="1:34" x14ac:dyDescent="0.2">
      <c r="A59" s="1">
        <v>45238</v>
      </c>
      <c r="B59" t="s">
        <v>195</v>
      </c>
      <c r="C59" t="s">
        <v>45</v>
      </c>
      <c r="D59" t="s">
        <v>190</v>
      </c>
      <c r="E59" t="s">
        <v>99</v>
      </c>
      <c r="F59" s="2">
        <v>173.9</v>
      </c>
      <c r="G59" s="2">
        <v>123.8</v>
      </c>
      <c r="H59" s="2">
        <f t="shared" si="7"/>
        <v>85.8</v>
      </c>
      <c r="I59" s="2">
        <v>172.5</v>
      </c>
      <c r="J59" s="2">
        <v>50.75</v>
      </c>
      <c r="K59" s="2">
        <v>1.103</v>
      </c>
      <c r="L59" s="2">
        <v>1.8839999999999999</v>
      </c>
      <c r="M59" s="2">
        <v>3.3029999999999999</v>
      </c>
      <c r="N59" s="2">
        <v>6.056</v>
      </c>
      <c r="O59" s="2">
        <v>1.0660000000000001</v>
      </c>
      <c r="P59" s="2">
        <v>1.845</v>
      </c>
      <c r="Q59" s="2">
        <v>3.3</v>
      </c>
      <c r="R59" s="2">
        <v>6.1260000000000003</v>
      </c>
      <c r="S59" s="5">
        <f t="shared" si="8"/>
        <v>3.3029999999999999</v>
      </c>
      <c r="T59" s="2">
        <v>2.5099999999999998</v>
      </c>
      <c r="U59" s="2">
        <v>2.5289999999999999</v>
      </c>
      <c r="V59" s="5">
        <f t="shared" si="9"/>
        <v>2.5289999999999999</v>
      </c>
      <c r="W59" s="2">
        <v>39</v>
      </c>
      <c r="X59" s="2">
        <v>82</v>
      </c>
      <c r="Y59" s="2">
        <v>82</v>
      </c>
      <c r="Z59" s="2">
        <f t="shared" si="10"/>
        <v>82</v>
      </c>
      <c r="AA59" s="5">
        <f t="shared" si="11"/>
        <v>43</v>
      </c>
      <c r="AB59" s="2">
        <v>5.64</v>
      </c>
      <c r="AC59" s="2">
        <v>5.85</v>
      </c>
      <c r="AD59" s="5">
        <f t="shared" si="12"/>
        <v>5.85</v>
      </c>
      <c r="AE59" s="2">
        <v>24.5</v>
      </c>
      <c r="AF59" s="2">
        <v>19</v>
      </c>
      <c r="AG59" s="5">
        <f t="shared" si="13"/>
        <v>24.5</v>
      </c>
    </row>
    <row r="60" spans="1:34" x14ac:dyDescent="0.2">
      <c r="A60" s="1">
        <v>45238</v>
      </c>
      <c r="B60" t="s">
        <v>198</v>
      </c>
      <c r="C60" t="s">
        <v>45</v>
      </c>
      <c r="D60" t="s">
        <v>190</v>
      </c>
      <c r="E60" t="s">
        <v>54</v>
      </c>
      <c r="F60" s="2">
        <v>154.9</v>
      </c>
      <c r="G60" s="2">
        <v>119.5</v>
      </c>
      <c r="H60" s="2">
        <f t="shared" si="7"/>
        <v>81.5</v>
      </c>
      <c r="I60" s="2">
        <v>158.30000000000001</v>
      </c>
      <c r="J60" s="2">
        <v>44.15</v>
      </c>
      <c r="K60" s="2">
        <v>1.1879999999999999</v>
      </c>
      <c r="L60" s="2">
        <v>2.0089999999999999</v>
      </c>
      <c r="M60" s="2">
        <v>3.5379999999999998</v>
      </c>
      <c r="N60" s="2">
        <v>6.4359999999999999</v>
      </c>
      <c r="O60" s="2">
        <v>1.18</v>
      </c>
      <c r="P60" s="2">
        <v>1.9890000000000001</v>
      </c>
      <c r="Q60" s="2">
        <v>3.5049999999999999</v>
      </c>
      <c r="R60" s="2">
        <v>6.4020000000000001</v>
      </c>
      <c r="S60" s="5">
        <f t="shared" si="8"/>
        <v>3.5379999999999998</v>
      </c>
      <c r="T60" s="2">
        <v>2.694</v>
      </c>
      <c r="U60" s="2">
        <v>2.5459999999999998</v>
      </c>
      <c r="V60" s="5">
        <f t="shared" si="9"/>
        <v>2.694</v>
      </c>
      <c r="W60" s="2">
        <v>15</v>
      </c>
      <c r="X60" s="2">
        <v>61</v>
      </c>
      <c r="Y60" s="2">
        <v>63</v>
      </c>
      <c r="Z60" s="2">
        <f t="shared" si="10"/>
        <v>63</v>
      </c>
      <c r="AA60" s="5">
        <f t="shared" si="11"/>
        <v>48</v>
      </c>
      <c r="AB60" s="2">
        <v>4.2699999999999996</v>
      </c>
      <c r="AC60" s="2">
        <v>4.74</v>
      </c>
      <c r="AD60" s="5">
        <f t="shared" si="12"/>
        <v>4.74</v>
      </c>
      <c r="AE60" s="2">
        <v>19</v>
      </c>
      <c r="AF60" s="2">
        <v>22</v>
      </c>
      <c r="AG60" s="5">
        <f t="shared" si="13"/>
        <v>22</v>
      </c>
    </row>
    <row r="61" spans="1:34" x14ac:dyDescent="0.2">
      <c r="A61" s="1">
        <v>45238</v>
      </c>
      <c r="B61" t="s">
        <v>200</v>
      </c>
      <c r="C61" t="s">
        <v>45</v>
      </c>
      <c r="D61" t="s">
        <v>190</v>
      </c>
      <c r="E61" t="s">
        <v>201</v>
      </c>
      <c r="F61" s="2">
        <v>151.1</v>
      </c>
      <c r="G61" s="2">
        <v>115.5</v>
      </c>
      <c r="H61" s="2">
        <f t="shared" si="7"/>
        <v>77.5</v>
      </c>
      <c r="I61" s="2">
        <v>157</v>
      </c>
      <c r="J61" s="2">
        <v>41.2</v>
      </c>
      <c r="K61" s="2">
        <v>1.204</v>
      </c>
      <c r="L61" s="2">
        <v>2.02</v>
      </c>
      <c r="M61" s="2">
        <v>3.5910000000000002</v>
      </c>
      <c r="N61" s="2">
        <v>6.6040000000000001</v>
      </c>
      <c r="O61" s="2">
        <v>1.179</v>
      </c>
      <c r="P61" s="2">
        <v>2.0299999999999998</v>
      </c>
      <c r="Q61" s="2">
        <v>3.5579999999999998</v>
      </c>
      <c r="R61" s="2">
        <v>6.5030000000000001</v>
      </c>
      <c r="S61" s="5">
        <f t="shared" si="8"/>
        <v>3.5910000000000002</v>
      </c>
      <c r="T61" s="2">
        <v>2.7789999999999999</v>
      </c>
      <c r="U61" s="2">
        <v>2.6520000000000001</v>
      </c>
      <c r="V61" s="5">
        <f t="shared" si="9"/>
        <v>2.7789999999999999</v>
      </c>
      <c r="W61" s="2">
        <v>3</v>
      </c>
      <c r="X61" s="2">
        <v>46</v>
      </c>
      <c r="Y61" s="2">
        <v>47</v>
      </c>
      <c r="Z61" s="2">
        <f t="shared" si="10"/>
        <v>47</v>
      </c>
      <c r="AA61" s="5">
        <f t="shared" si="11"/>
        <v>44</v>
      </c>
      <c r="AB61" s="2">
        <v>3</v>
      </c>
      <c r="AC61" s="2">
        <v>4.07</v>
      </c>
      <c r="AD61" s="5">
        <f t="shared" si="12"/>
        <v>4.07</v>
      </c>
      <c r="AE61" s="2">
        <v>23</v>
      </c>
      <c r="AF61" s="2">
        <v>22</v>
      </c>
      <c r="AG61" s="5">
        <f t="shared" si="13"/>
        <v>23</v>
      </c>
    </row>
    <row r="62" spans="1:34" x14ac:dyDescent="0.2">
      <c r="A62" s="1">
        <v>45238</v>
      </c>
      <c r="B62" t="s">
        <v>202</v>
      </c>
      <c r="C62" t="s">
        <v>45</v>
      </c>
      <c r="D62" t="s">
        <v>190</v>
      </c>
      <c r="E62" t="s">
        <v>59</v>
      </c>
      <c r="F62" s="2">
        <v>164.1</v>
      </c>
      <c r="G62" s="2">
        <v>125.8</v>
      </c>
      <c r="H62" s="2">
        <f t="shared" si="7"/>
        <v>87.8</v>
      </c>
      <c r="I62" s="2">
        <v>172.1</v>
      </c>
      <c r="J62" s="2">
        <v>52.9</v>
      </c>
      <c r="K62" s="2">
        <v>1.147</v>
      </c>
      <c r="L62" s="2">
        <v>1.9</v>
      </c>
      <c r="M62" s="2">
        <v>3.3149999999999999</v>
      </c>
      <c r="N62" s="2">
        <v>6.3010000000000002</v>
      </c>
      <c r="O62" s="2">
        <v>1.05</v>
      </c>
      <c r="P62" s="2">
        <v>1.79</v>
      </c>
      <c r="Q62" s="2">
        <v>3.1930000000000001</v>
      </c>
      <c r="R62" s="2">
        <v>5.8529999999999998</v>
      </c>
      <c r="S62" s="5">
        <f t="shared" si="8"/>
        <v>3.3149999999999999</v>
      </c>
      <c r="T62" s="2">
        <v>2.6160000000000001</v>
      </c>
      <c r="U62" s="2">
        <v>2.4329999999999998</v>
      </c>
      <c r="V62" s="5">
        <f t="shared" si="9"/>
        <v>2.6160000000000001</v>
      </c>
      <c r="W62" s="2">
        <v>28</v>
      </c>
      <c r="X62" s="2">
        <v>75</v>
      </c>
      <c r="Y62" s="2">
        <v>79</v>
      </c>
      <c r="Z62" s="2">
        <f t="shared" si="10"/>
        <v>79</v>
      </c>
      <c r="AA62" s="5">
        <f t="shared" si="11"/>
        <v>51</v>
      </c>
      <c r="AB62" s="2">
        <v>7.38</v>
      </c>
      <c r="AC62" s="2">
        <v>7.7</v>
      </c>
      <c r="AD62" s="5">
        <f t="shared" si="12"/>
        <v>7.7</v>
      </c>
      <c r="AE62" s="2">
        <v>39.5</v>
      </c>
      <c r="AF62" s="2">
        <v>41.5</v>
      </c>
      <c r="AG62" s="5">
        <f t="shared" si="13"/>
        <v>41.5</v>
      </c>
    </row>
    <row r="63" spans="1:34" x14ac:dyDescent="0.2">
      <c r="A63" s="1">
        <v>45238</v>
      </c>
      <c r="B63" t="s">
        <v>203</v>
      </c>
      <c r="C63" t="s">
        <v>45</v>
      </c>
      <c r="D63" t="s">
        <v>190</v>
      </c>
      <c r="E63" t="s">
        <v>42</v>
      </c>
      <c r="F63" s="2">
        <v>154.9</v>
      </c>
      <c r="G63" s="2">
        <v>119.6</v>
      </c>
      <c r="H63" s="2">
        <f t="shared" si="7"/>
        <v>81.599999999999994</v>
      </c>
      <c r="I63" s="2">
        <v>158.1</v>
      </c>
      <c r="J63" s="2">
        <v>37.75</v>
      </c>
      <c r="K63" s="2">
        <v>1.2070000000000001</v>
      </c>
      <c r="L63" s="2">
        <v>2.0150000000000001</v>
      </c>
      <c r="M63" s="2">
        <v>3.5329999999999999</v>
      </c>
      <c r="N63" s="2">
        <v>6.5220000000000002</v>
      </c>
      <c r="O63" s="2">
        <v>1.171</v>
      </c>
      <c r="P63" s="2">
        <v>1.911</v>
      </c>
      <c r="Q63" s="2">
        <v>3.4980000000000002</v>
      </c>
      <c r="R63" s="2">
        <v>6.3920000000000003</v>
      </c>
      <c r="S63" s="5">
        <f t="shared" si="8"/>
        <v>3.5329999999999999</v>
      </c>
      <c r="T63" s="2">
        <v>2.7069999999999999</v>
      </c>
      <c r="U63" s="2">
        <v>2.5390000000000001</v>
      </c>
      <c r="V63" s="5">
        <f t="shared" si="9"/>
        <v>2.7069999999999999</v>
      </c>
      <c r="W63" s="2">
        <v>8</v>
      </c>
      <c r="X63" s="2">
        <v>50</v>
      </c>
      <c r="Y63" s="2">
        <v>58</v>
      </c>
      <c r="Z63" s="2">
        <f t="shared" si="10"/>
        <v>58</v>
      </c>
      <c r="AA63" s="5">
        <f t="shared" si="11"/>
        <v>50</v>
      </c>
      <c r="AB63" s="2">
        <v>4.3499999999999996</v>
      </c>
      <c r="AC63" s="2">
        <v>4.3499999999999996</v>
      </c>
      <c r="AD63" s="5">
        <f t="shared" si="12"/>
        <v>4.3499999999999996</v>
      </c>
      <c r="AE63" s="2">
        <v>23</v>
      </c>
      <c r="AF63" s="2">
        <v>21.5</v>
      </c>
      <c r="AG63" s="5">
        <f t="shared" si="13"/>
        <v>23</v>
      </c>
    </row>
    <row r="64" spans="1:34" x14ac:dyDescent="0.2">
      <c r="A64" s="1">
        <v>45238</v>
      </c>
      <c r="B64" t="s">
        <v>205</v>
      </c>
      <c r="C64" t="s">
        <v>45</v>
      </c>
      <c r="D64" t="s">
        <v>190</v>
      </c>
      <c r="E64" t="s">
        <v>87</v>
      </c>
      <c r="F64" s="2">
        <v>149.69999999999999</v>
      </c>
      <c r="G64" s="2">
        <v>114.4</v>
      </c>
      <c r="H64" s="2">
        <f t="shared" si="7"/>
        <v>76.400000000000006</v>
      </c>
      <c r="I64" s="2">
        <v>146.1</v>
      </c>
      <c r="J64" s="2">
        <v>34.549999999999997</v>
      </c>
      <c r="K64" s="2">
        <v>1.262</v>
      </c>
      <c r="L64" s="2">
        <v>2.081</v>
      </c>
      <c r="M64" s="2">
        <v>3.65</v>
      </c>
      <c r="N64" s="2">
        <v>6.7789999999999999</v>
      </c>
      <c r="O64" s="2">
        <v>1.2</v>
      </c>
      <c r="P64" s="2">
        <v>2.0179999999999998</v>
      </c>
      <c r="Q64" s="2">
        <v>2.5329999999999999</v>
      </c>
      <c r="R64" s="2">
        <v>6.4660000000000002</v>
      </c>
      <c r="S64" s="5">
        <f t="shared" si="8"/>
        <v>3.65</v>
      </c>
      <c r="T64" s="2">
        <v>2.601</v>
      </c>
      <c r="U64" s="2">
        <v>2.7170000000000001</v>
      </c>
      <c r="V64" s="5">
        <f t="shared" si="9"/>
        <v>2.7170000000000001</v>
      </c>
      <c r="W64" s="2">
        <v>8</v>
      </c>
      <c r="X64" s="2">
        <v>51</v>
      </c>
      <c r="Y64" s="2">
        <v>53</v>
      </c>
      <c r="Z64" s="2">
        <f t="shared" si="10"/>
        <v>53</v>
      </c>
      <c r="AA64" s="5">
        <f t="shared" si="11"/>
        <v>45</v>
      </c>
      <c r="AB64" s="2">
        <v>4.6399999999999997</v>
      </c>
      <c r="AC64" s="2">
        <v>2.8</v>
      </c>
      <c r="AD64" s="5">
        <f t="shared" si="12"/>
        <v>4.6399999999999997</v>
      </c>
      <c r="AE64" s="2">
        <v>22.5</v>
      </c>
      <c r="AF64" s="2">
        <v>20</v>
      </c>
      <c r="AG64" s="5">
        <f t="shared" si="13"/>
        <v>22.5</v>
      </c>
    </row>
    <row r="65" spans="1:33" x14ac:dyDescent="0.2">
      <c r="A65" s="1">
        <v>45238</v>
      </c>
      <c r="B65" t="s">
        <v>206</v>
      </c>
      <c r="C65" t="s">
        <v>45</v>
      </c>
      <c r="D65" t="s">
        <v>190</v>
      </c>
      <c r="E65" t="s">
        <v>59</v>
      </c>
      <c r="F65" s="2">
        <v>151.4</v>
      </c>
      <c r="G65" s="2" t="s">
        <v>39</v>
      </c>
      <c r="H65" s="2" t="s">
        <v>39</v>
      </c>
      <c r="I65" s="2">
        <v>153</v>
      </c>
      <c r="J65" s="2">
        <v>39.35</v>
      </c>
      <c r="K65" s="2">
        <v>1.1970000000000001</v>
      </c>
      <c r="L65" s="2">
        <v>1.996</v>
      </c>
      <c r="M65" s="2">
        <v>3.512</v>
      </c>
      <c r="N65" s="2">
        <v>6.4729999999999999</v>
      </c>
      <c r="O65" s="2">
        <v>1.226</v>
      </c>
      <c r="P65" s="2">
        <v>2.0350000000000001</v>
      </c>
      <c r="Q65" s="2">
        <v>3.5539999999999998</v>
      </c>
      <c r="R65" s="2">
        <v>6.4379999999999997</v>
      </c>
      <c r="S65" s="5">
        <f t="shared" si="8"/>
        <v>3.5539999999999998</v>
      </c>
      <c r="T65" s="2">
        <v>2.6640000000000001</v>
      </c>
      <c r="U65" s="2">
        <v>2.7090000000000001</v>
      </c>
      <c r="V65" s="5">
        <f t="shared" si="9"/>
        <v>2.7090000000000001</v>
      </c>
      <c r="W65" s="2">
        <v>8</v>
      </c>
      <c r="X65" s="2">
        <v>48</v>
      </c>
      <c r="Y65" s="2">
        <v>50</v>
      </c>
      <c r="Z65" s="2">
        <f t="shared" si="10"/>
        <v>50</v>
      </c>
      <c r="AA65" s="5">
        <f t="shared" si="11"/>
        <v>42</v>
      </c>
      <c r="AB65" s="2">
        <v>4.74</v>
      </c>
      <c r="AC65" s="2">
        <v>4.7300000000000004</v>
      </c>
      <c r="AD65" s="5">
        <f t="shared" si="12"/>
        <v>4.74</v>
      </c>
      <c r="AE65" s="2">
        <v>26.5</v>
      </c>
      <c r="AF65" s="2">
        <v>22</v>
      </c>
      <c r="AG65" s="5">
        <f t="shared" si="13"/>
        <v>26.5</v>
      </c>
    </row>
    <row r="66" spans="1:33" x14ac:dyDescent="0.2">
      <c r="A66" s="1">
        <v>45238</v>
      </c>
      <c r="B66" t="s">
        <v>207</v>
      </c>
      <c r="C66" t="s">
        <v>45</v>
      </c>
      <c r="D66" t="s">
        <v>190</v>
      </c>
      <c r="E66" t="s">
        <v>49</v>
      </c>
      <c r="F66" s="2">
        <v>161.5</v>
      </c>
      <c r="G66" s="2">
        <v>121</v>
      </c>
      <c r="H66" s="2">
        <f>G66-38</f>
        <v>83</v>
      </c>
      <c r="I66" s="2">
        <v>165.7</v>
      </c>
      <c r="J66" s="2">
        <v>44.75</v>
      </c>
      <c r="K66" s="2">
        <v>1.095</v>
      </c>
      <c r="L66" s="2">
        <v>1.8069999999999999</v>
      </c>
      <c r="M66" s="2">
        <v>3.1549999999999998</v>
      </c>
      <c r="N66" s="2">
        <v>5.6779999999999999</v>
      </c>
      <c r="O66" s="2">
        <v>1.103</v>
      </c>
      <c r="P66" s="2">
        <v>1.8360000000000001</v>
      </c>
      <c r="Q66" s="2">
        <v>3.18</v>
      </c>
      <c r="R66" s="2">
        <v>5.73</v>
      </c>
      <c r="S66" s="5">
        <f t="shared" si="8"/>
        <v>3.18</v>
      </c>
      <c r="T66" s="2">
        <v>2.286</v>
      </c>
      <c r="U66" s="2">
        <v>2.3809999999999998</v>
      </c>
      <c r="V66" s="5">
        <f t="shared" ref="V66" si="14">MAX(T66:U66)</f>
        <v>2.3809999999999998</v>
      </c>
      <c r="W66" s="2">
        <v>8</v>
      </c>
      <c r="X66" s="2">
        <v>84</v>
      </c>
      <c r="Y66" s="2">
        <v>84</v>
      </c>
      <c r="Z66" s="2">
        <f t="shared" ref="Z66" si="15">MAX(X66:Y66)</f>
        <v>84</v>
      </c>
      <c r="AA66" s="5">
        <f t="shared" ref="AA66" si="16">Z66-W66</f>
        <v>76</v>
      </c>
      <c r="AB66" s="2">
        <v>7.1</v>
      </c>
      <c r="AC66" s="2">
        <v>6.88</v>
      </c>
      <c r="AD66" s="5">
        <f t="shared" ref="AD66" si="17">MAX(AB66:AC66)</f>
        <v>7.1</v>
      </c>
      <c r="AE66" s="2">
        <v>30</v>
      </c>
      <c r="AF66" s="2">
        <v>30</v>
      </c>
      <c r="AG66" s="5">
        <f t="shared" ref="AG66" si="18">MAX(AE66:AF66)</f>
        <v>30</v>
      </c>
    </row>
  </sheetData>
  <autoFilter ref="A1:AH66" xr:uid="{67CD8C56-2465-4007-A78E-6FCED05E8116}">
    <filterColumn colId="2">
      <customFilters>
        <customFilter operator="notEqual" val=" "/>
      </customFilters>
    </filterColumn>
  </autoFilter>
  <sortState xmlns:xlrd2="http://schemas.microsoft.com/office/spreadsheetml/2017/richdata2" ref="A2:AH67">
    <sortCondition ref="C2:C67"/>
    <sortCondition ref="D2:D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B359-C1F2-444B-8E31-377B67EB351F}">
  <dimension ref="A1:AN48"/>
  <sheetViews>
    <sheetView topLeftCell="B1" workbookViewId="0">
      <selection activeCell="B3" sqref="B3"/>
    </sheetView>
  </sheetViews>
  <sheetFormatPr baseColWidth="10" defaultColWidth="8.83203125" defaultRowHeight="15" outlineLevelCol="1" x14ac:dyDescent="0.2"/>
  <cols>
    <col min="1" max="1" width="9.33203125" customWidth="1"/>
    <col min="2" max="2" width="43.33203125" customWidth="1"/>
    <col min="4" max="4" width="6.5" customWidth="1"/>
    <col min="5" max="5" width="15.83203125" bestFit="1" customWidth="1"/>
    <col min="6" max="6" width="8.6640625" style="2"/>
    <col min="7" max="7" width="11.6640625" style="2" customWidth="1"/>
    <col min="8" max="8" width="12.33203125" style="2" bestFit="1" customWidth="1"/>
    <col min="9" max="10" width="8.6640625" style="2"/>
    <col min="11" max="18" width="8.6640625" style="2" hidden="1" customWidth="1" outlineLevel="1"/>
    <col min="19" max="19" width="8.6640625" style="2" collapsed="1"/>
    <col min="20" max="22" width="8.6640625" style="2" hidden="1" customWidth="1" outlineLevel="1"/>
    <col min="23" max="23" width="8.6640625" style="2" collapsed="1"/>
    <col min="24" max="24" width="10.83203125" style="2" hidden="1" customWidth="1" outlineLevel="1"/>
    <col min="25" max="25" width="11.5" style="2" hidden="1" customWidth="1" outlineLevel="1"/>
    <col min="26" max="28" width="8.6640625" style="2" hidden="1" customWidth="1" outlineLevel="1"/>
    <col min="29" max="29" width="8.6640625" style="2" collapsed="1"/>
    <col min="30" max="31" width="8.6640625" style="2" hidden="1" customWidth="1" outlineLevel="1"/>
    <col min="32" max="32" width="8.6640625" style="2" collapsed="1"/>
    <col min="33" max="35" width="8.6640625" style="2" hidden="1" customWidth="1" outlineLevel="1"/>
    <col min="36" max="36" width="8.6640625" style="2" collapsed="1"/>
    <col min="37" max="37" width="12.5" style="2" customWidth="1"/>
    <col min="38" max="39" width="8.6640625" style="2"/>
    <col min="40" max="40" width="33.1640625" style="2" bestFit="1" customWidth="1"/>
  </cols>
  <sheetData>
    <row r="1" spans="1:40" x14ac:dyDescent="0.2">
      <c r="A1" s="6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8" t="s">
        <v>19</v>
      </c>
      <c r="T1" s="7" t="s">
        <v>248</v>
      </c>
      <c r="U1" s="7" t="s">
        <v>20</v>
      </c>
      <c r="V1" s="7" t="s">
        <v>21</v>
      </c>
      <c r="W1" s="8" t="s">
        <v>22</v>
      </c>
      <c r="X1" s="7" t="s">
        <v>249</v>
      </c>
      <c r="Y1" s="7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7" t="s">
        <v>28</v>
      </c>
      <c r="AE1" s="7" t="s">
        <v>29</v>
      </c>
      <c r="AF1" s="8" t="s">
        <v>30</v>
      </c>
      <c r="AG1" s="7" t="s">
        <v>250</v>
      </c>
      <c r="AH1" s="7" t="s">
        <v>31</v>
      </c>
      <c r="AI1" s="7" t="s">
        <v>32</v>
      </c>
      <c r="AJ1" s="8" t="s">
        <v>33</v>
      </c>
      <c r="AK1" s="7" t="s">
        <v>251</v>
      </c>
      <c r="AL1" s="7" t="s">
        <v>252</v>
      </c>
      <c r="AM1" s="7" t="s">
        <v>253</v>
      </c>
      <c r="AN1" s="7" t="s">
        <v>34</v>
      </c>
    </row>
    <row r="2" spans="1:40" x14ac:dyDescent="0.2">
      <c r="A2" s="1">
        <v>45238</v>
      </c>
      <c r="B2" t="s">
        <v>157</v>
      </c>
      <c r="C2" t="s">
        <v>45</v>
      </c>
      <c r="D2" t="s">
        <v>154</v>
      </c>
      <c r="E2" t="s">
        <v>49</v>
      </c>
      <c r="F2" s="2">
        <v>171.5</v>
      </c>
      <c r="G2" s="2">
        <v>127.1</v>
      </c>
      <c r="H2" s="2">
        <f t="shared" ref="H2:H29" si="0">G2-38</f>
        <v>89.1</v>
      </c>
      <c r="I2" s="2">
        <v>173.4</v>
      </c>
      <c r="J2" s="2">
        <v>58</v>
      </c>
      <c r="K2" s="2">
        <v>1.0880000000000001</v>
      </c>
      <c r="L2" s="2">
        <v>1.77</v>
      </c>
      <c r="M2" s="2">
        <v>3.0259999999999998</v>
      </c>
      <c r="N2" s="2">
        <v>5.3239999999999998</v>
      </c>
      <c r="O2" s="2">
        <v>1.079</v>
      </c>
      <c r="P2" s="2">
        <v>1.77</v>
      </c>
      <c r="Q2" s="2">
        <v>3.0089999999999999</v>
      </c>
      <c r="R2" s="2">
        <v>5.31</v>
      </c>
      <c r="S2" s="5">
        <f t="shared" ref="S2:S43" si="1">MAX(M2,Q2)</f>
        <v>3.0259999999999998</v>
      </c>
      <c r="T2" s="13">
        <f t="shared" ref="T2:T43" si="2">-(S2-$S$45)/$S$46</f>
        <v>1.7643835503647527</v>
      </c>
      <c r="U2" s="2">
        <v>2.4239999999999999</v>
      </c>
      <c r="V2" s="2">
        <v>2.4540000000000002</v>
      </c>
      <c r="W2" s="5">
        <f t="shared" ref="W2:W43" si="3">MAX(U2:V2)</f>
        <v>2.4540000000000002</v>
      </c>
      <c r="X2" s="12">
        <f t="shared" ref="X2:X43" si="4">-(W2-$W$45)/$W$46</f>
        <v>1.3810581811159537</v>
      </c>
      <c r="Y2" s="2">
        <v>33</v>
      </c>
      <c r="Z2" s="2">
        <v>88</v>
      </c>
      <c r="AA2" s="2">
        <v>93</v>
      </c>
      <c r="AB2" s="2">
        <f t="shared" ref="AB2:AB43" si="5">MAX(Z2:AA2)</f>
        <v>93</v>
      </c>
      <c r="AC2" s="5">
        <f t="shared" ref="AC2:AC43" si="6">AB2-Y2</f>
        <v>60</v>
      </c>
      <c r="AD2" s="2">
        <v>6.65</v>
      </c>
      <c r="AE2" s="2">
        <v>7.86</v>
      </c>
      <c r="AF2" s="5">
        <f t="shared" ref="AF2:AF43" si="7">MAX(AD2:AE2)</f>
        <v>7.86</v>
      </c>
      <c r="AG2" s="12">
        <f t="shared" ref="AG2:AG43" si="8">(AF2-$AF$45)/$AF$46</f>
        <v>1.3859474591684264</v>
      </c>
      <c r="AH2" s="2">
        <v>38</v>
      </c>
      <c r="AI2" s="2">
        <v>31</v>
      </c>
      <c r="AJ2" s="5">
        <f t="shared" ref="AJ2:AJ43" si="9">MAX(AH2:AI2)</f>
        <v>38</v>
      </c>
      <c r="AK2" s="12">
        <f t="shared" ref="AK2:AK43" si="10">(AJ2-$AJ$45)/$AJ$46</f>
        <v>1.4765379891524331</v>
      </c>
      <c r="AL2" s="12">
        <f t="shared" ref="AL2:AL43" si="11">SUBTOTAL(109,T2,X2,AG2,AK2)</f>
        <v>6.0079271798015661</v>
      </c>
      <c r="AM2" s="14">
        <f t="shared" ref="AM2:AM43" si="12">RANK(AL2,$AL$2:$AL$43)</f>
        <v>1</v>
      </c>
    </row>
    <row r="3" spans="1:40" x14ac:dyDescent="0.2">
      <c r="A3" s="1">
        <v>45238</v>
      </c>
      <c r="B3" t="s">
        <v>173</v>
      </c>
      <c r="C3" t="s">
        <v>45</v>
      </c>
      <c r="D3" t="s">
        <v>166</v>
      </c>
      <c r="E3" t="s">
        <v>99</v>
      </c>
      <c r="F3" s="2">
        <v>165.4</v>
      </c>
      <c r="G3" s="2">
        <v>124</v>
      </c>
      <c r="H3" s="2">
        <f t="shared" si="0"/>
        <v>86</v>
      </c>
      <c r="I3" s="2">
        <v>171</v>
      </c>
      <c r="J3" s="2">
        <v>55.2</v>
      </c>
      <c r="K3" s="2">
        <v>1.028</v>
      </c>
      <c r="L3" s="2">
        <v>1.74</v>
      </c>
      <c r="M3" s="2">
        <v>3.012</v>
      </c>
      <c r="N3" s="2">
        <v>5.4249999999999998</v>
      </c>
      <c r="O3" s="2">
        <v>1.0389999999999999</v>
      </c>
      <c r="P3" s="2">
        <v>1.7310000000000001</v>
      </c>
      <c r="Q3" s="2">
        <v>3.02</v>
      </c>
      <c r="R3" s="2">
        <v>5.4009999999999998</v>
      </c>
      <c r="S3" s="15">
        <f t="shared" si="1"/>
        <v>3.02</v>
      </c>
      <c r="T3" s="13">
        <f t="shared" si="2"/>
        <v>1.792115394354767</v>
      </c>
      <c r="U3" s="2">
        <v>2.4649999999999999</v>
      </c>
      <c r="V3" s="2">
        <v>2.4380000000000002</v>
      </c>
      <c r="W3" s="5">
        <f t="shared" si="3"/>
        <v>2.4649999999999999</v>
      </c>
      <c r="X3" s="12">
        <f t="shared" si="4"/>
        <v>1.3060200910682582</v>
      </c>
      <c r="Y3" s="2">
        <v>22</v>
      </c>
      <c r="Z3" s="2">
        <v>86</v>
      </c>
      <c r="AA3" s="2">
        <v>87</v>
      </c>
      <c r="AB3" s="2">
        <f t="shared" si="5"/>
        <v>87</v>
      </c>
      <c r="AC3" s="5">
        <f t="shared" si="6"/>
        <v>65</v>
      </c>
      <c r="AD3" s="2">
        <v>7.7</v>
      </c>
      <c r="AE3" s="2">
        <v>7.89</v>
      </c>
      <c r="AF3" s="5">
        <f t="shared" si="7"/>
        <v>7.89</v>
      </c>
      <c r="AG3" s="12">
        <f t="shared" si="8"/>
        <v>1.4073507414156647</v>
      </c>
      <c r="AH3" s="2">
        <v>35</v>
      </c>
      <c r="AI3" s="2">
        <v>34</v>
      </c>
      <c r="AJ3" s="5">
        <f t="shared" si="9"/>
        <v>35</v>
      </c>
      <c r="AK3" s="12">
        <f t="shared" si="10"/>
        <v>1.0194279482846036</v>
      </c>
      <c r="AL3" s="12">
        <f t="shared" si="11"/>
        <v>5.5249141751232944</v>
      </c>
      <c r="AM3" s="14">
        <f t="shared" si="12"/>
        <v>2</v>
      </c>
    </row>
    <row r="4" spans="1:40" x14ac:dyDescent="0.2">
      <c r="A4" s="1">
        <v>45238</v>
      </c>
      <c r="B4" t="s">
        <v>152</v>
      </c>
      <c r="C4" t="s">
        <v>45</v>
      </c>
      <c r="D4" t="s">
        <v>150</v>
      </c>
      <c r="E4" t="s">
        <v>49</v>
      </c>
      <c r="F4" s="2">
        <v>169.9</v>
      </c>
      <c r="G4" s="2">
        <v>129</v>
      </c>
      <c r="H4" s="2">
        <f t="shared" si="0"/>
        <v>91</v>
      </c>
      <c r="I4" s="2">
        <v>167.7</v>
      </c>
      <c r="J4" s="2">
        <v>46.35</v>
      </c>
      <c r="K4" s="2">
        <v>1.0229999999999999</v>
      </c>
      <c r="L4" s="2">
        <v>1.726</v>
      </c>
      <c r="M4" s="2">
        <v>2.9969999999999999</v>
      </c>
      <c r="N4" s="2">
        <v>5.391</v>
      </c>
      <c r="O4" s="2">
        <v>1.0209999999999999</v>
      </c>
      <c r="P4" s="2">
        <v>1.722</v>
      </c>
      <c r="Q4" s="2">
        <v>2.996</v>
      </c>
      <c r="R4" s="2">
        <v>5.41</v>
      </c>
      <c r="S4" s="5">
        <f t="shared" si="1"/>
        <v>2.9969999999999999</v>
      </c>
      <c r="T4" s="13">
        <f t="shared" si="2"/>
        <v>1.8984207963164934</v>
      </c>
      <c r="U4" s="2">
        <v>2.415</v>
      </c>
      <c r="V4" s="2">
        <v>2.2829999999999999</v>
      </c>
      <c r="W4" s="5">
        <f t="shared" si="3"/>
        <v>2.415</v>
      </c>
      <c r="X4" s="12">
        <f t="shared" si="4"/>
        <v>1.6471023185577913</v>
      </c>
      <c r="Y4" s="2">
        <v>21</v>
      </c>
      <c r="Z4" s="2">
        <v>85</v>
      </c>
      <c r="AA4" s="2">
        <v>87</v>
      </c>
      <c r="AB4" s="2">
        <f t="shared" si="5"/>
        <v>87</v>
      </c>
      <c r="AC4" s="5">
        <f t="shared" si="6"/>
        <v>66</v>
      </c>
      <c r="AD4" s="2">
        <v>6.77</v>
      </c>
      <c r="AE4" s="2">
        <v>6.76</v>
      </c>
      <c r="AF4" s="5">
        <f t="shared" si="7"/>
        <v>6.77</v>
      </c>
      <c r="AG4" s="12">
        <f t="shared" si="8"/>
        <v>0.608294870852081</v>
      </c>
      <c r="AH4" s="2">
        <v>35</v>
      </c>
      <c r="AI4" s="2">
        <v>30.5</v>
      </c>
      <c r="AJ4" s="5">
        <f t="shared" si="9"/>
        <v>35</v>
      </c>
      <c r="AK4" s="12">
        <f t="shared" si="10"/>
        <v>1.0194279482846036</v>
      </c>
      <c r="AL4" s="12">
        <f t="shared" si="11"/>
        <v>5.1732459340109695</v>
      </c>
      <c r="AM4" s="14">
        <f t="shared" si="12"/>
        <v>3</v>
      </c>
    </row>
    <row r="5" spans="1:40" x14ac:dyDescent="0.2">
      <c r="A5" s="1">
        <v>45238</v>
      </c>
      <c r="B5" t="s">
        <v>156</v>
      </c>
      <c r="C5" t="s">
        <v>45</v>
      </c>
      <c r="D5" t="s">
        <v>154</v>
      </c>
      <c r="E5" t="s">
        <v>76</v>
      </c>
      <c r="F5" s="2">
        <v>162.69999999999999</v>
      </c>
      <c r="G5" s="2">
        <v>126.4</v>
      </c>
      <c r="H5" s="2">
        <f t="shared" si="0"/>
        <v>88.4</v>
      </c>
      <c r="I5" s="2">
        <v>170.5</v>
      </c>
      <c r="J5" s="2">
        <v>52.6</v>
      </c>
      <c r="K5" s="2">
        <v>1.071</v>
      </c>
      <c r="L5" s="2">
        <v>1.8160000000000001</v>
      </c>
      <c r="M5" s="2">
        <v>3.177</v>
      </c>
      <c r="N5" s="2">
        <v>5.8280000000000003</v>
      </c>
      <c r="O5" s="2">
        <v>1.0529999999999999</v>
      </c>
      <c r="P5" s="2">
        <v>1.794</v>
      </c>
      <c r="Q5" s="2">
        <v>3.1259999999999999</v>
      </c>
      <c r="R5" s="2">
        <v>5.7770000000000001</v>
      </c>
      <c r="S5" s="5">
        <f t="shared" si="1"/>
        <v>3.177</v>
      </c>
      <c r="T5" s="13">
        <f t="shared" si="2"/>
        <v>1.0664654766160309</v>
      </c>
      <c r="U5" s="2">
        <v>2.444</v>
      </c>
      <c r="V5" s="2">
        <v>2.629</v>
      </c>
      <c r="W5" s="5">
        <f t="shared" si="3"/>
        <v>2.629</v>
      </c>
      <c r="X5" s="12">
        <f t="shared" si="4"/>
        <v>0.18727038490258455</v>
      </c>
      <c r="Y5" s="2">
        <v>17</v>
      </c>
      <c r="Z5" s="2">
        <v>75</v>
      </c>
      <c r="AA5" s="2">
        <v>76</v>
      </c>
      <c r="AB5" s="2">
        <f t="shared" si="5"/>
        <v>76</v>
      </c>
      <c r="AC5" s="5">
        <f t="shared" si="6"/>
        <v>59</v>
      </c>
      <c r="AD5" s="2">
        <v>8.08</v>
      </c>
      <c r="AE5" s="2">
        <v>8.65</v>
      </c>
      <c r="AF5" s="5">
        <f t="shared" si="7"/>
        <v>8.65</v>
      </c>
      <c r="AG5" s="12">
        <f t="shared" si="8"/>
        <v>1.9495672250123828</v>
      </c>
      <c r="AH5" s="2">
        <v>36</v>
      </c>
      <c r="AI5" s="2">
        <v>36</v>
      </c>
      <c r="AJ5" s="5">
        <f t="shared" si="9"/>
        <v>36</v>
      </c>
      <c r="AK5" s="12">
        <f t="shared" si="10"/>
        <v>1.1717979619072134</v>
      </c>
      <c r="AL5" s="12">
        <f t="shared" si="11"/>
        <v>4.3751010484382116</v>
      </c>
      <c r="AM5" s="14">
        <f t="shared" si="12"/>
        <v>4</v>
      </c>
    </row>
    <row r="6" spans="1:40" x14ac:dyDescent="0.2">
      <c r="A6" s="1">
        <v>45238</v>
      </c>
      <c r="B6" t="s">
        <v>179</v>
      </c>
      <c r="C6" t="s">
        <v>45</v>
      </c>
      <c r="D6" t="s">
        <v>178</v>
      </c>
      <c r="E6" t="s">
        <v>49</v>
      </c>
      <c r="F6" s="2">
        <v>170.7</v>
      </c>
      <c r="G6" s="2">
        <v>128</v>
      </c>
      <c r="H6" s="2">
        <f t="shared" si="0"/>
        <v>90</v>
      </c>
      <c r="I6" s="2">
        <v>168</v>
      </c>
      <c r="J6" s="2">
        <v>53.95</v>
      </c>
      <c r="K6" s="2">
        <v>1.0980000000000001</v>
      </c>
      <c r="L6" s="2">
        <v>1.8160000000000001</v>
      </c>
      <c r="M6" s="2">
        <v>3.1150000000000002</v>
      </c>
      <c r="N6" s="2">
        <v>5.5369999999999999</v>
      </c>
      <c r="O6" s="2">
        <v>1.17</v>
      </c>
      <c r="P6" s="2">
        <v>1.8540000000000001</v>
      </c>
      <c r="Q6" s="2">
        <v>3.153</v>
      </c>
      <c r="R6" s="2">
        <v>5.593</v>
      </c>
      <c r="S6" s="5">
        <f t="shared" si="1"/>
        <v>3.153</v>
      </c>
      <c r="T6" s="13">
        <f t="shared" si="2"/>
        <v>1.1773928525760924</v>
      </c>
      <c r="U6" s="2">
        <v>2.4460000000000002</v>
      </c>
      <c r="V6" s="2">
        <v>2.5230000000000001</v>
      </c>
      <c r="W6" s="5">
        <f t="shared" si="3"/>
        <v>2.5230000000000001</v>
      </c>
      <c r="X6" s="12">
        <f t="shared" si="4"/>
        <v>0.91036470718039653</v>
      </c>
      <c r="Y6" s="2">
        <v>26</v>
      </c>
      <c r="Z6" s="2">
        <v>74</v>
      </c>
      <c r="AA6" s="2">
        <v>78</v>
      </c>
      <c r="AB6" s="2">
        <f t="shared" si="5"/>
        <v>78</v>
      </c>
      <c r="AC6" s="5">
        <f t="shared" si="6"/>
        <v>52</v>
      </c>
      <c r="AD6" s="2">
        <v>7.5</v>
      </c>
      <c r="AE6" s="2">
        <v>6.7</v>
      </c>
      <c r="AF6" s="5">
        <f t="shared" si="7"/>
        <v>7.5</v>
      </c>
      <c r="AG6" s="12">
        <f t="shared" si="8"/>
        <v>1.1291080722015598</v>
      </c>
      <c r="AH6" s="2">
        <v>35.5</v>
      </c>
      <c r="AI6" s="2">
        <v>33.5</v>
      </c>
      <c r="AJ6" s="5">
        <f t="shared" si="9"/>
        <v>35.5</v>
      </c>
      <c r="AK6" s="12">
        <f t="shared" si="10"/>
        <v>1.0956129550959086</v>
      </c>
      <c r="AL6" s="12">
        <f t="shared" si="11"/>
        <v>4.3124785870539579</v>
      </c>
      <c r="AM6" s="14">
        <f t="shared" si="12"/>
        <v>5</v>
      </c>
    </row>
    <row r="7" spans="1:40" x14ac:dyDescent="0.2">
      <c r="A7" s="1">
        <v>45238</v>
      </c>
      <c r="B7" t="s">
        <v>207</v>
      </c>
      <c r="C7" t="s">
        <v>45</v>
      </c>
      <c r="D7" t="s">
        <v>190</v>
      </c>
      <c r="E7" t="s">
        <v>49</v>
      </c>
      <c r="F7" s="2">
        <v>161.5</v>
      </c>
      <c r="G7" s="2">
        <v>121</v>
      </c>
      <c r="H7" s="2">
        <f t="shared" si="0"/>
        <v>83</v>
      </c>
      <c r="I7" s="2">
        <v>165.7</v>
      </c>
      <c r="J7" s="2">
        <v>44.75</v>
      </c>
      <c r="K7" s="2">
        <v>1.095</v>
      </c>
      <c r="L7" s="2">
        <v>1.8069999999999999</v>
      </c>
      <c r="M7" s="2">
        <v>3.1549999999999998</v>
      </c>
      <c r="N7" s="2">
        <v>5.6779999999999999</v>
      </c>
      <c r="O7" s="2">
        <v>1.103</v>
      </c>
      <c r="P7" s="2">
        <v>1.8360000000000001</v>
      </c>
      <c r="Q7" s="2">
        <v>3.18</v>
      </c>
      <c r="R7" s="2">
        <v>5.73</v>
      </c>
      <c r="S7" s="5">
        <f t="shared" si="1"/>
        <v>3.18</v>
      </c>
      <c r="T7" s="13">
        <f t="shared" si="2"/>
        <v>1.0525995546210225</v>
      </c>
      <c r="U7" s="2">
        <v>2.286</v>
      </c>
      <c r="V7" s="2">
        <v>2.3809999999999998</v>
      </c>
      <c r="W7" s="5">
        <f t="shared" si="3"/>
        <v>2.3809999999999998</v>
      </c>
      <c r="X7" s="12">
        <f t="shared" si="4"/>
        <v>1.8790382332506765</v>
      </c>
      <c r="Y7" s="2">
        <v>8</v>
      </c>
      <c r="Z7" s="2">
        <v>84</v>
      </c>
      <c r="AA7" s="2">
        <v>84</v>
      </c>
      <c r="AB7" s="2">
        <f t="shared" si="5"/>
        <v>84</v>
      </c>
      <c r="AC7" s="5">
        <f t="shared" si="6"/>
        <v>76</v>
      </c>
      <c r="AD7" s="2">
        <v>7.1</v>
      </c>
      <c r="AE7" s="2">
        <v>6.88</v>
      </c>
      <c r="AF7" s="5">
        <f t="shared" si="7"/>
        <v>7.1</v>
      </c>
      <c r="AG7" s="12">
        <f t="shared" si="8"/>
        <v>0.8437309755717084</v>
      </c>
      <c r="AH7" s="2">
        <v>30</v>
      </c>
      <c r="AI7" s="2">
        <v>30</v>
      </c>
      <c r="AJ7" s="5">
        <f t="shared" si="9"/>
        <v>30</v>
      </c>
      <c r="AK7" s="12">
        <f t="shared" si="10"/>
        <v>0.25757788017155459</v>
      </c>
      <c r="AL7" s="12">
        <f t="shared" si="11"/>
        <v>4.0329466436149621</v>
      </c>
      <c r="AM7" s="14">
        <f t="shared" si="12"/>
        <v>6</v>
      </c>
    </row>
    <row r="8" spans="1:40" x14ac:dyDescent="0.2">
      <c r="A8" s="1">
        <v>45238</v>
      </c>
      <c r="B8" t="s">
        <v>202</v>
      </c>
      <c r="C8" t="s">
        <v>45</v>
      </c>
      <c r="D8" t="s">
        <v>190</v>
      </c>
      <c r="E8" t="s">
        <v>59</v>
      </c>
      <c r="F8" s="2">
        <v>164.1</v>
      </c>
      <c r="G8" s="2">
        <v>125.8</v>
      </c>
      <c r="H8" s="2">
        <f t="shared" si="0"/>
        <v>87.8</v>
      </c>
      <c r="I8" s="2">
        <v>172.1</v>
      </c>
      <c r="J8" s="2">
        <v>52.9</v>
      </c>
      <c r="K8" s="2">
        <v>1.147</v>
      </c>
      <c r="L8" s="2">
        <v>1.9</v>
      </c>
      <c r="M8" s="2">
        <v>3.3149999999999999</v>
      </c>
      <c r="N8" s="2">
        <v>6.3010000000000002</v>
      </c>
      <c r="O8" s="2">
        <v>1.05</v>
      </c>
      <c r="P8" s="2">
        <v>1.79</v>
      </c>
      <c r="Q8" s="2">
        <v>3.1930000000000001</v>
      </c>
      <c r="R8" s="2">
        <v>5.8529999999999998</v>
      </c>
      <c r="S8" s="5">
        <f t="shared" si="1"/>
        <v>3.3149999999999999</v>
      </c>
      <c r="T8" s="13">
        <f t="shared" si="2"/>
        <v>0.4286330648456772</v>
      </c>
      <c r="U8" s="2">
        <v>2.6160000000000001</v>
      </c>
      <c r="V8" s="2">
        <v>2.4329999999999998</v>
      </c>
      <c r="W8" s="5">
        <f t="shared" si="3"/>
        <v>2.6160000000000001</v>
      </c>
      <c r="X8" s="12">
        <f t="shared" si="4"/>
        <v>0.27595176404986277</v>
      </c>
      <c r="Y8" s="2">
        <v>28</v>
      </c>
      <c r="Z8" s="2">
        <v>75</v>
      </c>
      <c r="AA8" s="2">
        <v>79</v>
      </c>
      <c r="AB8" s="2">
        <f t="shared" si="5"/>
        <v>79</v>
      </c>
      <c r="AC8" s="5">
        <f t="shared" si="6"/>
        <v>51</v>
      </c>
      <c r="AD8" s="2">
        <v>7.38</v>
      </c>
      <c r="AE8" s="2">
        <v>7.7</v>
      </c>
      <c r="AF8" s="5">
        <f t="shared" si="7"/>
        <v>7.7</v>
      </c>
      <c r="AG8" s="12">
        <f t="shared" si="8"/>
        <v>1.2717966205164857</v>
      </c>
      <c r="AH8" s="2">
        <v>39.5</v>
      </c>
      <c r="AI8" s="2">
        <v>41.5</v>
      </c>
      <c r="AJ8" s="5">
        <f t="shared" si="9"/>
        <v>41.5</v>
      </c>
      <c r="AK8" s="12">
        <f t="shared" si="10"/>
        <v>2.0098330368315676</v>
      </c>
      <c r="AL8" s="12">
        <f t="shared" si="11"/>
        <v>3.9862144862435933</v>
      </c>
      <c r="AM8" s="14">
        <f t="shared" si="12"/>
        <v>7</v>
      </c>
    </row>
    <row r="9" spans="1:40" x14ac:dyDescent="0.2">
      <c r="A9" s="1">
        <v>45238</v>
      </c>
      <c r="B9" t="s">
        <v>172</v>
      </c>
      <c r="C9" t="s">
        <v>45</v>
      </c>
      <c r="D9" t="s">
        <v>166</v>
      </c>
      <c r="E9" t="s">
        <v>49</v>
      </c>
      <c r="F9" s="2">
        <v>158.4</v>
      </c>
      <c r="G9" s="2">
        <v>121.5</v>
      </c>
      <c r="H9" s="2">
        <f t="shared" si="0"/>
        <v>83.5</v>
      </c>
      <c r="I9" s="2">
        <v>162.30000000000001</v>
      </c>
      <c r="J9" s="2">
        <v>47.5</v>
      </c>
      <c r="K9" s="2">
        <v>1.131</v>
      </c>
      <c r="L9" s="2">
        <v>1.8680000000000001</v>
      </c>
      <c r="M9" s="2">
        <v>3.1629999999999998</v>
      </c>
      <c r="N9" s="2">
        <v>5.5359999999999996</v>
      </c>
      <c r="O9" s="2">
        <v>1.071</v>
      </c>
      <c r="P9" s="2">
        <v>1.7929999999999999</v>
      </c>
      <c r="Q9" s="2">
        <v>3.0830000000000002</v>
      </c>
      <c r="R9" s="2">
        <v>5.4320000000000004</v>
      </c>
      <c r="S9" s="5">
        <f t="shared" si="1"/>
        <v>3.1629999999999998</v>
      </c>
      <c r="T9" s="13">
        <f t="shared" si="2"/>
        <v>1.1311731125927345</v>
      </c>
      <c r="U9" s="2">
        <v>2.669</v>
      </c>
      <c r="V9" s="2">
        <v>2.4049999999999998</v>
      </c>
      <c r="W9" s="5">
        <f t="shared" si="3"/>
        <v>2.669</v>
      </c>
      <c r="X9" s="12">
        <f t="shared" si="4"/>
        <v>-8.5595397089043193E-2</v>
      </c>
      <c r="Y9" s="2">
        <v>9</v>
      </c>
      <c r="Z9" s="2">
        <v>70</v>
      </c>
      <c r="AA9" s="2">
        <v>73</v>
      </c>
      <c r="AB9" s="2">
        <f t="shared" si="5"/>
        <v>73</v>
      </c>
      <c r="AC9" s="5">
        <f t="shared" si="6"/>
        <v>64</v>
      </c>
      <c r="AD9" s="2">
        <v>7.3</v>
      </c>
      <c r="AE9" s="2">
        <v>7.4</v>
      </c>
      <c r="AF9" s="5">
        <f t="shared" si="7"/>
        <v>7.4</v>
      </c>
      <c r="AG9" s="12">
        <f t="shared" si="8"/>
        <v>1.0577637980440975</v>
      </c>
      <c r="AH9" s="2">
        <v>39.5</v>
      </c>
      <c r="AI9" s="2">
        <v>39</v>
      </c>
      <c r="AJ9" s="5">
        <f t="shared" si="9"/>
        <v>39.5</v>
      </c>
      <c r="AK9" s="12">
        <f t="shared" si="10"/>
        <v>1.7050930095863479</v>
      </c>
      <c r="AL9" s="12">
        <f t="shared" si="11"/>
        <v>3.8084345231341366</v>
      </c>
      <c r="AM9" s="14">
        <f t="shared" si="12"/>
        <v>8</v>
      </c>
    </row>
    <row r="10" spans="1:40" x14ac:dyDescent="0.2">
      <c r="A10" s="1">
        <v>45238</v>
      </c>
      <c r="B10" t="s">
        <v>191</v>
      </c>
      <c r="C10" t="s">
        <v>45</v>
      </c>
      <c r="D10" t="s">
        <v>190</v>
      </c>
      <c r="E10" t="s">
        <v>99</v>
      </c>
      <c r="F10" s="2">
        <v>163.80000000000001</v>
      </c>
      <c r="G10" s="2">
        <v>126</v>
      </c>
      <c r="H10" s="2">
        <f t="shared" si="0"/>
        <v>88</v>
      </c>
      <c r="I10" s="2">
        <v>167.8</v>
      </c>
      <c r="J10" s="2">
        <v>53.4</v>
      </c>
      <c r="K10" s="2">
        <v>1.0900000000000001</v>
      </c>
      <c r="L10" s="2">
        <v>1.806</v>
      </c>
      <c r="M10" s="2">
        <v>3.0910000000000002</v>
      </c>
      <c r="N10" s="2">
        <v>5.5039999999999996</v>
      </c>
      <c r="O10" s="2">
        <v>1.0609999999999999</v>
      </c>
      <c r="P10" s="2">
        <v>1.772</v>
      </c>
      <c r="Q10" s="2">
        <v>3.0259999999999998</v>
      </c>
      <c r="R10" s="2">
        <v>5.3879999999999999</v>
      </c>
      <c r="S10" s="5">
        <f t="shared" si="1"/>
        <v>3.0910000000000002</v>
      </c>
      <c r="T10" s="13">
        <f t="shared" si="2"/>
        <v>1.4639552404729175</v>
      </c>
      <c r="U10" s="2">
        <v>2.4710000000000001</v>
      </c>
      <c r="V10" s="2">
        <v>2.3319999999999999</v>
      </c>
      <c r="W10" s="5">
        <f t="shared" si="3"/>
        <v>2.4710000000000001</v>
      </c>
      <c r="X10" s="12">
        <f t="shared" si="4"/>
        <v>1.2650902237695125</v>
      </c>
      <c r="Y10" s="2">
        <v>22</v>
      </c>
      <c r="Z10" s="2">
        <v>73</v>
      </c>
      <c r="AA10" s="2">
        <v>75</v>
      </c>
      <c r="AB10" s="2">
        <f t="shared" si="5"/>
        <v>75</v>
      </c>
      <c r="AC10" s="5">
        <f t="shared" si="6"/>
        <v>53</v>
      </c>
      <c r="AD10" s="2">
        <v>6.22</v>
      </c>
      <c r="AE10" s="2">
        <v>6.12</v>
      </c>
      <c r="AF10" s="5">
        <f t="shared" si="7"/>
        <v>6.22</v>
      </c>
      <c r="AG10" s="12">
        <f t="shared" si="8"/>
        <v>0.21590136298603552</v>
      </c>
      <c r="AH10" s="2">
        <v>30.5</v>
      </c>
      <c r="AI10" s="2">
        <v>25</v>
      </c>
      <c r="AJ10" s="5">
        <f t="shared" si="9"/>
        <v>30.5</v>
      </c>
      <c r="AK10" s="12">
        <f t="shared" si="10"/>
        <v>0.3337628869828595</v>
      </c>
      <c r="AL10" s="12">
        <f t="shared" si="11"/>
        <v>3.2787097142113248</v>
      </c>
      <c r="AM10" s="14">
        <f t="shared" si="12"/>
        <v>9</v>
      </c>
    </row>
    <row r="11" spans="1:40" x14ac:dyDescent="0.2">
      <c r="A11" s="1">
        <v>45238</v>
      </c>
      <c r="B11" t="s">
        <v>177</v>
      </c>
      <c r="C11" t="s">
        <v>45</v>
      </c>
      <c r="D11" t="s">
        <v>178</v>
      </c>
      <c r="E11" t="s">
        <v>99</v>
      </c>
      <c r="F11" s="2">
        <v>174.5</v>
      </c>
      <c r="G11" s="2">
        <v>126.9</v>
      </c>
      <c r="H11" s="2">
        <f t="shared" si="0"/>
        <v>88.9</v>
      </c>
      <c r="I11" s="2">
        <v>182.5</v>
      </c>
      <c r="J11" s="2">
        <v>59.6</v>
      </c>
      <c r="K11" s="2">
        <v>1.0169999999999999</v>
      </c>
      <c r="L11" s="2">
        <v>1.7889999999999999</v>
      </c>
      <c r="M11" s="2">
        <v>3.202</v>
      </c>
      <c r="N11" s="2">
        <v>5.9390000000000001</v>
      </c>
      <c r="O11" s="2">
        <v>1.107</v>
      </c>
      <c r="P11" s="2">
        <v>1.9079999999999999</v>
      </c>
      <c r="Q11" s="2">
        <v>3.3319999999999999</v>
      </c>
      <c r="R11" s="2">
        <v>6.0609999999999999</v>
      </c>
      <c r="S11" s="5">
        <f t="shared" si="1"/>
        <v>3.3319999999999999</v>
      </c>
      <c r="T11" s="13">
        <f t="shared" si="2"/>
        <v>0.35005950687396736</v>
      </c>
      <c r="U11" s="2">
        <v>2.5089999999999999</v>
      </c>
      <c r="V11" s="2">
        <v>2.5510000000000002</v>
      </c>
      <c r="W11" s="5">
        <f t="shared" si="3"/>
        <v>2.5510000000000002</v>
      </c>
      <c r="X11" s="12">
        <f t="shared" si="4"/>
        <v>0.71935865978625713</v>
      </c>
      <c r="Y11" s="2">
        <v>37</v>
      </c>
      <c r="Z11" s="2">
        <v>86</v>
      </c>
      <c r="AA11" s="2">
        <v>91</v>
      </c>
      <c r="AB11" s="2">
        <f t="shared" si="5"/>
        <v>91</v>
      </c>
      <c r="AC11" s="5">
        <f t="shared" si="6"/>
        <v>54</v>
      </c>
      <c r="AD11" s="2">
        <v>7.47</v>
      </c>
      <c r="AE11" s="2">
        <v>7.35</v>
      </c>
      <c r="AF11" s="5">
        <f t="shared" si="7"/>
        <v>7.47</v>
      </c>
      <c r="AG11" s="12">
        <f t="shared" si="8"/>
        <v>1.1077047899543209</v>
      </c>
      <c r="AH11" s="2">
        <v>32.5</v>
      </c>
      <c r="AI11" s="2">
        <v>31</v>
      </c>
      <c r="AJ11" s="5">
        <f t="shared" si="9"/>
        <v>32.5</v>
      </c>
      <c r="AK11" s="12">
        <f t="shared" si="10"/>
        <v>0.63850291422807914</v>
      </c>
      <c r="AL11" s="12">
        <f t="shared" si="11"/>
        <v>2.8156258708426245</v>
      </c>
      <c r="AM11" s="14">
        <f t="shared" si="12"/>
        <v>10</v>
      </c>
    </row>
    <row r="12" spans="1:40" x14ac:dyDescent="0.2">
      <c r="A12" s="1">
        <v>45238</v>
      </c>
      <c r="B12" t="s">
        <v>193</v>
      </c>
      <c r="C12" t="s">
        <v>45</v>
      </c>
      <c r="D12" t="s">
        <v>194</v>
      </c>
      <c r="E12" t="s">
        <v>54</v>
      </c>
      <c r="F12" s="2">
        <v>170.5</v>
      </c>
      <c r="G12" s="2">
        <v>130.19999999999999</v>
      </c>
      <c r="H12" s="2">
        <f t="shared" si="0"/>
        <v>92.199999999999989</v>
      </c>
      <c r="I12" s="2">
        <v>169.1</v>
      </c>
      <c r="J12" s="2">
        <v>47.75</v>
      </c>
      <c r="K12" s="2">
        <v>1.145</v>
      </c>
      <c r="L12" s="2">
        <v>1.915</v>
      </c>
      <c r="M12" s="2">
        <v>3.343</v>
      </c>
      <c r="N12" s="2">
        <v>6.101</v>
      </c>
      <c r="O12" s="2">
        <v>1.181</v>
      </c>
      <c r="P12" s="2">
        <v>1.9710000000000001</v>
      </c>
      <c r="Q12" s="2">
        <v>3.3769999999999998</v>
      </c>
      <c r="R12" s="2">
        <v>6.12</v>
      </c>
      <c r="S12" s="5">
        <f t="shared" si="1"/>
        <v>3.3769999999999998</v>
      </c>
      <c r="T12" s="13">
        <f t="shared" si="2"/>
        <v>0.14207067694885225</v>
      </c>
      <c r="U12" s="2">
        <v>2.512</v>
      </c>
      <c r="V12" s="2">
        <v>2.544</v>
      </c>
      <c r="W12" s="5">
        <f t="shared" si="3"/>
        <v>2.544</v>
      </c>
      <c r="X12" s="12">
        <f t="shared" si="4"/>
        <v>0.76711017163479267</v>
      </c>
      <c r="Y12" s="2">
        <v>27</v>
      </c>
      <c r="Z12" s="2">
        <v>70</v>
      </c>
      <c r="AA12" s="2">
        <v>71</v>
      </c>
      <c r="AB12" s="2">
        <f t="shared" si="5"/>
        <v>71</v>
      </c>
      <c r="AC12" s="5">
        <f t="shared" si="6"/>
        <v>44</v>
      </c>
      <c r="AD12" s="2">
        <v>6.07</v>
      </c>
      <c r="AE12" s="2">
        <v>4.9800000000000004</v>
      </c>
      <c r="AF12" s="5">
        <f t="shared" si="7"/>
        <v>6.07</v>
      </c>
      <c r="AG12" s="12">
        <f t="shared" si="8"/>
        <v>0.10888495174984164</v>
      </c>
      <c r="AH12" s="2">
        <v>33.5</v>
      </c>
      <c r="AI12" s="2">
        <v>30.5</v>
      </c>
      <c r="AJ12" s="5">
        <f t="shared" si="9"/>
        <v>33.5</v>
      </c>
      <c r="AK12" s="12">
        <f t="shared" si="10"/>
        <v>0.79087292785068897</v>
      </c>
      <c r="AL12" s="12">
        <f t="shared" si="11"/>
        <v>1.8089387281841756</v>
      </c>
      <c r="AM12" s="14">
        <f t="shared" si="12"/>
        <v>11</v>
      </c>
    </row>
    <row r="13" spans="1:40" x14ac:dyDescent="0.2">
      <c r="A13" s="1">
        <v>45238</v>
      </c>
      <c r="B13" t="s">
        <v>189</v>
      </c>
      <c r="C13" t="s">
        <v>45</v>
      </c>
      <c r="D13" t="s">
        <v>190</v>
      </c>
      <c r="E13" t="s">
        <v>46</v>
      </c>
      <c r="F13" s="2">
        <v>163.30000000000001</v>
      </c>
      <c r="G13" s="2">
        <v>125.2</v>
      </c>
      <c r="H13" s="2">
        <f t="shared" si="0"/>
        <v>87.2</v>
      </c>
      <c r="I13" s="2">
        <v>169.5</v>
      </c>
      <c r="J13" s="2">
        <v>56.55</v>
      </c>
      <c r="K13" s="2">
        <v>1.1679999999999999</v>
      </c>
      <c r="L13" s="2">
        <v>1.9730000000000001</v>
      </c>
      <c r="M13" s="2">
        <v>3.4489999999999998</v>
      </c>
      <c r="N13" s="2">
        <v>6.3090000000000002</v>
      </c>
      <c r="O13" s="2">
        <v>1.161</v>
      </c>
      <c r="P13" s="2">
        <v>1.972</v>
      </c>
      <c r="Q13" s="2">
        <v>3.4319999999999999</v>
      </c>
      <c r="R13" s="2">
        <v>6.2409999999999997</v>
      </c>
      <c r="S13" s="5">
        <f t="shared" si="1"/>
        <v>3.4489999999999998</v>
      </c>
      <c r="T13" s="13">
        <f t="shared" si="2"/>
        <v>-0.19071145093133277</v>
      </c>
      <c r="U13" s="2">
        <v>2.8839999999999999</v>
      </c>
      <c r="V13" s="2">
        <v>2.673</v>
      </c>
      <c r="W13" s="5">
        <f t="shared" si="3"/>
        <v>2.8839999999999999</v>
      </c>
      <c r="X13" s="12">
        <f t="shared" si="4"/>
        <v>-1.55224897529404</v>
      </c>
      <c r="Y13" s="2">
        <v>33</v>
      </c>
      <c r="Z13" s="2">
        <v>79</v>
      </c>
      <c r="AA13" s="2">
        <v>81</v>
      </c>
      <c r="AB13" s="2">
        <f t="shared" si="5"/>
        <v>81</v>
      </c>
      <c r="AC13" s="5">
        <f t="shared" si="6"/>
        <v>48</v>
      </c>
      <c r="AD13" s="2">
        <v>8.36</v>
      </c>
      <c r="AE13" s="2">
        <v>8.6</v>
      </c>
      <c r="AF13" s="5">
        <f t="shared" si="7"/>
        <v>8.6</v>
      </c>
      <c r="AG13" s="12">
        <f t="shared" si="8"/>
        <v>1.9138950879336509</v>
      </c>
      <c r="AH13" s="2">
        <v>39</v>
      </c>
      <c r="AI13" s="2">
        <v>36.5</v>
      </c>
      <c r="AJ13" s="5">
        <f t="shared" si="9"/>
        <v>39</v>
      </c>
      <c r="AK13" s="12">
        <f t="shared" si="10"/>
        <v>1.6289080027750429</v>
      </c>
      <c r="AL13" s="12">
        <f t="shared" si="11"/>
        <v>1.799842664483321</v>
      </c>
      <c r="AM13" s="14">
        <f t="shared" si="12"/>
        <v>12</v>
      </c>
    </row>
    <row r="14" spans="1:40" x14ac:dyDescent="0.2">
      <c r="A14" s="1">
        <v>45238</v>
      </c>
      <c r="B14" t="s">
        <v>212</v>
      </c>
      <c r="C14" t="s">
        <v>45</v>
      </c>
      <c r="D14" t="s">
        <v>194</v>
      </c>
      <c r="E14" t="s">
        <v>87</v>
      </c>
      <c r="F14" s="2">
        <v>161.30000000000001</v>
      </c>
      <c r="G14" s="2">
        <v>122.2</v>
      </c>
      <c r="H14" s="2">
        <f t="shared" si="0"/>
        <v>84.2</v>
      </c>
      <c r="I14" s="2">
        <v>165.7</v>
      </c>
      <c r="J14" s="2">
        <v>50.35</v>
      </c>
      <c r="K14" s="2">
        <v>1.123</v>
      </c>
      <c r="L14" s="2">
        <v>1.8779999999999999</v>
      </c>
      <c r="M14" s="2">
        <v>3.2650000000000001</v>
      </c>
      <c r="N14" s="2">
        <v>5.9989999999999997</v>
      </c>
      <c r="O14" s="2">
        <v>1.1240000000000001</v>
      </c>
      <c r="P14" s="2">
        <v>1.879</v>
      </c>
      <c r="Q14" s="2">
        <v>3.2730000000000001</v>
      </c>
      <c r="R14" s="2">
        <v>6.0469999999999997</v>
      </c>
      <c r="S14" s="5">
        <f t="shared" si="1"/>
        <v>3.2730000000000001</v>
      </c>
      <c r="T14" s="13">
        <f t="shared" si="2"/>
        <v>0.62275597277578409</v>
      </c>
      <c r="U14" s="2">
        <v>2.5630000000000002</v>
      </c>
      <c r="V14" s="2">
        <v>2.395</v>
      </c>
      <c r="W14" s="5">
        <f t="shared" si="3"/>
        <v>2.5630000000000002</v>
      </c>
      <c r="X14" s="12">
        <f t="shared" si="4"/>
        <v>0.63749892518876883</v>
      </c>
      <c r="Y14" s="2">
        <v>19</v>
      </c>
      <c r="Z14" s="2">
        <v>65</v>
      </c>
      <c r="AA14" s="2">
        <v>67</v>
      </c>
      <c r="AB14" s="2">
        <f t="shared" si="5"/>
        <v>67</v>
      </c>
      <c r="AC14" s="5">
        <f t="shared" si="6"/>
        <v>48</v>
      </c>
      <c r="AD14" s="2">
        <v>6</v>
      </c>
      <c r="AE14" s="2">
        <v>6.09</v>
      </c>
      <c r="AF14" s="5">
        <f t="shared" si="7"/>
        <v>6.09</v>
      </c>
      <c r="AG14" s="12">
        <f t="shared" si="8"/>
        <v>0.1231538065813339</v>
      </c>
      <c r="AH14" s="2">
        <v>30</v>
      </c>
      <c r="AI14" s="2">
        <v>29.5</v>
      </c>
      <c r="AJ14" s="5">
        <f t="shared" si="9"/>
        <v>30</v>
      </c>
      <c r="AK14" s="12">
        <f t="shared" si="10"/>
        <v>0.25757788017155459</v>
      </c>
      <c r="AL14" s="12">
        <f t="shared" si="11"/>
        <v>1.6409865847174414</v>
      </c>
      <c r="AM14" s="14">
        <f t="shared" si="12"/>
        <v>13</v>
      </c>
    </row>
    <row r="15" spans="1:40" x14ac:dyDescent="0.2">
      <c r="A15" s="1">
        <v>45238</v>
      </c>
      <c r="B15" t="s">
        <v>175</v>
      </c>
      <c r="C15" t="s">
        <v>45</v>
      </c>
      <c r="D15" t="s">
        <v>166</v>
      </c>
      <c r="E15" t="s">
        <v>54</v>
      </c>
      <c r="F15" s="2">
        <v>154.69999999999999</v>
      </c>
      <c r="G15" s="2">
        <v>120.2</v>
      </c>
      <c r="H15" s="2">
        <f t="shared" si="0"/>
        <v>82.2</v>
      </c>
      <c r="I15" s="2">
        <v>158.4</v>
      </c>
      <c r="J15" s="2">
        <v>45.15</v>
      </c>
      <c r="K15" s="2">
        <v>1.1220000000000001</v>
      </c>
      <c r="L15" s="2">
        <v>1.889</v>
      </c>
      <c r="M15" s="2">
        <v>3.27</v>
      </c>
      <c r="N15" s="2">
        <v>5.8940000000000001</v>
      </c>
      <c r="O15" s="2">
        <v>1.0780000000000001</v>
      </c>
      <c r="P15" s="2">
        <v>1.837</v>
      </c>
      <c r="Q15" s="2">
        <v>3.2050000000000001</v>
      </c>
      <c r="R15" s="2">
        <v>5.7949999999999999</v>
      </c>
      <c r="S15" s="5">
        <f t="shared" si="1"/>
        <v>3.27</v>
      </c>
      <c r="T15" s="13">
        <f t="shared" si="2"/>
        <v>0.63662189477079234</v>
      </c>
      <c r="U15" s="2">
        <v>2.496</v>
      </c>
      <c r="V15" s="2">
        <v>2.6040000000000001</v>
      </c>
      <c r="W15" s="5">
        <f t="shared" si="3"/>
        <v>2.6040000000000001</v>
      </c>
      <c r="X15" s="12">
        <f t="shared" si="4"/>
        <v>0.35781149864735112</v>
      </c>
      <c r="Y15" s="2">
        <v>9</v>
      </c>
      <c r="Z15" s="2">
        <v>54</v>
      </c>
      <c r="AA15" s="2">
        <v>54</v>
      </c>
      <c r="AB15" s="2">
        <f t="shared" si="5"/>
        <v>54</v>
      </c>
      <c r="AC15" s="5">
        <f t="shared" si="6"/>
        <v>45</v>
      </c>
      <c r="AD15" s="2">
        <v>5.44</v>
      </c>
      <c r="AE15" s="2">
        <v>5.68</v>
      </c>
      <c r="AF15" s="5">
        <f t="shared" si="7"/>
        <v>5.68</v>
      </c>
      <c r="AG15" s="12">
        <f t="shared" si="8"/>
        <v>-0.16935771746426381</v>
      </c>
      <c r="AH15" s="2">
        <v>32</v>
      </c>
      <c r="AI15" s="2">
        <v>29.5</v>
      </c>
      <c r="AJ15" s="5">
        <f t="shared" si="9"/>
        <v>32</v>
      </c>
      <c r="AK15" s="12">
        <f t="shared" si="10"/>
        <v>0.56231790741677423</v>
      </c>
      <c r="AL15" s="12">
        <f t="shared" si="11"/>
        <v>1.3873935833706539</v>
      </c>
      <c r="AM15" s="14">
        <f t="shared" si="12"/>
        <v>14</v>
      </c>
    </row>
    <row r="16" spans="1:40" x14ac:dyDescent="0.2">
      <c r="A16" s="1">
        <v>45238</v>
      </c>
      <c r="B16" t="s">
        <v>211</v>
      </c>
      <c r="C16" t="s">
        <v>45</v>
      </c>
      <c r="D16" t="s">
        <v>194</v>
      </c>
      <c r="E16" t="s">
        <v>54</v>
      </c>
      <c r="F16" s="2">
        <v>167</v>
      </c>
      <c r="G16" s="2">
        <v>124.7</v>
      </c>
      <c r="H16" s="2">
        <f t="shared" si="0"/>
        <v>86.7</v>
      </c>
      <c r="I16" s="2">
        <v>172.5</v>
      </c>
      <c r="J16" s="2">
        <v>44.4</v>
      </c>
      <c r="K16" s="2">
        <v>1.117</v>
      </c>
      <c r="L16" s="2">
        <v>2.0230000000000001</v>
      </c>
      <c r="M16" s="2">
        <v>3.6190000000000002</v>
      </c>
      <c r="N16" s="2">
        <v>6.6509999999999998</v>
      </c>
      <c r="O16" s="2">
        <v>1.145</v>
      </c>
      <c r="P16" s="2">
        <v>1.9830000000000001</v>
      </c>
      <c r="Q16" s="2">
        <v>3.504</v>
      </c>
      <c r="R16" s="2">
        <v>6.4980000000000002</v>
      </c>
      <c r="S16" s="5">
        <f t="shared" si="1"/>
        <v>3.6190000000000002</v>
      </c>
      <c r="T16" s="13">
        <f t="shared" si="2"/>
        <v>-0.9764470306484373</v>
      </c>
      <c r="U16" s="2">
        <v>2.492</v>
      </c>
      <c r="V16" s="2">
        <v>2.5070000000000001</v>
      </c>
      <c r="W16" s="5">
        <f t="shared" si="3"/>
        <v>2.5070000000000001</v>
      </c>
      <c r="X16" s="12">
        <f t="shared" si="4"/>
        <v>1.0195110199770476</v>
      </c>
      <c r="Y16" s="2">
        <v>24</v>
      </c>
      <c r="Z16" s="2">
        <v>72</v>
      </c>
      <c r="AA16" s="2">
        <v>73</v>
      </c>
      <c r="AB16" s="2">
        <f t="shared" si="5"/>
        <v>73</v>
      </c>
      <c r="AC16" s="5">
        <f t="shared" si="6"/>
        <v>49</v>
      </c>
      <c r="AD16" s="2">
        <v>6.35</v>
      </c>
      <c r="AE16" s="2">
        <v>6.1</v>
      </c>
      <c r="AF16" s="5">
        <f t="shared" si="7"/>
        <v>6.35</v>
      </c>
      <c r="AG16" s="12">
        <f t="shared" si="8"/>
        <v>0.30864891939073713</v>
      </c>
      <c r="AH16" s="2">
        <v>31.5</v>
      </c>
      <c r="AI16" s="2">
        <v>33.5</v>
      </c>
      <c r="AJ16" s="5">
        <f t="shared" si="9"/>
        <v>33.5</v>
      </c>
      <c r="AK16" s="12">
        <f t="shared" si="10"/>
        <v>0.79087292785068897</v>
      </c>
      <c r="AL16" s="12">
        <f t="shared" si="11"/>
        <v>1.1425858365700363</v>
      </c>
      <c r="AM16" s="14">
        <f t="shared" si="12"/>
        <v>15</v>
      </c>
    </row>
    <row r="17" spans="1:39" x14ac:dyDescent="0.2">
      <c r="A17" s="1">
        <v>45238</v>
      </c>
      <c r="B17" t="s">
        <v>195</v>
      </c>
      <c r="C17" t="s">
        <v>45</v>
      </c>
      <c r="D17" t="s">
        <v>190</v>
      </c>
      <c r="E17" t="s">
        <v>99</v>
      </c>
      <c r="F17" s="2">
        <v>173.9</v>
      </c>
      <c r="G17" s="2">
        <v>123.8</v>
      </c>
      <c r="H17" s="2">
        <f t="shared" si="0"/>
        <v>85.8</v>
      </c>
      <c r="I17" s="2">
        <v>172.5</v>
      </c>
      <c r="J17" s="2">
        <v>50.75</v>
      </c>
      <c r="K17" s="2">
        <v>1.103</v>
      </c>
      <c r="L17" s="2">
        <v>1.8839999999999999</v>
      </c>
      <c r="M17" s="2">
        <v>3.3029999999999999</v>
      </c>
      <c r="N17" s="2">
        <v>6.056</v>
      </c>
      <c r="O17" s="2">
        <v>1.0660000000000001</v>
      </c>
      <c r="P17" s="2">
        <v>1.845</v>
      </c>
      <c r="Q17" s="2">
        <v>3.3</v>
      </c>
      <c r="R17" s="2">
        <v>6.1260000000000003</v>
      </c>
      <c r="S17" s="5">
        <f t="shared" si="1"/>
        <v>3.3029999999999999</v>
      </c>
      <c r="T17" s="13">
        <f t="shared" si="2"/>
        <v>0.48409675282570808</v>
      </c>
      <c r="U17" s="2">
        <v>2.5099999999999998</v>
      </c>
      <c r="V17" s="2">
        <v>2.5289999999999999</v>
      </c>
      <c r="W17" s="5">
        <f t="shared" si="3"/>
        <v>2.5289999999999999</v>
      </c>
      <c r="X17" s="12">
        <f t="shared" si="4"/>
        <v>0.86943483988165382</v>
      </c>
      <c r="Y17" s="2">
        <v>39</v>
      </c>
      <c r="Z17" s="2">
        <v>82</v>
      </c>
      <c r="AA17" s="2">
        <v>82</v>
      </c>
      <c r="AB17" s="2">
        <f t="shared" si="5"/>
        <v>82</v>
      </c>
      <c r="AC17" s="5">
        <f t="shared" si="6"/>
        <v>43</v>
      </c>
      <c r="AD17" s="2">
        <v>5.64</v>
      </c>
      <c r="AE17" s="2">
        <v>5.85</v>
      </c>
      <c r="AF17" s="5">
        <f t="shared" si="7"/>
        <v>5.85</v>
      </c>
      <c r="AG17" s="12">
        <f t="shared" si="8"/>
        <v>-4.8072451396577051E-2</v>
      </c>
      <c r="AH17" s="2">
        <v>24.5</v>
      </c>
      <c r="AI17" s="2">
        <v>19</v>
      </c>
      <c r="AJ17" s="5">
        <f t="shared" si="9"/>
        <v>24.5</v>
      </c>
      <c r="AK17" s="12">
        <f t="shared" si="10"/>
        <v>-0.58045719475279944</v>
      </c>
      <c r="AL17" s="12">
        <f t="shared" si="11"/>
        <v>0.72500194655798533</v>
      </c>
      <c r="AM17" s="14">
        <f t="shared" si="12"/>
        <v>16</v>
      </c>
    </row>
    <row r="18" spans="1:39" x14ac:dyDescent="0.2">
      <c r="A18" s="1">
        <v>45238</v>
      </c>
      <c r="B18" t="s">
        <v>213</v>
      </c>
      <c r="C18" t="s">
        <v>45</v>
      </c>
      <c r="D18" t="s">
        <v>194</v>
      </c>
      <c r="E18" t="s">
        <v>99</v>
      </c>
      <c r="F18" s="2">
        <v>162</v>
      </c>
      <c r="G18" s="2">
        <v>121.2</v>
      </c>
      <c r="H18" s="2">
        <f t="shared" si="0"/>
        <v>83.2</v>
      </c>
      <c r="I18" s="2">
        <v>164.4</v>
      </c>
      <c r="J18" s="2">
        <v>41.9</v>
      </c>
      <c r="K18" s="2">
        <v>1.1299999999999999</v>
      </c>
      <c r="L18" s="2">
        <v>1.9019999999999999</v>
      </c>
      <c r="M18" s="2">
        <v>3.3069999999999999</v>
      </c>
      <c r="N18" s="2">
        <v>5.99</v>
      </c>
      <c r="O18" s="2">
        <v>1.1299999999999999</v>
      </c>
      <c r="P18" s="2">
        <v>1.885</v>
      </c>
      <c r="Q18" s="2">
        <v>3.2749999999999999</v>
      </c>
      <c r="R18" s="2">
        <v>5.9249999999999998</v>
      </c>
      <c r="S18" s="5">
        <f t="shared" si="1"/>
        <v>3.3069999999999999</v>
      </c>
      <c r="T18" s="13">
        <f t="shared" si="2"/>
        <v>0.46560885683236442</v>
      </c>
      <c r="U18" s="2">
        <v>2.5649999999999999</v>
      </c>
      <c r="V18" s="2">
        <v>2.5630000000000002</v>
      </c>
      <c r="W18" s="5">
        <f t="shared" si="3"/>
        <v>2.5649999999999999</v>
      </c>
      <c r="X18" s="12">
        <f t="shared" si="4"/>
        <v>0.62385563608918893</v>
      </c>
      <c r="Y18" s="2">
        <v>22</v>
      </c>
      <c r="Z18" s="2">
        <v>71</v>
      </c>
      <c r="AA18" s="2">
        <v>75</v>
      </c>
      <c r="AB18" s="2">
        <f t="shared" si="5"/>
        <v>75</v>
      </c>
      <c r="AC18" s="5">
        <f t="shared" si="6"/>
        <v>53</v>
      </c>
      <c r="AD18" s="2">
        <v>6.1</v>
      </c>
      <c r="AE18" s="2">
        <v>5.9</v>
      </c>
      <c r="AF18" s="5">
        <f t="shared" si="7"/>
        <v>6.1</v>
      </c>
      <c r="AG18" s="12">
        <f t="shared" si="8"/>
        <v>0.13028823399708003</v>
      </c>
      <c r="AH18" s="2">
        <v>24.5</v>
      </c>
      <c r="AI18" s="2">
        <v>24</v>
      </c>
      <c r="AJ18" s="5">
        <f t="shared" si="9"/>
        <v>24.5</v>
      </c>
      <c r="AK18" s="12">
        <f t="shared" si="10"/>
        <v>-0.58045719475279944</v>
      </c>
      <c r="AL18" s="12">
        <f t="shared" si="11"/>
        <v>0.63929553216583401</v>
      </c>
      <c r="AM18" s="14">
        <f t="shared" si="12"/>
        <v>17</v>
      </c>
    </row>
    <row r="19" spans="1:39" x14ac:dyDescent="0.2">
      <c r="A19" s="1">
        <v>45238</v>
      </c>
      <c r="B19" t="s">
        <v>164</v>
      </c>
      <c r="C19" t="s">
        <v>45</v>
      </c>
      <c r="D19" t="s">
        <v>154</v>
      </c>
      <c r="E19" t="s">
        <v>54</v>
      </c>
      <c r="F19" s="2">
        <v>166.5</v>
      </c>
      <c r="G19" s="2">
        <v>127.5</v>
      </c>
      <c r="H19" s="2">
        <f t="shared" si="0"/>
        <v>89.5</v>
      </c>
      <c r="I19" s="2">
        <v>173.3</v>
      </c>
      <c r="J19" s="2">
        <v>44.9</v>
      </c>
      <c r="K19" s="2">
        <v>1.115</v>
      </c>
      <c r="L19" s="2">
        <v>1.909</v>
      </c>
      <c r="M19" s="2">
        <v>3.347</v>
      </c>
      <c r="N19" s="2">
        <v>6.1289999999999996</v>
      </c>
      <c r="O19" s="2">
        <v>1.1220000000000001</v>
      </c>
      <c r="P19" s="2">
        <v>1.92</v>
      </c>
      <c r="Q19" s="2">
        <v>3.3540000000000001</v>
      </c>
      <c r="R19" s="2">
        <v>6.1390000000000002</v>
      </c>
      <c r="S19" s="5">
        <f t="shared" si="1"/>
        <v>3.3540000000000001</v>
      </c>
      <c r="T19" s="13">
        <f t="shared" si="2"/>
        <v>0.24837607891057648</v>
      </c>
      <c r="U19" s="2">
        <v>2.4980000000000002</v>
      </c>
      <c r="V19" s="2">
        <v>2.4380000000000002</v>
      </c>
      <c r="W19" s="5">
        <f t="shared" si="3"/>
        <v>2.4980000000000002</v>
      </c>
      <c r="X19" s="12">
        <f t="shared" si="4"/>
        <v>1.0809058209251632</v>
      </c>
      <c r="Y19" s="2">
        <v>29</v>
      </c>
      <c r="Z19" s="2">
        <v>72</v>
      </c>
      <c r="AA19" s="2">
        <v>72</v>
      </c>
      <c r="AB19" s="2">
        <f t="shared" si="5"/>
        <v>72</v>
      </c>
      <c r="AC19" s="5">
        <f t="shared" si="6"/>
        <v>43</v>
      </c>
      <c r="AD19" s="2">
        <v>5.65</v>
      </c>
      <c r="AE19" s="2">
        <v>5.5</v>
      </c>
      <c r="AF19" s="5">
        <f t="shared" si="7"/>
        <v>5.65</v>
      </c>
      <c r="AG19" s="12">
        <f t="shared" si="8"/>
        <v>-0.1907609997115022</v>
      </c>
      <c r="AH19" s="2">
        <v>23.5</v>
      </c>
      <c r="AI19" s="2">
        <v>24.5</v>
      </c>
      <c r="AJ19" s="5">
        <f t="shared" si="9"/>
        <v>24.5</v>
      </c>
      <c r="AK19" s="12">
        <f t="shared" si="10"/>
        <v>-0.58045719475279944</v>
      </c>
      <c r="AL19" s="12">
        <f t="shared" si="11"/>
        <v>0.5580637053714379</v>
      </c>
      <c r="AM19" s="14">
        <f t="shared" si="12"/>
        <v>18</v>
      </c>
    </row>
    <row r="20" spans="1:39" x14ac:dyDescent="0.2">
      <c r="A20" s="1">
        <v>45238</v>
      </c>
      <c r="B20" t="s">
        <v>171</v>
      </c>
      <c r="C20" t="s">
        <v>45</v>
      </c>
      <c r="D20" t="s">
        <v>166</v>
      </c>
      <c r="E20" t="s">
        <v>46</v>
      </c>
      <c r="F20" s="2">
        <v>163.1</v>
      </c>
      <c r="G20" s="2">
        <v>122.5</v>
      </c>
      <c r="H20" s="2">
        <f t="shared" si="0"/>
        <v>84.5</v>
      </c>
      <c r="I20" s="2">
        <v>175</v>
      </c>
      <c r="J20" s="2">
        <v>49.3</v>
      </c>
      <c r="K20" s="2">
        <v>1.24</v>
      </c>
      <c r="L20" s="2">
        <v>2.0630000000000002</v>
      </c>
      <c r="M20" s="2">
        <v>3.536</v>
      </c>
      <c r="N20" s="2">
        <v>6.3689999999999998</v>
      </c>
      <c r="O20" s="2">
        <v>1.2350000000000001</v>
      </c>
      <c r="P20" s="2">
        <v>2.0259999999999998</v>
      </c>
      <c r="Q20" s="2">
        <v>3.4889999999999999</v>
      </c>
      <c r="R20" s="2">
        <v>6.3019999999999996</v>
      </c>
      <c r="S20" s="5">
        <f t="shared" si="1"/>
        <v>3.536</v>
      </c>
      <c r="T20" s="13">
        <f t="shared" si="2"/>
        <v>-0.59282318878655682</v>
      </c>
      <c r="U20" s="2">
        <v>2.722</v>
      </c>
      <c r="V20" s="2">
        <v>2.6589999999999998</v>
      </c>
      <c r="W20" s="5">
        <f t="shared" si="3"/>
        <v>2.722</v>
      </c>
      <c r="X20" s="12">
        <f t="shared" si="4"/>
        <v>-0.44714255822794918</v>
      </c>
      <c r="Y20" s="2">
        <v>23</v>
      </c>
      <c r="Z20" s="2">
        <v>67</v>
      </c>
      <c r="AA20" s="2">
        <v>72</v>
      </c>
      <c r="AB20" s="2">
        <f t="shared" si="5"/>
        <v>72</v>
      </c>
      <c r="AC20" s="5">
        <f t="shared" si="6"/>
        <v>49</v>
      </c>
      <c r="AD20" s="2">
        <v>7.77</v>
      </c>
      <c r="AE20" s="2">
        <v>7.02</v>
      </c>
      <c r="AF20" s="5">
        <f t="shared" si="7"/>
        <v>7.77</v>
      </c>
      <c r="AG20" s="12">
        <f t="shared" si="8"/>
        <v>1.3217376124267093</v>
      </c>
      <c r="AH20" s="2">
        <v>28.5</v>
      </c>
      <c r="AI20" s="2">
        <v>25</v>
      </c>
      <c r="AJ20" s="5">
        <f t="shared" si="9"/>
        <v>28.5</v>
      </c>
      <c r="AK20" s="12">
        <f t="shared" si="10"/>
        <v>2.902285973763986E-2</v>
      </c>
      <c r="AL20" s="12">
        <f t="shared" si="11"/>
        <v>0.31079472514984308</v>
      </c>
      <c r="AM20" s="14">
        <f t="shared" si="12"/>
        <v>19</v>
      </c>
    </row>
    <row r="21" spans="1:39" x14ac:dyDescent="0.2">
      <c r="A21" s="1">
        <v>45238</v>
      </c>
      <c r="B21" t="s">
        <v>180</v>
      </c>
      <c r="C21" t="s">
        <v>45</v>
      </c>
      <c r="D21" t="s">
        <v>178</v>
      </c>
      <c r="E21" t="s">
        <v>56</v>
      </c>
      <c r="F21" s="2">
        <v>159.4</v>
      </c>
      <c r="G21" s="2">
        <v>121</v>
      </c>
      <c r="H21" s="2">
        <f t="shared" si="0"/>
        <v>83</v>
      </c>
      <c r="I21" s="2">
        <v>167.2</v>
      </c>
      <c r="J21" s="2">
        <v>49.1</v>
      </c>
      <c r="K21" s="2">
        <v>1.1479999999999999</v>
      </c>
      <c r="L21" s="2">
        <v>1.9750000000000001</v>
      </c>
      <c r="M21" s="2">
        <v>3.4609999999999999</v>
      </c>
      <c r="N21" s="2">
        <v>6.3220000000000001</v>
      </c>
      <c r="O21" s="2">
        <v>1.1830000000000001</v>
      </c>
      <c r="P21" s="2">
        <v>2.0169999999999999</v>
      </c>
      <c r="Q21" s="2">
        <v>3.528</v>
      </c>
      <c r="R21" s="2">
        <v>6.4930000000000003</v>
      </c>
      <c r="S21" s="5">
        <f t="shared" si="1"/>
        <v>3.528</v>
      </c>
      <c r="T21" s="13">
        <f t="shared" si="2"/>
        <v>-0.55584739679986961</v>
      </c>
      <c r="U21" s="2">
        <v>2.74</v>
      </c>
      <c r="V21" s="2">
        <v>2.7690000000000001</v>
      </c>
      <c r="W21" s="5">
        <f t="shared" si="3"/>
        <v>2.7690000000000001</v>
      </c>
      <c r="X21" s="12">
        <f t="shared" si="4"/>
        <v>-0.76775985206811259</v>
      </c>
      <c r="Y21" s="2">
        <v>24</v>
      </c>
      <c r="Z21" s="2">
        <v>62</v>
      </c>
      <c r="AA21" s="2">
        <v>63</v>
      </c>
      <c r="AB21" s="2">
        <f t="shared" si="5"/>
        <v>63</v>
      </c>
      <c r="AC21" s="5">
        <f t="shared" si="6"/>
        <v>39</v>
      </c>
      <c r="AD21" s="2">
        <v>6.55</v>
      </c>
      <c r="AE21" s="2">
        <v>5.9</v>
      </c>
      <c r="AF21" s="5">
        <f t="shared" si="7"/>
        <v>6.55</v>
      </c>
      <c r="AG21" s="12">
        <f t="shared" si="8"/>
        <v>0.45133746770566291</v>
      </c>
      <c r="AH21" s="2">
        <v>33</v>
      </c>
      <c r="AI21" s="2">
        <v>33</v>
      </c>
      <c r="AJ21" s="5">
        <f t="shared" si="9"/>
        <v>33</v>
      </c>
      <c r="AK21" s="12">
        <f t="shared" si="10"/>
        <v>0.71468792103938406</v>
      </c>
      <c r="AL21" s="12">
        <f t="shared" si="11"/>
        <v>-0.15758186012293518</v>
      </c>
      <c r="AM21" s="14">
        <f t="shared" si="12"/>
        <v>20</v>
      </c>
    </row>
    <row r="22" spans="1:39" x14ac:dyDescent="0.2">
      <c r="A22" s="1">
        <v>45238</v>
      </c>
      <c r="B22" t="s">
        <v>214</v>
      </c>
      <c r="C22" t="s">
        <v>45</v>
      </c>
      <c r="D22" t="s">
        <v>194</v>
      </c>
      <c r="E22" t="s">
        <v>46</v>
      </c>
      <c r="F22" s="2">
        <v>164.6</v>
      </c>
      <c r="G22" s="2">
        <v>124</v>
      </c>
      <c r="H22" s="2">
        <f t="shared" si="0"/>
        <v>86</v>
      </c>
      <c r="I22" s="2">
        <v>171.7</v>
      </c>
      <c r="J22" s="2">
        <v>43.8</v>
      </c>
      <c r="K22" s="2">
        <v>1.163</v>
      </c>
      <c r="L22" s="2">
        <v>1.982</v>
      </c>
      <c r="M22" s="2">
        <v>3.5</v>
      </c>
      <c r="N22" s="2">
        <v>6.3949999999999996</v>
      </c>
      <c r="O22" s="2">
        <v>1.2010000000000001</v>
      </c>
      <c r="P22" s="2">
        <v>2.0289999999999999</v>
      </c>
      <c r="Q22" s="2">
        <v>3.5659999999999998</v>
      </c>
      <c r="R22" s="2">
        <v>6.4820000000000002</v>
      </c>
      <c r="S22" s="5">
        <f t="shared" si="1"/>
        <v>3.5659999999999998</v>
      </c>
      <c r="T22" s="13">
        <f t="shared" si="2"/>
        <v>-0.73148240873663284</v>
      </c>
      <c r="U22" s="2">
        <v>2.6850000000000001</v>
      </c>
      <c r="V22" s="2">
        <v>2.7109999999999999</v>
      </c>
      <c r="W22" s="5">
        <f t="shared" si="3"/>
        <v>2.7109999999999999</v>
      </c>
      <c r="X22" s="12">
        <f t="shared" si="4"/>
        <v>-0.37210446818025078</v>
      </c>
      <c r="Y22" s="2">
        <v>27</v>
      </c>
      <c r="Z22" s="2">
        <v>68</v>
      </c>
      <c r="AA22" s="2">
        <v>69</v>
      </c>
      <c r="AB22" s="2">
        <f t="shared" si="5"/>
        <v>69</v>
      </c>
      <c r="AC22" s="5">
        <f t="shared" si="6"/>
        <v>42</v>
      </c>
      <c r="AD22" s="2">
        <v>6.15</v>
      </c>
      <c r="AE22" s="2">
        <v>6.68</v>
      </c>
      <c r="AF22" s="5">
        <f t="shared" si="7"/>
        <v>6.68</v>
      </c>
      <c r="AG22" s="12">
        <f t="shared" si="8"/>
        <v>0.54408502411036452</v>
      </c>
      <c r="AH22" s="2">
        <v>28.5</v>
      </c>
      <c r="AI22" s="2">
        <v>27</v>
      </c>
      <c r="AJ22" s="5">
        <f t="shared" si="9"/>
        <v>28.5</v>
      </c>
      <c r="AK22" s="12">
        <f t="shared" si="10"/>
        <v>2.902285973763986E-2</v>
      </c>
      <c r="AL22" s="12">
        <f t="shared" si="11"/>
        <v>-0.53047899306887913</v>
      </c>
      <c r="AM22" s="14">
        <f t="shared" si="12"/>
        <v>21</v>
      </c>
    </row>
    <row r="23" spans="1:39" x14ac:dyDescent="0.2">
      <c r="A23" s="1">
        <v>45238</v>
      </c>
      <c r="B23" t="s">
        <v>210</v>
      </c>
      <c r="C23" t="s">
        <v>45</v>
      </c>
      <c r="D23" t="s">
        <v>194</v>
      </c>
      <c r="E23" t="s">
        <v>87</v>
      </c>
      <c r="F23" s="2">
        <v>170.1</v>
      </c>
      <c r="G23" s="2">
        <v>130.80000000000001</v>
      </c>
      <c r="H23" s="2">
        <f t="shared" si="0"/>
        <v>92.800000000000011</v>
      </c>
      <c r="I23" s="2">
        <v>170.9</v>
      </c>
      <c r="J23" s="2">
        <v>59.05</v>
      </c>
      <c r="K23" s="2">
        <v>1.1120000000000001</v>
      </c>
      <c r="L23" s="2">
        <v>1.8580000000000001</v>
      </c>
      <c r="M23" s="2">
        <v>3.2610000000000001</v>
      </c>
      <c r="N23" s="2">
        <v>6.0149999999999997</v>
      </c>
      <c r="O23" s="2">
        <v>1.119</v>
      </c>
      <c r="P23" s="2">
        <v>1.9079999999999999</v>
      </c>
      <c r="Q23" s="2">
        <v>3.2879999999999998</v>
      </c>
      <c r="R23" s="2">
        <v>6.1050000000000004</v>
      </c>
      <c r="S23" s="5">
        <f t="shared" si="1"/>
        <v>3.2879999999999998</v>
      </c>
      <c r="T23" s="13">
        <f t="shared" si="2"/>
        <v>0.55342636280074708</v>
      </c>
      <c r="U23" s="2">
        <v>3.109</v>
      </c>
      <c r="V23" s="2">
        <v>3.121</v>
      </c>
      <c r="W23" s="5">
        <f t="shared" si="3"/>
        <v>3.121</v>
      </c>
      <c r="X23" s="12">
        <f t="shared" si="4"/>
        <v>-3.1689787335944337</v>
      </c>
      <c r="Y23" s="2">
        <v>33</v>
      </c>
      <c r="Z23" s="2">
        <v>77</v>
      </c>
      <c r="AA23" s="2">
        <v>82</v>
      </c>
      <c r="AB23" s="2">
        <f t="shared" si="5"/>
        <v>82</v>
      </c>
      <c r="AC23" s="5">
        <f t="shared" si="6"/>
        <v>49</v>
      </c>
      <c r="AD23" s="2">
        <v>6.46</v>
      </c>
      <c r="AE23" s="2">
        <v>7.08</v>
      </c>
      <c r="AF23" s="5">
        <f t="shared" si="7"/>
        <v>7.08</v>
      </c>
      <c r="AG23" s="12">
        <f t="shared" si="8"/>
        <v>0.82946212074021608</v>
      </c>
      <c r="AH23" s="2">
        <v>36</v>
      </c>
      <c r="AI23" s="2">
        <v>34</v>
      </c>
      <c r="AJ23" s="5">
        <f t="shared" si="9"/>
        <v>36</v>
      </c>
      <c r="AK23" s="12">
        <f t="shared" si="10"/>
        <v>1.1717979619072134</v>
      </c>
      <c r="AL23" s="12">
        <f t="shared" si="11"/>
        <v>-0.61429228814625714</v>
      </c>
      <c r="AM23" s="14">
        <f t="shared" si="12"/>
        <v>22</v>
      </c>
    </row>
    <row r="24" spans="1:39" x14ac:dyDescent="0.2">
      <c r="A24" s="1">
        <v>45238</v>
      </c>
      <c r="B24" t="s">
        <v>168</v>
      </c>
      <c r="C24" t="s">
        <v>45</v>
      </c>
      <c r="D24" t="s">
        <v>166</v>
      </c>
      <c r="E24" t="s">
        <v>87</v>
      </c>
      <c r="F24" s="2">
        <v>159.30000000000001</v>
      </c>
      <c r="G24" s="2">
        <v>120.7</v>
      </c>
      <c r="H24" s="2">
        <f t="shared" si="0"/>
        <v>82.7</v>
      </c>
      <c r="I24" s="2">
        <v>163.6</v>
      </c>
      <c r="J24" s="2">
        <v>49.9</v>
      </c>
      <c r="K24" s="2">
        <v>1.1579999999999999</v>
      </c>
      <c r="L24" s="2">
        <v>1.9810000000000001</v>
      </c>
      <c r="M24" s="2">
        <v>3.4830000000000001</v>
      </c>
      <c r="N24" s="2">
        <v>6.4130000000000003</v>
      </c>
      <c r="O24" s="2">
        <v>1.256</v>
      </c>
      <c r="P24" s="2">
        <v>2.0859999999999999</v>
      </c>
      <c r="Q24" s="2">
        <v>3.5990000000000002</v>
      </c>
      <c r="R24" s="2">
        <v>6.532</v>
      </c>
      <c r="S24" s="5">
        <f t="shared" si="1"/>
        <v>3.5990000000000002</v>
      </c>
      <c r="T24" s="13">
        <f t="shared" si="2"/>
        <v>-0.88400755068171921</v>
      </c>
      <c r="U24" s="2">
        <v>2.5390000000000001</v>
      </c>
      <c r="V24" s="2">
        <v>2.734</v>
      </c>
      <c r="W24" s="5">
        <f t="shared" si="3"/>
        <v>2.734</v>
      </c>
      <c r="X24" s="12">
        <f t="shared" si="4"/>
        <v>-0.52900229282543754</v>
      </c>
      <c r="Y24" s="2">
        <v>19</v>
      </c>
      <c r="Z24" s="2">
        <v>57</v>
      </c>
      <c r="AA24" s="2">
        <v>60</v>
      </c>
      <c r="AB24" s="2">
        <f t="shared" si="5"/>
        <v>60</v>
      </c>
      <c r="AC24" s="5">
        <f t="shared" si="6"/>
        <v>41</v>
      </c>
      <c r="AD24" s="2">
        <v>6.14</v>
      </c>
      <c r="AE24" s="2">
        <v>6.85</v>
      </c>
      <c r="AF24" s="5">
        <f t="shared" si="7"/>
        <v>6.85</v>
      </c>
      <c r="AG24" s="12">
        <f t="shared" si="8"/>
        <v>0.66537029017805127</v>
      </c>
      <c r="AH24" s="2">
        <v>28.5</v>
      </c>
      <c r="AI24" s="2">
        <v>26.5</v>
      </c>
      <c r="AJ24" s="5">
        <f t="shared" si="9"/>
        <v>28.5</v>
      </c>
      <c r="AK24" s="12">
        <f t="shared" si="10"/>
        <v>2.902285973763986E-2</v>
      </c>
      <c r="AL24" s="12">
        <f t="shared" si="11"/>
        <v>-0.71861669359146563</v>
      </c>
      <c r="AM24" s="14">
        <f t="shared" si="12"/>
        <v>23</v>
      </c>
    </row>
    <row r="25" spans="1:39" x14ac:dyDescent="0.2">
      <c r="A25" s="1">
        <v>45238</v>
      </c>
      <c r="B25" t="s">
        <v>169</v>
      </c>
      <c r="C25" t="s">
        <v>45</v>
      </c>
      <c r="D25" t="s">
        <v>166</v>
      </c>
      <c r="E25" t="s">
        <v>99</v>
      </c>
      <c r="F25" s="2">
        <v>159</v>
      </c>
      <c r="G25" s="2">
        <v>123</v>
      </c>
      <c r="H25" s="2">
        <f t="shared" si="0"/>
        <v>85</v>
      </c>
      <c r="I25" s="2">
        <v>157</v>
      </c>
      <c r="J25" s="2">
        <v>39.5</v>
      </c>
      <c r="K25" s="2">
        <v>1.1240000000000001</v>
      </c>
      <c r="L25" s="2">
        <v>1.897</v>
      </c>
      <c r="M25" s="2">
        <v>3.3380000000000001</v>
      </c>
      <c r="N25" s="2">
        <v>6.2030000000000003</v>
      </c>
      <c r="O25" s="2">
        <v>1.1299999999999999</v>
      </c>
      <c r="P25" s="2">
        <v>1.903</v>
      </c>
      <c r="Q25" s="2">
        <v>3.3210000000000002</v>
      </c>
      <c r="R25" s="2">
        <v>6.1660000000000004</v>
      </c>
      <c r="S25" s="5">
        <f t="shared" si="1"/>
        <v>3.3380000000000001</v>
      </c>
      <c r="T25" s="13">
        <f t="shared" si="2"/>
        <v>0.32232766288395093</v>
      </c>
      <c r="U25" s="2">
        <v>2.5329999999999999</v>
      </c>
      <c r="V25" s="2">
        <v>2.4790000000000001</v>
      </c>
      <c r="W25" s="5">
        <f t="shared" si="3"/>
        <v>2.5329999999999999</v>
      </c>
      <c r="X25" s="12">
        <f t="shared" si="4"/>
        <v>0.84214826168249113</v>
      </c>
      <c r="Y25" s="2">
        <v>17</v>
      </c>
      <c r="Z25" s="2">
        <v>61</v>
      </c>
      <c r="AA25" s="2">
        <v>61</v>
      </c>
      <c r="AB25" s="2">
        <f t="shared" si="5"/>
        <v>61</v>
      </c>
      <c r="AC25" s="5">
        <f t="shared" si="6"/>
        <v>44</v>
      </c>
      <c r="AD25" s="2">
        <v>4.3</v>
      </c>
      <c r="AE25" s="2">
        <v>4.45</v>
      </c>
      <c r="AF25" s="5">
        <f t="shared" si="7"/>
        <v>4.45</v>
      </c>
      <c r="AG25" s="12">
        <f t="shared" si="8"/>
        <v>-1.0468922896010564</v>
      </c>
      <c r="AH25" s="2">
        <v>20</v>
      </c>
      <c r="AI25" s="2">
        <v>18</v>
      </c>
      <c r="AJ25" s="5">
        <f t="shared" si="9"/>
        <v>20</v>
      </c>
      <c r="AK25" s="12">
        <f t="shared" si="10"/>
        <v>-1.2661222560545435</v>
      </c>
      <c r="AL25" s="12">
        <f t="shared" si="11"/>
        <v>-1.1485386210891579</v>
      </c>
      <c r="AM25" s="14">
        <f t="shared" si="12"/>
        <v>24</v>
      </c>
    </row>
    <row r="26" spans="1:39" x14ac:dyDescent="0.2">
      <c r="A26" s="1">
        <v>45238</v>
      </c>
      <c r="B26" t="s">
        <v>184</v>
      </c>
      <c r="C26" t="s">
        <v>45</v>
      </c>
      <c r="D26" t="s">
        <v>178</v>
      </c>
      <c r="E26" t="s">
        <v>99</v>
      </c>
      <c r="F26" s="2">
        <v>162.30000000000001</v>
      </c>
      <c r="G26" s="2">
        <v>121.8</v>
      </c>
      <c r="H26" s="2">
        <f t="shared" si="0"/>
        <v>83.8</v>
      </c>
      <c r="I26" s="2">
        <v>163</v>
      </c>
      <c r="J26" s="2">
        <v>46.65</v>
      </c>
      <c r="K26" s="2">
        <v>1.1279999999999999</v>
      </c>
      <c r="L26" s="2">
        <v>1.899</v>
      </c>
      <c r="M26" s="2">
        <v>3.2909999999999999</v>
      </c>
      <c r="N26" s="2">
        <v>5.96</v>
      </c>
      <c r="O26" s="2">
        <v>1.2</v>
      </c>
      <c r="P26" s="2">
        <v>1.986</v>
      </c>
      <c r="Q26" s="2">
        <v>3.3769999999999998</v>
      </c>
      <c r="R26" s="2">
        <v>6.0730000000000004</v>
      </c>
      <c r="S26" s="5">
        <f t="shared" si="1"/>
        <v>3.3769999999999998</v>
      </c>
      <c r="T26" s="13">
        <f t="shared" si="2"/>
        <v>0.14207067694885225</v>
      </c>
      <c r="U26" s="2">
        <v>2.673</v>
      </c>
      <c r="V26" s="2">
        <v>2.7450000000000001</v>
      </c>
      <c r="W26" s="5">
        <f t="shared" si="3"/>
        <v>2.7450000000000001</v>
      </c>
      <c r="X26" s="12">
        <f t="shared" si="4"/>
        <v>-0.60404038287313588</v>
      </c>
      <c r="Y26" s="2">
        <v>22</v>
      </c>
      <c r="Z26" s="2">
        <v>66</v>
      </c>
      <c r="AA26" s="2">
        <v>66</v>
      </c>
      <c r="AB26" s="2">
        <f t="shared" si="5"/>
        <v>66</v>
      </c>
      <c r="AC26" s="5">
        <f t="shared" si="6"/>
        <v>44</v>
      </c>
      <c r="AD26" s="2">
        <v>6</v>
      </c>
      <c r="AE26" s="2">
        <v>5.96</v>
      </c>
      <c r="AF26" s="5">
        <f t="shared" si="7"/>
        <v>6</v>
      </c>
      <c r="AG26" s="12">
        <f t="shared" si="8"/>
        <v>5.8943959839617449E-2</v>
      </c>
      <c r="AH26" s="2">
        <v>23</v>
      </c>
      <c r="AI26" s="2">
        <v>22.5</v>
      </c>
      <c r="AJ26" s="5">
        <f t="shared" si="9"/>
        <v>23</v>
      </c>
      <c r="AK26" s="12">
        <f t="shared" si="10"/>
        <v>-0.80901221518671418</v>
      </c>
      <c r="AL26" s="12">
        <f t="shared" si="11"/>
        <v>-1.2120379612713803</v>
      </c>
      <c r="AM26" s="14">
        <f t="shared" si="12"/>
        <v>25</v>
      </c>
    </row>
    <row r="27" spans="1:39" x14ac:dyDescent="0.2">
      <c r="A27" s="1">
        <v>45238</v>
      </c>
      <c r="B27" t="s">
        <v>165</v>
      </c>
      <c r="C27" t="s">
        <v>45</v>
      </c>
      <c r="D27" t="s">
        <v>166</v>
      </c>
      <c r="E27" t="s">
        <v>42</v>
      </c>
      <c r="F27" s="2">
        <v>160.5</v>
      </c>
      <c r="G27" s="2">
        <v>124.9</v>
      </c>
      <c r="H27" s="2">
        <f t="shared" si="0"/>
        <v>86.9</v>
      </c>
      <c r="I27" s="2">
        <v>155</v>
      </c>
      <c r="J27" s="2">
        <v>49.35</v>
      </c>
      <c r="K27" s="2">
        <v>1.1499999999999999</v>
      </c>
      <c r="L27" s="2">
        <v>1.9690000000000001</v>
      </c>
      <c r="M27" s="2">
        <v>3.4670000000000001</v>
      </c>
      <c r="N27" s="2">
        <v>6.45</v>
      </c>
      <c r="O27" s="2">
        <v>1.175</v>
      </c>
      <c r="P27" s="2">
        <v>1.982</v>
      </c>
      <c r="Q27" s="2">
        <v>3.5089999999999999</v>
      </c>
      <c r="R27" s="2">
        <v>6.5039999999999996</v>
      </c>
      <c r="S27" s="5">
        <f t="shared" si="1"/>
        <v>3.5089999999999999</v>
      </c>
      <c r="T27" s="13">
        <f t="shared" si="2"/>
        <v>-0.46802989083148694</v>
      </c>
      <c r="U27" s="2">
        <v>2.649</v>
      </c>
      <c r="V27" s="2">
        <v>2.4449999999999998</v>
      </c>
      <c r="W27" s="5">
        <f t="shared" si="3"/>
        <v>2.649</v>
      </c>
      <c r="X27" s="12">
        <f t="shared" si="4"/>
        <v>5.083749390677067E-2</v>
      </c>
      <c r="Y27" s="2">
        <v>4</v>
      </c>
      <c r="Z27" s="2">
        <v>59</v>
      </c>
      <c r="AA27" s="2">
        <v>61</v>
      </c>
      <c r="AB27" s="2">
        <f t="shared" si="5"/>
        <v>61</v>
      </c>
      <c r="AC27" s="5">
        <f t="shared" si="6"/>
        <v>57</v>
      </c>
      <c r="AD27" s="2">
        <v>4.33</v>
      </c>
      <c r="AE27" s="2">
        <v>4.79</v>
      </c>
      <c r="AF27" s="5">
        <f t="shared" si="7"/>
        <v>4.79</v>
      </c>
      <c r="AG27" s="12">
        <f t="shared" si="8"/>
        <v>-0.8043217574656828</v>
      </c>
      <c r="AH27" s="2">
        <v>27.5</v>
      </c>
      <c r="AI27" s="2">
        <v>26.5</v>
      </c>
      <c r="AJ27" s="5">
        <f t="shared" si="9"/>
        <v>27.5</v>
      </c>
      <c r="AK27" s="12">
        <f t="shared" si="10"/>
        <v>-0.12334715388496996</v>
      </c>
      <c r="AL27" s="12">
        <f t="shared" si="11"/>
        <v>-1.3448613082753691</v>
      </c>
      <c r="AM27" s="14">
        <f t="shared" si="12"/>
        <v>26</v>
      </c>
    </row>
    <row r="28" spans="1:39" x14ac:dyDescent="0.2">
      <c r="A28" s="1">
        <v>45238</v>
      </c>
      <c r="B28" t="s">
        <v>167</v>
      </c>
      <c r="C28" t="s">
        <v>45</v>
      </c>
      <c r="D28" t="s">
        <v>166</v>
      </c>
      <c r="E28" t="s">
        <v>56</v>
      </c>
      <c r="F28" s="2">
        <v>151.19999999999999</v>
      </c>
      <c r="G28" s="2">
        <v>121</v>
      </c>
      <c r="H28" s="2">
        <f t="shared" si="0"/>
        <v>83</v>
      </c>
      <c r="I28" s="2">
        <v>153.5</v>
      </c>
      <c r="J28" s="2">
        <v>41.9</v>
      </c>
      <c r="K28" s="2">
        <v>1.1559999999999999</v>
      </c>
      <c r="L28" s="2">
        <v>1.974</v>
      </c>
      <c r="M28" s="2">
        <v>3.431</v>
      </c>
      <c r="N28" s="2">
        <v>6.2779999999999996</v>
      </c>
      <c r="O28" s="2">
        <v>1.143</v>
      </c>
      <c r="P28" s="2">
        <v>1.9450000000000001</v>
      </c>
      <c r="Q28" s="2">
        <v>3.383</v>
      </c>
      <c r="R28" s="2">
        <v>6.1769999999999996</v>
      </c>
      <c r="S28" s="5">
        <f t="shared" si="1"/>
        <v>3.431</v>
      </c>
      <c r="T28" s="13">
        <f t="shared" si="2"/>
        <v>-0.10751591896128752</v>
      </c>
      <c r="U28" s="2">
        <v>2.8319999999999999</v>
      </c>
      <c r="V28" s="2">
        <v>2.7210000000000001</v>
      </c>
      <c r="W28" s="5">
        <f t="shared" si="3"/>
        <v>2.8319999999999999</v>
      </c>
      <c r="X28" s="12">
        <f t="shared" si="4"/>
        <v>-1.1975234587049239</v>
      </c>
      <c r="Y28" s="2">
        <v>6</v>
      </c>
      <c r="Z28" s="2">
        <v>48</v>
      </c>
      <c r="AA28" s="2">
        <v>48</v>
      </c>
      <c r="AB28" s="2">
        <f t="shared" si="5"/>
        <v>48</v>
      </c>
      <c r="AC28" s="5">
        <f t="shared" si="6"/>
        <v>42</v>
      </c>
      <c r="AD28" s="2">
        <v>5.56</v>
      </c>
      <c r="AE28" s="2">
        <v>6.1</v>
      </c>
      <c r="AF28" s="5">
        <f t="shared" si="7"/>
        <v>6.1</v>
      </c>
      <c r="AG28" s="12">
        <f t="shared" si="8"/>
        <v>0.13028823399708003</v>
      </c>
      <c r="AH28" s="2">
        <v>26.5</v>
      </c>
      <c r="AI28" s="2">
        <v>25.5</v>
      </c>
      <c r="AJ28" s="5">
        <f t="shared" si="9"/>
        <v>26.5</v>
      </c>
      <c r="AK28" s="12">
        <f t="shared" si="10"/>
        <v>-0.2757171675075798</v>
      </c>
      <c r="AL28" s="12">
        <f t="shared" si="11"/>
        <v>-1.4504683111767112</v>
      </c>
      <c r="AM28" s="14">
        <f t="shared" si="12"/>
        <v>27</v>
      </c>
    </row>
    <row r="29" spans="1:39" x14ac:dyDescent="0.2">
      <c r="A29" s="1">
        <v>45238</v>
      </c>
      <c r="B29" t="s">
        <v>215</v>
      </c>
      <c r="C29" t="s">
        <v>45</v>
      </c>
      <c r="D29" t="s">
        <v>194</v>
      </c>
      <c r="E29" t="s">
        <v>54</v>
      </c>
      <c r="F29" s="2">
        <v>158.1</v>
      </c>
      <c r="G29" s="2">
        <v>123</v>
      </c>
      <c r="H29" s="2">
        <f t="shared" si="0"/>
        <v>85</v>
      </c>
      <c r="I29" s="2">
        <v>163.5</v>
      </c>
      <c r="J29" s="2">
        <v>60.1</v>
      </c>
      <c r="K29" s="2">
        <v>1.1870000000000001</v>
      </c>
      <c r="L29" s="2">
        <v>2.0310000000000001</v>
      </c>
      <c r="M29" s="2">
        <v>3.5779999999999998</v>
      </c>
      <c r="N29" s="2">
        <v>6.5819999999999999</v>
      </c>
      <c r="O29" s="2">
        <v>1.2050000000000001</v>
      </c>
      <c r="P29" s="2">
        <v>2.0339999999999998</v>
      </c>
      <c r="Q29" s="2">
        <v>3.6190000000000002</v>
      </c>
      <c r="R29" s="2">
        <v>6.7</v>
      </c>
      <c r="S29" s="5">
        <f t="shared" si="1"/>
        <v>3.6190000000000002</v>
      </c>
      <c r="T29" s="13">
        <f t="shared" si="2"/>
        <v>-0.9764470306484373</v>
      </c>
      <c r="U29" s="2">
        <v>2.7170000000000001</v>
      </c>
      <c r="V29" s="2">
        <v>2.8370000000000002</v>
      </c>
      <c r="W29" s="5">
        <f t="shared" si="3"/>
        <v>2.8370000000000002</v>
      </c>
      <c r="X29" s="12">
        <f t="shared" si="4"/>
        <v>-1.2316316814538797</v>
      </c>
      <c r="Y29" s="2">
        <v>15</v>
      </c>
      <c r="Z29" s="2">
        <v>56</v>
      </c>
      <c r="AA29" s="2">
        <v>56</v>
      </c>
      <c r="AB29" s="2">
        <f t="shared" si="5"/>
        <v>56</v>
      </c>
      <c r="AC29" s="5">
        <f t="shared" si="6"/>
        <v>41</v>
      </c>
      <c r="AD29" s="2">
        <v>5.68</v>
      </c>
      <c r="AE29" s="2">
        <v>4.72</v>
      </c>
      <c r="AF29" s="5">
        <f t="shared" si="7"/>
        <v>5.68</v>
      </c>
      <c r="AG29" s="12">
        <f t="shared" si="8"/>
        <v>-0.16935771746426381</v>
      </c>
      <c r="AH29" s="2">
        <v>31</v>
      </c>
      <c r="AI29" s="2">
        <v>29</v>
      </c>
      <c r="AJ29" s="5">
        <f t="shared" si="9"/>
        <v>31</v>
      </c>
      <c r="AK29" s="12">
        <f t="shared" si="10"/>
        <v>0.40994789379416441</v>
      </c>
      <c r="AL29" s="12">
        <f t="shared" si="11"/>
        <v>-1.9674885357724166</v>
      </c>
      <c r="AM29" s="14">
        <f t="shared" si="12"/>
        <v>28</v>
      </c>
    </row>
    <row r="30" spans="1:39" x14ac:dyDescent="0.2">
      <c r="A30" s="1">
        <v>45238</v>
      </c>
      <c r="B30" t="s">
        <v>206</v>
      </c>
      <c r="C30" t="s">
        <v>45</v>
      </c>
      <c r="D30" t="s">
        <v>190</v>
      </c>
      <c r="E30" t="s">
        <v>59</v>
      </c>
      <c r="F30" s="2">
        <v>151.4</v>
      </c>
      <c r="G30" s="2" t="s">
        <v>39</v>
      </c>
      <c r="H30" s="2" t="s">
        <v>39</v>
      </c>
      <c r="I30" s="2">
        <v>153</v>
      </c>
      <c r="J30" s="2">
        <v>39.35</v>
      </c>
      <c r="K30" s="2">
        <v>1.1970000000000001</v>
      </c>
      <c r="L30" s="2">
        <v>1.996</v>
      </c>
      <c r="M30" s="2">
        <v>3.512</v>
      </c>
      <c r="N30" s="2">
        <v>6.4729999999999999</v>
      </c>
      <c r="O30" s="2">
        <v>1.226</v>
      </c>
      <c r="P30" s="2">
        <v>2.0350000000000001</v>
      </c>
      <c r="Q30" s="2">
        <v>3.5539999999999998</v>
      </c>
      <c r="R30" s="2">
        <v>6.4379999999999997</v>
      </c>
      <c r="S30" s="5">
        <f t="shared" si="1"/>
        <v>3.5539999999999998</v>
      </c>
      <c r="T30" s="13">
        <f t="shared" si="2"/>
        <v>-0.67601872075660208</v>
      </c>
      <c r="U30" s="2">
        <v>2.6640000000000001</v>
      </c>
      <c r="V30" s="2">
        <v>2.7090000000000001</v>
      </c>
      <c r="W30" s="5">
        <f t="shared" si="3"/>
        <v>2.7090000000000001</v>
      </c>
      <c r="X30" s="12">
        <f t="shared" si="4"/>
        <v>-0.35846117908067093</v>
      </c>
      <c r="Y30" s="2">
        <v>8</v>
      </c>
      <c r="Z30" s="2">
        <v>48</v>
      </c>
      <c r="AA30" s="2">
        <v>50</v>
      </c>
      <c r="AB30" s="2">
        <f t="shared" si="5"/>
        <v>50</v>
      </c>
      <c r="AC30" s="5">
        <f t="shared" si="6"/>
        <v>42</v>
      </c>
      <c r="AD30" s="2">
        <v>4.74</v>
      </c>
      <c r="AE30" s="2">
        <v>4.7300000000000004</v>
      </c>
      <c r="AF30" s="5">
        <f t="shared" si="7"/>
        <v>4.74</v>
      </c>
      <c r="AG30" s="12">
        <f t="shared" si="8"/>
        <v>-0.83999389454441409</v>
      </c>
      <c r="AH30" s="2">
        <v>26.5</v>
      </c>
      <c r="AI30" s="2">
        <v>22</v>
      </c>
      <c r="AJ30" s="5">
        <f t="shared" si="9"/>
        <v>26.5</v>
      </c>
      <c r="AK30" s="12">
        <f t="shared" si="10"/>
        <v>-0.2757171675075798</v>
      </c>
      <c r="AL30" s="12">
        <f t="shared" si="11"/>
        <v>-2.1501909618892672</v>
      </c>
      <c r="AM30" s="14">
        <f t="shared" si="12"/>
        <v>29</v>
      </c>
    </row>
    <row r="31" spans="1:39" x14ac:dyDescent="0.2">
      <c r="A31" s="1">
        <v>45238</v>
      </c>
      <c r="B31" t="s">
        <v>192</v>
      </c>
      <c r="C31" t="s">
        <v>45</v>
      </c>
      <c r="D31" t="s">
        <v>190</v>
      </c>
      <c r="E31" t="s">
        <v>54</v>
      </c>
      <c r="F31" s="2">
        <v>157.19999999999999</v>
      </c>
      <c r="G31" s="2">
        <v>121.2</v>
      </c>
      <c r="H31" s="2">
        <f t="shared" ref="H31:H43" si="13">G31-38</f>
        <v>83.2</v>
      </c>
      <c r="I31" s="2">
        <v>164</v>
      </c>
      <c r="J31" s="2">
        <v>42.1</v>
      </c>
      <c r="K31" s="2">
        <v>1.139</v>
      </c>
      <c r="L31" s="2">
        <v>2.0169999999999999</v>
      </c>
      <c r="M31" s="2">
        <v>3.5569999999999999</v>
      </c>
      <c r="N31" s="2">
        <v>6.5739999999999998</v>
      </c>
      <c r="O31" s="2">
        <v>1.1919999999999999</v>
      </c>
      <c r="P31" s="2">
        <v>2.0459999999999998</v>
      </c>
      <c r="Q31" s="2">
        <v>3.5830000000000002</v>
      </c>
      <c r="R31" s="2">
        <v>6.4640000000000004</v>
      </c>
      <c r="S31" s="5">
        <f t="shared" si="1"/>
        <v>3.5830000000000002</v>
      </c>
      <c r="T31" s="13">
        <f t="shared" si="2"/>
        <v>-0.81005596670834479</v>
      </c>
      <c r="U31" s="2">
        <v>2.6019999999999999</v>
      </c>
      <c r="V31" s="2">
        <v>2.5</v>
      </c>
      <c r="W31" s="5">
        <f t="shared" si="3"/>
        <v>2.6019999999999999</v>
      </c>
      <c r="X31" s="12">
        <f t="shared" si="4"/>
        <v>0.37145478774693402</v>
      </c>
      <c r="Y31" s="2">
        <v>15</v>
      </c>
      <c r="Z31" s="2">
        <v>59</v>
      </c>
      <c r="AA31" s="2">
        <v>60</v>
      </c>
      <c r="AB31" s="2">
        <f t="shared" si="5"/>
        <v>60</v>
      </c>
      <c r="AC31" s="5">
        <f t="shared" si="6"/>
        <v>45</v>
      </c>
      <c r="AD31" s="2">
        <v>4.25</v>
      </c>
      <c r="AE31" s="2">
        <v>4.25</v>
      </c>
      <c r="AF31" s="5">
        <f t="shared" si="7"/>
        <v>4.25</v>
      </c>
      <c r="AG31" s="12">
        <f t="shared" si="8"/>
        <v>-1.1895808379159822</v>
      </c>
      <c r="AH31" s="2">
        <v>24</v>
      </c>
      <c r="AI31" s="2">
        <v>23</v>
      </c>
      <c r="AJ31" s="5">
        <f t="shared" si="9"/>
        <v>24</v>
      </c>
      <c r="AK31" s="12">
        <f t="shared" si="10"/>
        <v>-0.65664220156410436</v>
      </c>
      <c r="AL31" s="12">
        <f t="shared" si="11"/>
        <v>-2.2848242184414973</v>
      </c>
      <c r="AM31" s="14">
        <f t="shared" si="12"/>
        <v>30</v>
      </c>
    </row>
    <row r="32" spans="1:39" x14ac:dyDescent="0.2">
      <c r="A32" s="1">
        <v>45238</v>
      </c>
      <c r="B32" t="s">
        <v>161</v>
      </c>
      <c r="C32" t="s">
        <v>45</v>
      </c>
      <c r="D32" t="s">
        <v>154</v>
      </c>
      <c r="E32" t="s">
        <v>99</v>
      </c>
      <c r="F32" s="2">
        <v>137.69999999999999</v>
      </c>
      <c r="G32" s="2">
        <v>110</v>
      </c>
      <c r="H32" s="2">
        <f t="shared" si="13"/>
        <v>72</v>
      </c>
      <c r="I32" s="2">
        <v>140.9</v>
      </c>
      <c r="J32" s="2">
        <v>29.75</v>
      </c>
      <c r="K32" s="2">
        <v>1.071</v>
      </c>
      <c r="L32" s="2">
        <v>1.823</v>
      </c>
      <c r="M32" s="2">
        <v>3.2679999999999998</v>
      </c>
      <c r="N32" s="2">
        <v>6.0449999999999999</v>
      </c>
      <c r="O32" s="2">
        <v>1.038</v>
      </c>
      <c r="P32" s="2">
        <v>1.8169999999999999</v>
      </c>
      <c r="Q32" s="2">
        <v>3.2480000000000002</v>
      </c>
      <c r="R32" s="2">
        <v>6.09</v>
      </c>
      <c r="S32" s="5">
        <f t="shared" si="1"/>
        <v>3.2679999999999998</v>
      </c>
      <c r="T32" s="13">
        <f t="shared" si="2"/>
        <v>0.64586584276746517</v>
      </c>
      <c r="U32" s="2">
        <v>2.5419999999999998</v>
      </c>
      <c r="V32" s="2">
        <v>2.6070000000000002</v>
      </c>
      <c r="W32" s="5">
        <f t="shared" si="3"/>
        <v>2.6070000000000002</v>
      </c>
      <c r="X32" s="12">
        <f t="shared" si="4"/>
        <v>0.33734656499797827</v>
      </c>
      <c r="Y32" s="2">
        <v>3</v>
      </c>
      <c r="Z32" s="2">
        <v>39</v>
      </c>
      <c r="AA32" s="2">
        <v>42</v>
      </c>
      <c r="AB32" s="2">
        <f t="shared" si="5"/>
        <v>42</v>
      </c>
      <c r="AC32" s="5">
        <f t="shared" si="6"/>
        <v>39</v>
      </c>
      <c r="AD32" s="2">
        <v>3.67</v>
      </c>
      <c r="AE32" s="2">
        <v>2.94</v>
      </c>
      <c r="AF32" s="5">
        <f t="shared" si="7"/>
        <v>3.67</v>
      </c>
      <c r="AG32" s="12">
        <f t="shared" si="8"/>
        <v>-1.6033776280292666</v>
      </c>
      <c r="AH32" s="2">
        <v>17</v>
      </c>
      <c r="AI32" s="2">
        <v>16.5</v>
      </c>
      <c r="AJ32" s="5">
        <f t="shared" si="9"/>
        <v>17</v>
      </c>
      <c r="AK32" s="12">
        <f t="shared" si="10"/>
        <v>-1.723232296922373</v>
      </c>
      <c r="AL32" s="12">
        <f t="shared" si="11"/>
        <v>-2.3433975171861965</v>
      </c>
      <c r="AM32" s="14">
        <f t="shared" si="12"/>
        <v>31</v>
      </c>
    </row>
    <row r="33" spans="1:40" x14ac:dyDescent="0.2">
      <c r="A33" s="1">
        <v>45238</v>
      </c>
      <c r="B33" t="s">
        <v>209</v>
      </c>
      <c r="C33" t="s">
        <v>45</v>
      </c>
      <c r="D33" t="s">
        <v>194</v>
      </c>
      <c r="E33" t="s">
        <v>59</v>
      </c>
      <c r="F33" s="2">
        <v>169.7</v>
      </c>
      <c r="G33" s="2">
        <v>126.6</v>
      </c>
      <c r="H33" s="2">
        <f t="shared" si="13"/>
        <v>88.6</v>
      </c>
      <c r="I33" s="2">
        <v>172.9</v>
      </c>
      <c r="J33" s="2">
        <v>62.65</v>
      </c>
      <c r="K33" s="2">
        <v>1.226</v>
      </c>
      <c r="L33" s="2">
        <v>2.0859999999999999</v>
      </c>
      <c r="M33" s="2">
        <v>3.6760000000000002</v>
      </c>
      <c r="N33" s="2">
        <v>6.8630000000000004</v>
      </c>
      <c r="O33" s="2">
        <v>1.268</v>
      </c>
      <c r="P33" s="2">
        <v>2.1259999999999999</v>
      </c>
      <c r="Q33" s="2">
        <v>3.6850000000000001</v>
      </c>
      <c r="R33" s="2">
        <v>6.7649999999999997</v>
      </c>
      <c r="S33" s="5">
        <f t="shared" si="1"/>
        <v>3.6850000000000001</v>
      </c>
      <c r="T33" s="13">
        <f t="shared" si="2"/>
        <v>-1.2814973145386059</v>
      </c>
      <c r="U33" s="2">
        <v>2.843</v>
      </c>
      <c r="V33" s="2">
        <v>2.84</v>
      </c>
      <c r="W33" s="5">
        <f t="shared" si="3"/>
        <v>2.843</v>
      </c>
      <c r="X33" s="12">
        <f t="shared" si="4"/>
        <v>-1.2725615487526223</v>
      </c>
      <c r="Y33" s="2">
        <v>24</v>
      </c>
      <c r="Z33" s="2">
        <v>66</v>
      </c>
      <c r="AA33" s="2">
        <v>66</v>
      </c>
      <c r="AB33" s="2">
        <f t="shared" si="5"/>
        <v>66</v>
      </c>
      <c r="AC33" s="5">
        <f t="shared" si="6"/>
        <v>42</v>
      </c>
      <c r="AD33" s="2">
        <v>5.45</v>
      </c>
      <c r="AE33" s="2">
        <v>5.55</v>
      </c>
      <c r="AF33" s="5">
        <f t="shared" si="7"/>
        <v>5.55</v>
      </c>
      <c r="AG33" s="12">
        <f t="shared" si="8"/>
        <v>-0.26210527386896543</v>
      </c>
      <c r="AH33" s="2">
        <v>30</v>
      </c>
      <c r="AI33" s="2">
        <v>31</v>
      </c>
      <c r="AJ33" s="5">
        <f t="shared" si="9"/>
        <v>31</v>
      </c>
      <c r="AK33" s="12">
        <f t="shared" si="10"/>
        <v>0.40994789379416441</v>
      </c>
      <c r="AL33" s="12">
        <f t="shared" si="11"/>
        <v>-2.4062162433660292</v>
      </c>
      <c r="AM33" s="14">
        <f t="shared" si="12"/>
        <v>32</v>
      </c>
    </row>
    <row r="34" spans="1:40" x14ac:dyDescent="0.2">
      <c r="A34" s="1">
        <v>45238</v>
      </c>
      <c r="B34" t="s">
        <v>183</v>
      </c>
      <c r="C34" t="s">
        <v>45</v>
      </c>
      <c r="D34" t="s">
        <v>178</v>
      </c>
      <c r="E34" t="s">
        <v>99</v>
      </c>
      <c r="F34" s="2">
        <v>147.30000000000001</v>
      </c>
      <c r="G34" s="2">
        <v>116.6</v>
      </c>
      <c r="H34" s="2">
        <f t="shared" si="13"/>
        <v>78.599999999999994</v>
      </c>
      <c r="I34" s="2">
        <v>147.1</v>
      </c>
      <c r="J34" s="2">
        <v>37.1</v>
      </c>
      <c r="K34" s="2">
        <v>1.0960000000000001</v>
      </c>
      <c r="L34" s="2">
        <v>1.9650000000000001</v>
      </c>
      <c r="M34" s="2">
        <v>3.448</v>
      </c>
      <c r="N34" s="2">
        <v>6.29</v>
      </c>
      <c r="O34" s="2">
        <v>1.204</v>
      </c>
      <c r="P34" s="2">
        <v>2.0209999999999999</v>
      </c>
      <c r="Q34" s="2">
        <v>3.528</v>
      </c>
      <c r="R34" s="2">
        <v>6.4930000000000003</v>
      </c>
      <c r="S34" s="5">
        <f t="shared" si="1"/>
        <v>3.528</v>
      </c>
      <c r="T34" s="13">
        <f t="shared" si="2"/>
        <v>-0.55584739679986961</v>
      </c>
      <c r="U34" s="2">
        <v>2.7160000000000002</v>
      </c>
      <c r="V34" s="2">
        <v>2.665</v>
      </c>
      <c r="W34" s="5">
        <f t="shared" si="3"/>
        <v>2.7160000000000002</v>
      </c>
      <c r="X34" s="12">
        <f t="shared" si="4"/>
        <v>-0.40621269092920653</v>
      </c>
      <c r="Y34" s="2">
        <v>2</v>
      </c>
      <c r="Z34" s="2">
        <v>41</v>
      </c>
      <c r="AA34" s="2">
        <v>44</v>
      </c>
      <c r="AB34" s="2">
        <f t="shared" si="5"/>
        <v>44</v>
      </c>
      <c r="AC34" s="5">
        <f t="shared" si="6"/>
        <v>42</v>
      </c>
      <c r="AD34" s="2">
        <v>3.75</v>
      </c>
      <c r="AE34" s="2">
        <v>4.7699999999999996</v>
      </c>
      <c r="AF34" s="5">
        <f t="shared" si="7"/>
        <v>4.7699999999999996</v>
      </c>
      <c r="AG34" s="12">
        <f t="shared" si="8"/>
        <v>-0.81859061229717567</v>
      </c>
      <c r="AH34" s="2">
        <v>21.5</v>
      </c>
      <c r="AI34" s="2">
        <v>23</v>
      </c>
      <c r="AJ34" s="5">
        <f t="shared" si="9"/>
        <v>23</v>
      </c>
      <c r="AK34" s="12">
        <f t="shared" si="10"/>
        <v>-0.80901221518671418</v>
      </c>
      <c r="AL34" s="12">
        <f t="shared" si="11"/>
        <v>-2.589662915212966</v>
      </c>
      <c r="AM34" s="14">
        <f t="shared" si="12"/>
        <v>33</v>
      </c>
    </row>
    <row r="35" spans="1:40" x14ac:dyDescent="0.2">
      <c r="A35" s="1">
        <v>45238</v>
      </c>
      <c r="B35" t="s">
        <v>198</v>
      </c>
      <c r="C35" t="s">
        <v>45</v>
      </c>
      <c r="D35" t="s">
        <v>190</v>
      </c>
      <c r="E35" t="s">
        <v>54</v>
      </c>
      <c r="F35" s="2">
        <v>154.9</v>
      </c>
      <c r="G35" s="2">
        <v>119.5</v>
      </c>
      <c r="H35" s="2">
        <f t="shared" si="13"/>
        <v>81.5</v>
      </c>
      <c r="I35" s="2">
        <v>158.30000000000001</v>
      </c>
      <c r="J35" s="2">
        <v>44.15</v>
      </c>
      <c r="K35" s="2">
        <v>1.1879999999999999</v>
      </c>
      <c r="L35" s="2">
        <v>2.0089999999999999</v>
      </c>
      <c r="M35" s="2">
        <v>3.5379999999999998</v>
      </c>
      <c r="N35" s="2">
        <v>6.4359999999999999</v>
      </c>
      <c r="O35" s="2">
        <v>1.18</v>
      </c>
      <c r="P35" s="2">
        <v>1.9890000000000001</v>
      </c>
      <c r="Q35" s="2">
        <v>3.5049999999999999</v>
      </c>
      <c r="R35" s="2">
        <v>6.4020000000000001</v>
      </c>
      <c r="S35" s="5">
        <f t="shared" si="1"/>
        <v>3.5379999999999998</v>
      </c>
      <c r="T35" s="13">
        <f t="shared" si="2"/>
        <v>-0.60206713678322765</v>
      </c>
      <c r="U35" s="2">
        <v>2.694</v>
      </c>
      <c r="V35" s="2">
        <v>2.5459999999999998</v>
      </c>
      <c r="W35" s="5">
        <f t="shared" si="3"/>
        <v>2.694</v>
      </c>
      <c r="X35" s="12">
        <f t="shared" si="4"/>
        <v>-0.25613651083380978</v>
      </c>
      <c r="Y35" s="2">
        <v>15</v>
      </c>
      <c r="Z35" s="2">
        <v>61</v>
      </c>
      <c r="AA35" s="2">
        <v>63</v>
      </c>
      <c r="AB35" s="2">
        <f t="shared" si="5"/>
        <v>63</v>
      </c>
      <c r="AC35" s="5">
        <f t="shared" si="6"/>
        <v>48</v>
      </c>
      <c r="AD35" s="2">
        <v>4.2699999999999996</v>
      </c>
      <c r="AE35" s="2">
        <v>4.74</v>
      </c>
      <c r="AF35" s="5">
        <f t="shared" si="7"/>
        <v>4.74</v>
      </c>
      <c r="AG35" s="12">
        <f t="shared" si="8"/>
        <v>-0.83999389454441409</v>
      </c>
      <c r="AH35" s="2">
        <v>19</v>
      </c>
      <c r="AI35" s="2">
        <v>22</v>
      </c>
      <c r="AJ35" s="5">
        <f t="shared" si="9"/>
        <v>22</v>
      </c>
      <c r="AK35" s="12">
        <f t="shared" si="10"/>
        <v>-0.96138222880932389</v>
      </c>
      <c r="AL35" s="12">
        <f t="shared" si="11"/>
        <v>-2.6595797709707751</v>
      </c>
      <c r="AM35" s="14">
        <f t="shared" si="12"/>
        <v>34</v>
      </c>
    </row>
    <row r="36" spans="1:40" x14ac:dyDescent="0.2">
      <c r="A36" s="1">
        <v>45238</v>
      </c>
      <c r="B36" t="s">
        <v>203</v>
      </c>
      <c r="C36" t="s">
        <v>45</v>
      </c>
      <c r="D36" t="s">
        <v>190</v>
      </c>
      <c r="E36" t="s">
        <v>42</v>
      </c>
      <c r="F36" s="2">
        <v>154.9</v>
      </c>
      <c r="G36" s="2">
        <v>119.6</v>
      </c>
      <c r="H36" s="2">
        <f t="shared" si="13"/>
        <v>81.599999999999994</v>
      </c>
      <c r="I36" s="2">
        <v>158.1</v>
      </c>
      <c r="J36" s="2">
        <v>37.75</v>
      </c>
      <c r="K36" s="2">
        <v>1.2070000000000001</v>
      </c>
      <c r="L36" s="2">
        <v>2.0150000000000001</v>
      </c>
      <c r="M36" s="2">
        <v>3.5329999999999999</v>
      </c>
      <c r="N36" s="2">
        <v>6.5220000000000002</v>
      </c>
      <c r="O36" s="2">
        <v>1.171</v>
      </c>
      <c r="P36" s="2">
        <v>1.911</v>
      </c>
      <c r="Q36" s="2">
        <v>3.4980000000000002</v>
      </c>
      <c r="R36" s="2">
        <v>6.3920000000000003</v>
      </c>
      <c r="S36" s="5">
        <f t="shared" si="1"/>
        <v>3.5329999999999999</v>
      </c>
      <c r="T36" s="13">
        <f t="shared" si="2"/>
        <v>-0.57895726679154857</v>
      </c>
      <c r="U36" s="2">
        <v>2.7069999999999999</v>
      </c>
      <c r="V36" s="2">
        <v>2.5390000000000001</v>
      </c>
      <c r="W36" s="5">
        <f t="shared" si="3"/>
        <v>2.7069999999999999</v>
      </c>
      <c r="X36" s="12">
        <f t="shared" si="4"/>
        <v>-0.34481788998108803</v>
      </c>
      <c r="Y36" s="2">
        <v>8</v>
      </c>
      <c r="Z36" s="2">
        <v>50</v>
      </c>
      <c r="AA36" s="2">
        <v>58</v>
      </c>
      <c r="AB36" s="2">
        <f t="shared" si="5"/>
        <v>58</v>
      </c>
      <c r="AC36" s="5">
        <f t="shared" si="6"/>
        <v>50</v>
      </c>
      <c r="AD36" s="2">
        <v>4.3499999999999996</v>
      </c>
      <c r="AE36" s="2">
        <v>4.3499999999999996</v>
      </c>
      <c r="AF36" s="5">
        <f t="shared" si="7"/>
        <v>4.3499999999999996</v>
      </c>
      <c r="AG36" s="12">
        <f t="shared" si="8"/>
        <v>-1.1182365637585197</v>
      </c>
      <c r="AH36" s="2">
        <v>23</v>
      </c>
      <c r="AI36" s="2">
        <v>21.5</v>
      </c>
      <c r="AJ36" s="5">
        <f t="shared" si="9"/>
        <v>23</v>
      </c>
      <c r="AK36" s="12">
        <f t="shared" si="10"/>
        <v>-0.80901221518671418</v>
      </c>
      <c r="AL36" s="12">
        <f t="shared" si="11"/>
        <v>-2.8510239357178704</v>
      </c>
      <c r="AM36" s="14">
        <f t="shared" si="12"/>
        <v>35</v>
      </c>
    </row>
    <row r="37" spans="1:40" x14ac:dyDescent="0.2">
      <c r="A37" s="1">
        <v>45238</v>
      </c>
      <c r="B37" t="s">
        <v>160</v>
      </c>
      <c r="C37" t="s">
        <v>45</v>
      </c>
      <c r="D37" t="s">
        <v>154</v>
      </c>
      <c r="E37" t="s">
        <v>99</v>
      </c>
      <c r="F37" s="2">
        <v>142.19999999999999</v>
      </c>
      <c r="G37" s="2">
        <v>113.3</v>
      </c>
      <c r="H37" s="2">
        <f t="shared" si="13"/>
        <v>75.3</v>
      </c>
      <c r="I37" s="2">
        <v>141</v>
      </c>
      <c r="J37" s="2">
        <v>36.049999999999997</v>
      </c>
      <c r="K37" s="2">
        <v>1.113</v>
      </c>
      <c r="L37" s="2">
        <v>1.9319999999999999</v>
      </c>
      <c r="M37" s="2">
        <v>3.4329999999999998</v>
      </c>
      <c r="N37" s="2">
        <v>6.3659999999999997</v>
      </c>
      <c r="O37" s="2">
        <v>1.123</v>
      </c>
      <c r="P37" s="2">
        <v>1.901</v>
      </c>
      <c r="Q37" s="2">
        <v>3.4750000000000001</v>
      </c>
      <c r="R37" s="2">
        <v>6.4690000000000003</v>
      </c>
      <c r="S37" s="5">
        <f t="shared" si="1"/>
        <v>3.4750000000000001</v>
      </c>
      <c r="T37" s="13">
        <f t="shared" si="2"/>
        <v>-0.31088277488806726</v>
      </c>
      <c r="U37" s="2">
        <v>2.6160000000000001</v>
      </c>
      <c r="V37" s="2">
        <v>2.6789999999999998</v>
      </c>
      <c r="W37" s="5">
        <f t="shared" si="3"/>
        <v>2.6789999999999998</v>
      </c>
      <c r="X37" s="12">
        <f t="shared" si="4"/>
        <v>-0.15381184258694861</v>
      </c>
      <c r="Y37" s="2">
        <v>5</v>
      </c>
      <c r="Z37" s="2">
        <v>45</v>
      </c>
      <c r="AA37" s="2">
        <v>46</v>
      </c>
      <c r="AB37" s="2">
        <f t="shared" si="5"/>
        <v>46</v>
      </c>
      <c r="AC37" s="5">
        <f t="shared" si="6"/>
        <v>41</v>
      </c>
      <c r="AD37" s="2">
        <v>4.0999999999999996</v>
      </c>
      <c r="AE37" s="2">
        <v>3.94</v>
      </c>
      <c r="AF37" s="5">
        <f t="shared" si="7"/>
        <v>4.0999999999999996</v>
      </c>
      <c r="AG37" s="12">
        <f t="shared" si="8"/>
        <v>-1.2965972491521767</v>
      </c>
      <c r="AH37" s="2">
        <v>18</v>
      </c>
      <c r="AI37" s="2">
        <v>20.5</v>
      </c>
      <c r="AJ37" s="5">
        <f t="shared" si="9"/>
        <v>20.5</v>
      </c>
      <c r="AK37" s="12">
        <f t="shared" si="10"/>
        <v>-1.1899372492432387</v>
      </c>
      <c r="AL37" s="12">
        <f t="shared" si="11"/>
        <v>-2.9512291158704311</v>
      </c>
      <c r="AM37" s="14">
        <f t="shared" si="12"/>
        <v>36</v>
      </c>
    </row>
    <row r="38" spans="1:40" x14ac:dyDescent="0.2">
      <c r="A38" s="1">
        <v>45238</v>
      </c>
      <c r="B38" t="s">
        <v>151</v>
      </c>
      <c r="C38" t="s">
        <v>45</v>
      </c>
      <c r="D38" t="s">
        <v>150</v>
      </c>
      <c r="E38" t="s">
        <v>99</v>
      </c>
      <c r="F38" s="2">
        <v>149.19999999999999</v>
      </c>
      <c r="G38" s="2">
        <v>115.5</v>
      </c>
      <c r="H38" s="2">
        <f t="shared" si="13"/>
        <v>77.5</v>
      </c>
      <c r="I38" s="2">
        <v>148</v>
      </c>
      <c r="J38" s="2">
        <v>35.4</v>
      </c>
      <c r="K38" s="2">
        <v>1.181</v>
      </c>
      <c r="L38" s="2">
        <v>1.988</v>
      </c>
      <c r="M38" s="2">
        <v>3.4470000000000001</v>
      </c>
      <c r="N38" s="2">
        <v>6.2469999999999999</v>
      </c>
      <c r="O38" s="2">
        <v>1.1759999999999999</v>
      </c>
      <c r="P38" s="2">
        <v>1.992</v>
      </c>
      <c r="Q38" s="2">
        <v>3.4670000000000001</v>
      </c>
      <c r="R38" s="2">
        <v>6.2649999999999997</v>
      </c>
      <c r="S38" s="5">
        <f t="shared" si="1"/>
        <v>3.4670000000000001</v>
      </c>
      <c r="T38" s="13">
        <f t="shared" si="2"/>
        <v>-0.27390698290138005</v>
      </c>
      <c r="U38" s="2">
        <v>2.6869999999999998</v>
      </c>
      <c r="V38" s="2">
        <v>2.5030000000000001</v>
      </c>
      <c r="W38" s="5">
        <f t="shared" si="3"/>
        <v>2.6869999999999998</v>
      </c>
      <c r="X38" s="12">
        <f t="shared" si="4"/>
        <v>-0.20838499898527416</v>
      </c>
      <c r="Y38" s="2">
        <v>11</v>
      </c>
      <c r="Z38" s="2">
        <v>55</v>
      </c>
      <c r="AA38" s="2">
        <v>55</v>
      </c>
      <c r="AB38" s="2">
        <f t="shared" si="5"/>
        <v>55</v>
      </c>
      <c r="AC38" s="5">
        <f t="shared" si="6"/>
        <v>44</v>
      </c>
      <c r="AD38" s="2">
        <v>4.4000000000000004</v>
      </c>
      <c r="AE38" s="2">
        <v>4.59</v>
      </c>
      <c r="AF38" s="5">
        <f t="shared" si="7"/>
        <v>4.59</v>
      </c>
      <c r="AG38" s="12">
        <f t="shared" si="8"/>
        <v>-0.94701030578060863</v>
      </c>
      <c r="AH38" s="2">
        <v>16</v>
      </c>
      <c r="AI38" s="2">
        <v>17</v>
      </c>
      <c r="AJ38" s="5">
        <f t="shared" si="9"/>
        <v>17</v>
      </c>
      <c r="AK38" s="12">
        <f t="shared" si="10"/>
        <v>-1.723232296922373</v>
      </c>
      <c r="AL38" s="12">
        <f t="shared" si="11"/>
        <v>-3.1525345845896355</v>
      </c>
      <c r="AM38" s="14">
        <f t="shared" si="12"/>
        <v>37</v>
      </c>
    </row>
    <row r="39" spans="1:40" x14ac:dyDescent="0.2">
      <c r="A39" s="1">
        <v>45238</v>
      </c>
      <c r="B39" t="s">
        <v>186</v>
      </c>
      <c r="C39" t="s">
        <v>45</v>
      </c>
      <c r="D39" t="s">
        <v>178</v>
      </c>
      <c r="E39" t="s">
        <v>54</v>
      </c>
      <c r="F39" s="2">
        <v>159</v>
      </c>
      <c r="G39" s="2">
        <v>119.5</v>
      </c>
      <c r="H39" s="2">
        <f t="shared" si="13"/>
        <v>81.5</v>
      </c>
      <c r="I39" s="2">
        <v>159</v>
      </c>
      <c r="J39" s="2">
        <v>44.55</v>
      </c>
      <c r="K39" s="2">
        <v>1.1020000000000001</v>
      </c>
      <c r="L39" s="2">
        <v>1.893</v>
      </c>
      <c r="M39" s="2">
        <v>3.3010000000000002</v>
      </c>
      <c r="N39" s="2">
        <v>6.375</v>
      </c>
      <c r="O39" s="2">
        <v>1.105</v>
      </c>
      <c r="P39" s="2">
        <v>1.9419999999999999</v>
      </c>
      <c r="Q39" s="2">
        <v>3.448</v>
      </c>
      <c r="R39" s="2">
        <v>6.5229999999999997</v>
      </c>
      <c r="S39" s="5">
        <f t="shared" si="1"/>
        <v>3.448</v>
      </c>
      <c r="T39" s="13">
        <f t="shared" si="2"/>
        <v>-0.18608947693299735</v>
      </c>
      <c r="U39" s="2">
        <v>2.78</v>
      </c>
      <c r="V39" s="2">
        <v>2.7509999999999999</v>
      </c>
      <c r="W39" s="5">
        <f t="shared" si="3"/>
        <v>2.78</v>
      </c>
      <c r="X39" s="12">
        <f t="shared" si="4"/>
        <v>-0.84279794211580794</v>
      </c>
      <c r="Y39" s="2">
        <v>16</v>
      </c>
      <c r="Z39" s="2">
        <v>51</v>
      </c>
      <c r="AA39" s="2">
        <v>51</v>
      </c>
      <c r="AB39" s="2">
        <f t="shared" si="5"/>
        <v>51</v>
      </c>
      <c r="AC39" s="5">
        <f t="shared" si="6"/>
        <v>35</v>
      </c>
      <c r="AD39" s="2">
        <v>3.9</v>
      </c>
      <c r="AE39" s="2">
        <v>4.1100000000000003</v>
      </c>
      <c r="AF39" s="5">
        <f t="shared" si="7"/>
        <v>4.1100000000000003</v>
      </c>
      <c r="AG39" s="12">
        <f t="shared" si="8"/>
        <v>-1.2894628217364299</v>
      </c>
      <c r="AH39" s="2">
        <v>20.5</v>
      </c>
      <c r="AI39" s="2">
        <v>22.5</v>
      </c>
      <c r="AJ39" s="5">
        <f t="shared" si="9"/>
        <v>22.5</v>
      </c>
      <c r="AK39" s="12">
        <f t="shared" si="10"/>
        <v>-0.88519722199801909</v>
      </c>
      <c r="AL39" s="12">
        <f t="shared" si="11"/>
        <v>-3.2035474627832539</v>
      </c>
      <c r="AM39" s="14">
        <f t="shared" si="12"/>
        <v>38</v>
      </c>
    </row>
    <row r="40" spans="1:40" x14ac:dyDescent="0.2">
      <c r="A40" s="1">
        <v>45238</v>
      </c>
      <c r="B40" t="s">
        <v>205</v>
      </c>
      <c r="C40" t="s">
        <v>45</v>
      </c>
      <c r="D40" t="s">
        <v>190</v>
      </c>
      <c r="E40" t="s">
        <v>87</v>
      </c>
      <c r="F40" s="2">
        <v>149.69999999999999</v>
      </c>
      <c r="G40" s="2">
        <v>114.4</v>
      </c>
      <c r="H40" s="2">
        <f t="shared" si="13"/>
        <v>76.400000000000006</v>
      </c>
      <c r="I40" s="2">
        <v>146.1</v>
      </c>
      <c r="J40" s="2">
        <v>34.549999999999997</v>
      </c>
      <c r="K40" s="2">
        <v>1.262</v>
      </c>
      <c r="L40" s="2">
        <v>2.081</v>
      </c>
      <c r="M40" s="2">
        <v>3.65</v>
      </c>
      <c r="N40" s="2">
        <v>6.7789999999999999</v>
      </c>
      <c r="O40" s="2">
        <v>1.2</v>
      </c>
      <c r="P40" s="2">
        <v>2.0179999999999998</v>
      </c>
      <c r="Q40" s="2">
        <v>2.5329999999999999</v>
      </c>
      <c r="R40" s="2">
        <v>6.4660000000000002</v>
      </c>
      <c r="S40" s="5">
        <f t="shared" si="1"/>
        <v>3.65</v>
      </c>
      <c r="T40" s="13">
        <f t="shared" si="2"/>
        <v>-1.1197282245968487</v>
      </c>
      <c r="U40" s="2">
        <v>2.601</v>
      </c>
      <c r="V40" s="2">
        <v>2.7170000000000001</v>
      </c>
      <c r="W40" s="5">
        <f t="shared" si="3"/>
        <v>2.7170000000000001</v>
      </c>
      <c r="X40" s="12">
        <f t="shared" si="4"/>
        <v>-0.41303433547899648</v>
      </c>
      <c r="Y40" s="2">
        <v>8</v>
      </c>
      <c r="Z40" s="2">
        <v>51</v>
      </c>
      <c r="AA40" s="2">
        <v>53</v>
      </c>
      <c r="AB40" s="2">
        <f t="shared" si="5"/>
        <v>53</v>
      </c>
      <c r="AC40" s="5">
        <f t="shared" si="6"/>
        <v>45</v>
      </c>
      <c r="AD40" s="2">
        <v>4.6399999999999997</v>
      </c>
      <c r="AE40" s="2">
        <v>2.8</v>
      </c>
      <c r="AF40" s="5">
        <f t="shared" si="7"/>
        <v>4.6399999999999997</v>
      </c>
      <c r="AG40" s="12">
        <f t="shared" si="8"/>
        <v>-0.91133816870187734</v>
      </c>
      <c r="AH40" s="2">
        <v>22.5</v>
      </c>
      <c r="AI40" s="2">
        <v>20</v>
      </c>
      <c r="AJ40" s="5">
        <f t="shared" si="9"/>
        <v>22.5</v>
      </c>
      <c r="AK40" s="12">
        <f t="shared" si="10"/>
        <v>-0.88519722199801909</v>
      </c>
      <c r="AL40" s="12">
        <f t="shared" si="11"/>
        <v>-3.3292979507757412</v>
      </c>
      <c r="AM40" s="14">
        <f t="shared" si="12"/>
        <v>39</v>
      </c>
    </row>
    <row r="41" spans="1:40" x14ac:dyDescent="0.2">
      <c r="A41" s="1">
        <v>45238</v>
      </c>
      <c r="B41" t="s">
        <v>216</v>
      </c>
      <c r="C41" t="s">
        <v>45</v>
      </c>
      <c r="D41" t="s">
        <v>194</v>
      </c>
      <c r="E41" t="s">
        <v>99</v>
      </c>
      <c r="F41" s="2">
        <v>143.6</v>
      </c>
      <c r="G41" s="2">
        <v>114</v>
      </c>
      <c r="H41" s="2">
        <f t="shared" si="13"/>
        <v>76</v>
      </c>
      <c r="I41" s="2">
        <v>138.9</v>
      </c>
      <c r="J41" s="2">
        <v>33.65</v>
      </c>
      <c r="K41" s="2">
        <v>1.202</v>
      </c>
      <c r="L41" s="2">
        <v>2.0019999999999998</v>
      </c>
      <c r="M41" s="2">
        <v>3.4710000000000001</v>
      </c>
      <c r="N41" s="2">
        <v>6.28</v>
      </c>
      <c r="O41" s="2">
        <v>1.2110000000000001</v>
      </c>
      <c r="P41" s="2">
        <v>2.0089999999999999</v>
      </c>
      <c r="Q41" s="2">
        <v>3.4470000000000001</v>
      </c>
      <c r="R41" s="2">
        <v>6.2089999999999996</v>
      </c>
      <c r="S41" s="5">
        <f t="shared" si="1"/>
        <v>3.4710000000000001</v>
      </c>
      <c r="T41" s="13">
        <f t="shared" si="2"/>
        <v>-0.29239487889472365</v>
      </c>
      <c r="U41" s="2">
        <v>2.6709999999999998</v>
      </c>
      <c r="V41" s="2">
        <v>2.5779999999999998</v>
      </c>
      <c r="W41" s="5">
        <f t="shared" si="3"/>
        <v>2.6709999999999998</v>
      </c>
      <c r="X41" s="12">
        <f t="shared" si="4"/>
        <v>-9.9238686188623068E-2</v>
      </c>
      <c r="Y41" s="2">
        <v>7</v>
      </c>
      <c r="Z41" s="2">
        <v>47</v>
      </c>
      <c r="AA41" s="2">
        <v>50</v>
      </c>
      <c r="AB41" s="2">
        <f t="shared" si="5"/>
        <v>50</v>
      </c>
      <c r="AC41" s="5">
        <f t="shared" si="6"/>
        <v>43</v>
      </c>
      <c r="AD41" s="2">
        <v>4.25</v>
      </c>
      <c r="AE41" s="2">
        <v>4.1500000000000004</v>
      </c>
      <c r="AF41" s="5">
        <f t="shared" si="7"/>
        <v>4.25</v>
      </c>
      <c r="AG41" s="12">
        <f t="shared" si="8"/>
        <v>-1.1895808379159822</v>
      </c>
      <c r="AH41" s="2">
        <v>15</v>
      </c>
      <c r="AI41" s="2">
        <v>15</v>
      </c>
      <c r="AJ41" s="5">
        <f t="shared" si="9"/>
        <v>15</v>
      </c>
      <c r="AK41" s="12">
        <f t="shared" si="10"/>
        <v>-2.0279723241675929</v>
      </c>
      <c r="AL41" s="12">
        <f t="shared" si="11"/>
        <v>-3.6091867271669216</v>
      </c>
      <c r="AM41" s="14">
        <f t="shared" si="12"/>
        <v>40</v>
      </c>
    </row>
    <row r="42" spans="1:40" x14ac:dyDescent="0.2">
      <c r="A42" s="1">
        <v>45238</v>
      </c>
      <c r="B42" t="s">
        <v>200</v>
      </c>
      <c r="C42" t="s">
        <v>45</v>
      </c>
      <c r="D42" t="s">
        <v>190</v>
      </c>
      <c r="E42" t="s">
        <v>201</v>
      </c>
      <c r="F42" s="2">
        <v>151.1</v>
      </c>
      <c r="G42" s="2">
        <v>115.5</v>
      </c>
      <c r="H42" s="2">
        <f t="shared" si="13"/>
        <v>77.5</v>
      </c>
      <c r="I42" s="2">
        <v>157</v>
      </c>
      <c r="J42" s="2">
        <v>41.2</v>
      </c>
      <c r="K42" s="2">
        <v>1.204</v>
      </c>
      <c r="L42" s="2">
        <v>2.02</v>
      </c>
      <c r="M42" s="2">
        <v>3.5910000000000002</v>
      </c>
      <c r="N42" s="2">
        <v>6.6040000000000001</v>
      </c>
      <c r="O42" s="2">
        <v>1.179</v>
      </c>
      <c r="P42" s="2">
        <v>2.0299999999999998</v>
      </c>
      <c r="Q42" s="2">
        <v>3.5579999999999998</v>
      </c>
      <c r="R42" s="2">
        <v>6.5030000000000001</v>
      </c>
      <c r="S42" s="5">
        <f t="shared" si="1"/>
        <v>3.5910000000000002</v>
      </c>
      <c r="T42" s="13">
        <f t="shared" si="2"/>
        <v>-0.847031758695032</v>
      </c>
      <c r="U42" s="2">
        <v>2.7789999999999999</v>
      </c>
      <c r="V42" s="2">
        <v>2.6520000000000001</v>
      </c>
      <c r="W42" s="5">
        <f t="shared" si="3"/>
        <v>2.7789999999999999</v>
      </c>
      <c r="X42" s="12">
        <f t="shared" si="4"/>
        <v>-0.83597629756601799</v>
      </c>
      <c r="Y42" s="2">
        <v>3</v>
      </c>
      <c r="Z42" s="2">
        <v>46</v>
      </c>
      <c r="AA42" s="2">
        <v>47</v>
      </c>
      <c r="AB42" s="2">
        <f t="shared" si="5"/>
        <v>47</v>
      </c>
      <c r="AC42" s="5">
        <f t="shared" si="6"/>
        <v>44</v>
      </c>
      <c r="AD42" s="2">
        <v>3</v>
      </c>
      <c r="AE42" s="2">
        <v>4.07</v>
      </c>
      <c r="AF42" s="5">
        <f t="shared" si="7"/>
        <v>4.07</v>
      </c>
      <c r="AG42" s="12">
        <f t="shared" si="8"/>
        <v>-1.318000531399415</v>
      </c>
      <c r="AH42" s="2">
        <v>23</v>
      </c>
      <c r="AI42" s="2">
        <v>22</v>
      </c>
      <c r="AJ42" s="5">
        <f t="shared" si="9"/>
        <v>23</v>
      </c>
      <c r="AK42" s="12">
        <f t="shared" si="10"/>
        <v>-0.80901221518671418</v>
      </c>
      <c r="AL42" s="12">
        <f t="shared" si="11"/>
        <v>-3.8100208028471791</v>
      </c>
      <c r="AM42" s="14">
        <f t="shared" si="12"/>
        <v>41</v>
      </c>
    </row>
    <row r="43" spans="1:40" x14ac:dyDescent="0.2">
      <c r="A43" s="1">
        <v>45238</v>
      </c>
      <c r="B43" t="s">
        <v>217</v>
      </c>
      <c r="C43" t="s">
        <v>45</v>
      </c>
      <c r="D43" t="s">
        <v>194</v>
      </c>
      <c r="E43" t="s">
        <v>42</v>
      </c>
      <c r="F43" s="2">
        <v>155.5</v>
      </c>
      <c r="G43" s="2">
        <v>118.8</v>
      </c>
      <c r="H43" s="2">
        <f t="shared" si="13"/>
        <v>80.8</v>
      </c>
      <c r="I43" s="2">
        <v>161</v>
      </c>
      <c r="J43" s="2">
        <v>49</v>
      </c>
      <c r="K43" s="2">
        <v>1.3660000000000001</v>
      </c>
      <c r="L43" s="2">
        <v>2.3420000000000001</v>
      </c>
      <c r="M43" s="2">
        <v>4.1369999999999996</v>
      </c>
      <c r="N43" s="2">
        <v>7.7050000000000001</v>
      </c>
      <c r="O43" s="2">
        <v>1.306</v>
      </c>
      <c r="P43" s="2">
        <v>2.2530000000000001</v>
      </c>
      <c r="Q43" s="2">
        <v>4.0350000000000001</v>
      </c>
      <c r="R43" s="2">
        <v>7.6139999999999999</v>
      </c>
      <c r="S43" s="5">
        <f t="shared" si="1"/>
        <v>4.1369999999999996</v>
      </c>
      <c r="T43" s="13">
        <f t="shared" si="2"/>
        <v>-3.3706295617864299</v>
      </c>
      <c r="U43" s="2">
        <v>2.859</v>
      </c>
      <c r="V43" s="2">
        <v>2.7879999999999998</v>
      </c>
      <c r="W43" s="5">
        <f t="shared" si="3"/>
        <v>2.859</v>
      </c>
      <c r="X43" s="12">
        <f t="shared" si="4"/>
        <v>-1.3817078615492735</v>
      </c>
      <c r="Y43" s="2">
        <v>12</v>
      </c>
      <c r="Z43" s="2">
        <v>42</v>
      </c>
      <c r="AA43" s="2">
        <v>42</v>
      </c>
      <c r="AB43" s="2">
        <f t="shared" si="5"/>
        <v>42</v>
      </c>
      <c r="AC43" s="5">
        <f t="shared" si="6"/>
        <v>30</v>
      </c>
      <c r="AD43" s="2">
        <v>3.8</v>
      </c>
      <c r="AE43" s="2">
        <v>3.44</v>
      </c>
      <c r="AF43" s="5">
        <f t="shared" si="7"/>
        <v>3.8</v>
      </c>
      <c r="AG43" s="12">
        <f t="shared" si="8"/>
        <v>-1.5106300716245651</v>
      </c>
      <c r="AH43" s="2">
        <v>24.5</v>
      </c>
      <c r="AI43" s="2">
        <v>24</v>
      </c>
      <c r="AJ43" s="5">
        <f t="shared" si="9"/>
        <v>24.5</v>
      </c>
      <c r="AK43" s="12">
        <f t="shared" si="10"/>
        <v>-0.58045719475279944</v>
      </c>
      <c r="AL43" s="12">
        <f t="shared" si="11"/>
        <v>-6.8434246897130677</v>
      </c>
      <c r="AM43" s="14">
        <f t="shared" si="12"/>
        <v>42</v>
      </c>
      <c r="AN43" s="2" t="s">
        <v>218</v>
      </c>
    </row>
    <row r="44" spans="1:40" x14ac:dyDescent="0.2">
      <c r="A44" s="1"/>
      <c r="E44" s="9" t="s">
        <v>254</v>
      </c>
      <c r="F44" s="10">
        <f t="shared" ref="F44:S44" si="14">SUBTOTAL(102,F2:F43)</f>
        <v>42</v>
      </c>
      <c r="G44" s="10">
        <f t="shared" si="14"/>
        <v>41</v>
      </c>
      <c r="H44" s="10">
        <f t="shared" si="14"/>
        <v>41</v>
      </c>
      <c r="I44" s="10">
        <f t="shared" si="14"/>
        <v>42</v>
      </c>
      <c r="J44" s="10">
        <f t="shared" si="14"/>
        <v>42</v>
      </c>
      <c r="K44" s="2">
        <f t="shared" si="14"/>
        <v>42</v>
      </c>
      <c r="L44" s="2">
        <f t="shared" si="14"/>
        <v>42</v>
      </c>
      <c r="M44" s="2">
        <f t="shared" si="14"/>
        <v>42</v>
      </c>
      <c r="N44" s="2">
        <f t="shared" si="14"/>
        <v>42</v>
      </c>
      <c r="O44" s="2">
        <f t="shared" si="14"/>
        <v>42</v>
      </c>
      <c r="P44" s="2">
        <f t="shared" si="14"/>
        <v>42</v>
      </c>
      <c r="Q44" s="2">
        <f t="shared" si="14"/>
        <v>42</v>
      </c>
      <c r="R44" s="2">
        <f t="shared" si="14"/>
        <v>42</v>
      </c>
      <c r="S44" s="10">
        <f t="shared" si="14"/>
        <v>42</v>
      </c>
      <c r="T44" s="13"/>
      <c r="W44" s="10">
        <f>SUBTOTAL(102,W2:W43)</f>
        <v>42</v>
      </c>
      <c r="X44" s="12"/>
      <c r="AC44" s="10">
        <f>SUBTOTAL(102,AC2:AC43)</f>
        <v>42</v>
      </c>
      <c r="AF44" s="10">
        <f>SUBTOTAL(102,AF2:AF43)</f>
        <v>42</v>
      </c>
      <c r="AG44" s="12"/>
      <c r="AJ44" s="10">
        <f>SUBTOTAL(102,AJ2:AJ43)</f>
        <v>42</v>
      </c>
      <c r="AK44" s="12"/>
      <c r="AL44" s="12"/>
      <c r="AM44" s="14"/>
    </row>
    <row r="45" spans="1:40" x14ac:dyDescent="0.2">
      <c r="E45" s="9" t="s">
        <v>255</v>
      </c>
      <c r="F45" s="11">
        <f>SUBTOTAL(101,F2:F43)</f>
        <v>159.82619047619045</v>
      </c>
      <c r="G45" s="11">
        <f t="shared" ref="G45:AJ45" si="15">SUBTOTAL(101,G2:G43)</f>
        <v>122.1439024390244</v>
      </c>
      <c r="H45" s="11">
        <f t="shared" si="15"/>
        <v>84.143902439024387</v>
      </c>
      <c r="I45" s="11">
        <f t="shared" si="15"/>
        <v>162.6690476190476</v>
      </c>
      <c r="J45" s="11">
        <f t="shared" si="15"/>
        <v>46.711904761904762</v>
      </c>
      <c r="K45" s="2">
        <f t="shared" si="15"/>
        <v>1.1412142857142855</v>
      </c>
      <c r="L45" s="2">
        <f t="shared" si="15"/>
        <v>1.9335476190476191</v>
      </c>
      <c r="M45" s="2">
        <f t="shared" si="15"/>
        <v>3.3824761904761904</v>
      </c>
      <c r="N45" s="2">
        <f t="shared" si="15"/>
        <v>6.1937619047619039</v>
      </c>
      <c r="O45" s="2">
        <f t="shared" si="15"/>
        <v>1.1473095238095237</v>
      </c>
      <c r="P45" s="2">
        <f t="shared" si="15"/>
        <v>1.934952380952381</v>
      </c>
      <c r="Q45" s="2">
        <f t="shared" si="15"/>
        <v>3.3590714285714283</v>
      </c>
      <c r="R45" s="2">
        <f t="shared" si="15"/>
        <v>6.177928571428569</v>
      </c>
      <c r="S45" s="11">
        <f t="shared" si="15"/>
        <v>3.4077380952380958</v>
      </c>
      <c r="T45" s="13"/>
      <c r="W45" s="11">
        <f t="shared" si="15"/>
        <v>2.6564523809523806</v>
      </c>
      <c r="X45" s="12"/>
      <c r="AC45" s="11">
        <f t="shared" si="15"/>
        <v>47.88095238095238</v>
      </c>
      <c r="AF45" s="11">
        <f t="shared" si="15"/>
        <v>5.9173809523809533</v>
      </c>
      <c r="AG45" s="12"/>
      <c r="AJ45" s="11">
        <f t="shared" si="15"/>
        <v>28.30952380952381</v>
      </c>
      <c r="AK45" s="12"/>
      <c r="AL45" s="12"/>
      <c r="AM45" s="14"/>
    </row>
    <row r="46" spans="1:40" x14ac:dyDescent="0.2">
      <c r="E46" s="9" t="s">
        <v>256</v>
      </c>
      <c r="F46" s="11">
        <f>SUBTOTAL(107,F2:F45)</f>
        <v>8.6705573996929708</v>
      </c>
      <c r="G46" s="11">
        <f t="shared" ref="G46:AJ46" si="16">SUBTOTAL(107,G2:G45)</f>
        <v>4.776612229419916</v>
      </c>
      <c r="H46" s="11">
        <f t="shared" si="16"/>
        <v>4.7766122294199169</v>
      </c>
      <c r="I46" s="11">
        <f t="shared" si="16"/>
        <v>10.204721243435008</v>
      </c>
      <c r="J46" s="11">
        <f t="shared" si="16"/>
        <v>7.8762440714871023</v>
      </c>
      <c r="K46" s="2">
        <f t="shared" si="16"/>
        <v>6.5478551958259759E-2</v>
      </c>
      <c r="L46" s="2">
        <f t="shared" si="16"/>
        <v>0.11275230837093</v>
      </c>
      <c r="M46" s="2">
        <f t="shared" si="16"/>
        <v>0.21413458704865829</v>
      </c>
      <c r="N46" s="2">
        <f t="shared" si="16"/>
        <v>0.4529805794320822</v>
      </c>
      <c r="O46" s="2">
        <f t="shared" si="16"/>
        <v>6.8027787756804112E-2</v>
      </c>
      <c r="P46" s="2">
        <f t="shared" si="16"/>
        <v>0.11274425027380575</v>
      </c>
      <c r="Q46" s="2">
        <f t="shared" si="16"/>
        <v>0.2479519419267098</v>
      </c>
      <c r="R46" s="2">
        <f t="shared" si="16"/>
        <v>0.44666386078304654</v>
      </c>
      <c r="S46" s="11">
        <f t="shared" si="16"/>
        <v>0.21635777275251683</v>
      </c>
      <c r="T46" s="13"/>
      <c r="W46" s="11">
        <f t="shared" si="16"/>
        <v>0.14659221727269323</v>
      </c>
      <c r="X46" s="12"/>
      <c r="AC46" s="11">
        <f t="shared" si="16"/>
        <v>8.9448237680560023</v>
      </c>
      <c r="AF46" s="11">
        <f t="shared" si="16"/>
        <v>1.4016541787122476</v>
      </c>
      <c r="AG46" s="12"/>
      <c r="AJ46" s="11">
        <f t="shared" si="16"/>
        <v>6.5629711268307744</v>
      </c>
      <c r="AK46" s="12"/>
      <c r="AL46" s="12"/>
      <c r="AM46" s="14"/>
    </row>
    <row r="47" spans="1:40" x14ac:dyDescent="0.2">
      <c r="E47" s="9" t="s">
        <v>257</v>
      </c>
      <c r="F47" s="10">
        <f>SUBTOTAL(104,F2:F43)</f>
        <v>174.5</v>
      </c>
      <c r="G47" s="10">
        <f t="shared" ref="G47:AJ47" si="17">SUBTOTAL(104,G2:G43)</f>
        <v>130.80000000000001</v>
      </c>
      <c r="H47" s="10">
        <f t="shared" si="17"/>
        <v>92.800000000000011</v>
      </c>
      <c r="I47" s="10">
        <f t="shared" si="17"/>
        <v>182.5</v>
      </c>
      <c r="J47" s="10">
        <f t="shared" si="17"/>
        <v>62.65</v>
      </c>
      <c r="K47" s="2">
        <f t="shared" si="17"/>
        <v>1.3660000000000001</v>
      </c>
      <c r="L47" s="2">
        <f t="shared" si="17"/>
        <v>2.3420000000000001</v>
      </c>
      <c r="M47" s="2">
        <f t="shared" si="17"/>
        <v>4.1369999999999996</v>
      </c>
      <c r="N47" s="2">
        <f t="shared" si="17"/>
        <v>7.7050000000000001</v>
      </c>
      <c r="O47" s="2">
        <f t="shared" si="17"/>
        <v>1.306</v>
      </c>
      <c r="P47" s="2">
        <f t="shared" si="17"/>
        <v>2.2530000000000001</v>
      </c>
      <c r="Q47" s="2">
        <f t="shared" si="17"/>
        <v>4.0350000000000001</v>
      </c>
      <c r="R47" s="2">
        <f t="shared" si="17"/>
        <v>7.6139999999999999</v>
      </c>
      <c r="S47" s="10">
        <f t="shared" si="17"/>
        <v>4.1369999999999996</v>
      </c>
      <c r="T47" s="13"/>
      <c r="W47" s="10">
        <f t="shared" si="17"/>
        <v>3.121</v>
      </c>
      <c r="X47" s="12"/>
      <c r="AC47" s="10">
        <f t="shared" si="17"/>
        <v>76</v>
      </c>
      <c r="AF47" s="10">
        <f t="shared" si="17"/>
        <v>8.65</v>
      </c>
      <c r="AG47" s="12"/>
      <c r="AJ47" s="10">
        <f t="shared" si="17"/>
        <v>41.5</v>
      </c>
      <c r="AK47" s="12"/>
      <c r="AL47" s="12"/>
      <c r="AM47" s="14"/>
    </row>
    <row r="48" spans="1:40" x14ac:dyDescent="0.2">
      <c r="E48" s="9" t="s">
        <v>258</v>
      </c>
      <c r="F48" s="10">
        <f>SUBTOTAL(105,F2:F43)</f>
        <v>137.69999999999999</v>
      </c>
      <c r="G48" s="10">
        <f t="shared" ref="G48:AJ48" si="18">SUBTOTAL(105,G2:G43)</f>
        <v>110</v>
      </c>
      <c r="H48" s="10">
        <f t="shared" si="18"/>
        <v>72</v>
      </c>
      <c r="I48" s="10">
        <f t="shared" si="18"/>
        <v>138.9</v>
      </c>
      <c r="J48" s="10">
        <f t="shared" si="18"/>
        <v>29.75</v>
      </c>
      <c r="K48" s="2">
        <f t="shared" si="18"/>
        <v>1.0169999999999999</v>
      </c>
      <c r="L48" s="2">
        <f t="shared" si="18"/>
        <v>1.726</v>
      </c>
      <c r="M48" s="2">
        <f t="shared" si="18"/>
        <v>2.9969999999999999</v>
      </c>
      <c r="N48" s="2">
        <f t="shared" si="18"/>
        <v>5.3239999999999998</v>
      </c>
      <c r="O48" s="2">
        <f t="shared" si="18"/>
        <v>1.0209999999999999</v>
      </c>
      <c r="P48" s="2">
        <f t="shared" si="18"/>
        <v>1.722</v>
      </c>
      <c r="Q48" s="2">
        <f t="shared" si="18"/>
        <v>2.5329999999999999</v>
      </c>
      <c r="R48" s="2">
        <f t="shared" si="18"/>
        <v>5.31</v>
      </c>
      <c r="S48" s="10">
        <f t="shared" si="18"/>
        <v>2.9969999999999999</v>
      </c>
      <c r="W48" s="10">
        <f t="shared" si="18"/>
        <v>2.3809999999999998</v>
      </c>
      <c r="AC48" s="10">
        <f t="shared" si="18"/>
        <v>30</v>
      </c>
      <c r="AF48" s="10">
        <f t="shared" si="18"/>
        <v>3.67</v>
      </c>
      <c r="AJ48" s="10">
        <f t="shared" si="18"/>
        <v>15</v>
      </c>
    </row>
  </sheetData>
  <sortState xmlns:xlrd2="http://schemas.microsoft.com/office/spreadsheetml/2017/richdata2" ref="A2:AN43">
    <sortCondition ref="AM2:AM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6874-D80F-4074-944E-52054DAC2DE0}">
  <sheetPr filterMode="1"/>
  <dimension ref="A1:AM24"/>
  <sheetViews>
    <sheetView topLeftCell="A6" workbookViewId="0">
      <selection activeCell="AM9" sqref="AM9"/>
    </sheetView>
  </sheetViews>
  <sheetFormatPr baseColWidth="10" defaultColWidth="8.83203125" defaultRowHeight="15" outlineLevelCol="1" x14ac:dyDescent="0.2"/>
  <cols>
    <col min="1" max="1" width="9.33203125" customWidth="1"/>
    <col min="2" max="2" width="43.33203125" customWidth="1"/>
    <col min="4" max="4" width="6.5" customWidth="1"/>
    <col min="5" max="5" width="15.83203125" bestFit="1" customWidth="1"/>
    <col min="6" max="6" width="8.6640625" style="2"/>
    <col min="7" max="7" width="11.6640625" style="2" customWidth="1"/>
    <col min="8" max="8" width="12.33203125" style="2" bestFit="1" customWidth="1"/>
    <col min="9" max="10" width="8.6640625" style="2"/>
    <col min="11" max="18" width="0" style="2" hidden="1" customWidth="1" outlineLevel="1"/>
    <col min="19" max="19" width="8.6640625" style="2" collapsed="1"/>
    <col min="20" max="20" width="8.6640625" style="2"/>
    <col min="21" max="22" width="8.6640625" style="2" customWidth="1" outlineLevel="1"/>
    <col min="23" max="24" width="8.6640625" style="2"/>
    <col min="25" max="25" width="11.5" style="2" customWidth="1" outlineLevel="1"/>
    <col min="26" max="28" width="8.6640625" style="2" customWidth="1" outlineLevel="1"/>
    <col min="29" max="30" width="8.6640625" style="2"/>
    <col min="31" max="32" width="8.6640625" style="2" customWidth="1" outlineLevel="1"/>
    <col min="33" max="34" width="8.6640625" style="2"/>
    <col min="35" max="36" width="8.6640625" style="2" customWidth="1" outlineLevel="1"/>
    <col min="37" max="38" width="8.6640625" style="2"/>
    <col min="39" max="39" width="33.1640625" style="2" bestFit="1" customWidth="1"/>
  </cols>
  <sheetData>
    <row r="1" spans="1:39" x14ac:dyDescent="0.2">
      <c r="A1" s="6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8" t="s">
        <v>19</v>
      </c>
      <c r="T1" s="7" t="s">
        <v>248</v>
      </c>
      <c r="U1" s="7" t="s">
        <v>20</v>
      </c>
      <c r="V1" s="7" t="s">
        <v>21</v>
      </c>
      <c r="W1" s="8" t="s">
        <v>22</v>
      </c>
      <c r="X1" s="7"/>
      <c r="Y1" s="7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7"/>
      <c r="AE1" s="7" t="s">
        <v>28</v>
      </c>
      <c r="AF1" s="7" t="s">
        <v>29</v>
      </c>
      <c r="AG1" s="8" t="s">
        <v>30</v>
      </c>
      <c r="AH1" s="7"/>
      <c r="AI1" s="7" t="s">
        <v>31</v>
      </c>
      <c r="AJ1" s="7" t="s">
        <v>32</v>
      </c>
      <c r="AK1" s="8" t="s">
        <v>33</v>
      </c>
      <c r="AL1" s="7"/>
      <c r="AM1" s="7" t="s">
        <v>34</v>
      </c>
    </row>
    <row r="2" spans="1:39" x14ac:dyDescent="0.2">
      <c r="A2" s="1">
        <v>45238</v>
      </c>
      <c r="B2" t="s">
        <v>149</v>
      </c>
      <c r="C2" t="s">
        <v>36</v>
      </c>
      <c r="D2" t="s">
        <v>150</v>
      </c>
      <c r="E2" t="s">
        <v>42</v>
      </c>
      <c r="F2" s="2">
        <v>159.69999999999999</v>
      </c>
      <c r="G2" s="2">
        <v>123.5</v>
      </c>
      <c r="H2" s="2">
        <f t="shared" ref="H2:H24" si="0">G2-38</f>
        <v>85.5</v>
      </c>
      <c r="I2" s="2">
        <v>158.6</v>
      </c>
      <c r="J2" s="2">
        <v>51.45</v>
      </c>
      <c r="K2" s="2">
        <v>1.194</v>
      </c>
      <c r="L2" s="2">
        <v>2.0569999999999999</v>
      </c>
      <c r="M2" s="2">
        <v>3.669</v>
      </c>
      <c r="N2" s="2">
        <v>6.944</v>
      </c>
      <c r="O2" s="2">
        <v>1.2070000000000001</v>
      </c>
      <c r="P2" s="2">
        <v>2.0550000000000002</v>
      </c>
      <c r="Q2" s="2">
        <v>3.6819999999999999</v>
      </c>
      <c r="R2" s="2">
        <v>6.8940000000000001</v>
      </c>
      <c r="S2" s="5">
        <f t="shared" ref="S2:S24" si="1">MAX(M2,Q2)</f>
        <v>3.6819999999999999</v>
      </c>
      <c r="U2" s="2">
        <v>2.887</v>
      </c>
      <c r="V2" s="2">
        <v>2.7269999999999999</v>
      </c>
      <c r="W2" s="5">
        <f t="shared" ref="W2:W24" si="2">MAX(U2:V2)</f>
        <v>2.887</v>
      </c>
      <c r="Y2" s="2">
        <v>20</v>
      </c>
      <c r="Z2" s="2">
        <v>60</v>
      </c>
      <c r="AA2" s="2">
        <v>65</v>
      </c>
      <c r="AB2" s="2">
        <f t="shared" ref="AB2:AB24" si="3">MAX(Z2:AA2)</f>
        <v>65</v>
      </c>
      <c r="AC2" s="5">
        <f t="shared" ref="AC2:AC24" si="4">AB2-Y2</f>
        <v>45</v>
      </c>
      <c r="AE2" s="2">
        <v>6.5</v>
      </c>
      <c r="AF2" s="2">
        <v>7.1</v>
      </c>
      <c r="AG2" s="5">
        <f t="shared" ref="AG2:AG24" si="5">MAX(AE2:AF2)</f>
        <v>7.1</v>
      </c>
      <c r="AI2" s="2">
        <v>32.5</v>
      </c>
      <c r="AJ2" s="2">
        <v>30</v>
      </c>
      <c r="AK2" s="5">
        <f t="shared" ref="AK2:AK24" si="6">MAX(AI2:AJ2)</f>
        <v>32.5</v>
      </c>
    </row>
    <row r="3" spans="1:39" x14ac:dyDescent="0.2">
      <c r="A3" s="1">
        <v>45238</v>
      </c>
      <c r="B3" t="s">
        <v>153</v>
      </c>
      <c r="C3" t="s">
        <v>36</v>
      </c>
      <c r="D3" t="s">
        <v>154</v>
      </c>
      <c r="E3" t="s">
        <v>42</v>
      </c>
      <c r="F3" s="2">
        <v>153.80000000000001</v>
      </c>
      <c r="G3" s="2">
        <v>120.8</v>
      </c>
      <c r="H3" s="2">
        <f t="shared" si="0"/>
        <v>82.8</v>
      </c>
      <c r="I3" s="2">
        <v>156</v>
      </c>
      <c r="J3" s="2">
        <v>54.2</v>
      </c>
      <c r="K3" s="2">
        <v>1.24</v>
      </c>
      <c r="L3" s="2">
        <v>2.1520000000000001</v>
      </c>
      <c r="M3" s="2">
        <v>3.835</v>
      </c>
      <c r="N3" s="2">
        <v>7.282</v>
      </c>
      <c r="O3" s="2">
        <v>1.282</v>
      </c>
      <c r="P3" s="2">
        <v>2.19</v>
      </c>
      <c r="Q3" s="2">
        <v>3.8660000000000001</v>
      </c>
      <c r="R3" s="2">
        <v>7.3280000000000003</v>
      </c>
      <c r="S3" s="5">
        <f t="shared" si="1"/>
        <v>3.8660000000000001</v>
      </c>
      <c r="U3" s="2">
        <v>2.968</v>
      </c>
      <c r="V3" s="2">
        <v>3.01</v>
      </c>
      <c r="W3" s="5">
        <f t="shared" si="2"/>
        <v>3.01</v>
      </c>
      <c r="Y3" s="2">
        <v>14</v>
      </c>
      <c r="Z3" s="2">
        <v>54</v>
      </c>
      <c r="AA3" s="2">
        <v>58</v>
      </c>
      <c r="AB3" s="2">
        <f t="shared" si="3"/>
        <v>58</v>
      </c>
      <c r="AC3" s="5">
        <f t="shared" si="4"/>
        <v>44</v>
      </c>
      <c r="AE3" s="2">
        <v>6.98</v>
      </c>
      <c r="AF3" s="2">
        <v>7.1</v>
      </c>
      <c r="AG3" s="5">
        <f t="shared" si="5"/>
        <v>7.1</v>
      </c>
      <c r="AI3" s="2">
        <v>20</v>
      </c>
      <c r="AJ3" s="2">
        <v>22.5</v>
      </c>
      <c r="AK3" s="5">
        <f t="shared" si="6"/>
        <v>22.5</v>
      </c>
    </row>
    <row r="4" spans="1:39" x14ac:dyDescent="0.2">
      <c r="A4" s="1">
        <v>45238</v>
      </c>
      <c r="B4" t="s">
        <v>155</v>
      </c>
      <c r="C4" t="s">
        <v>36</v>
      </c>
      <c r="D4" t="s">
        <v>154</v>
      </c>
      <c r="E4" t="s">
        <v>59</v>
      </c>
      <c r="F4" s="2">
        <v>167.7</v>
      </c>
      <c r="G4" s="2">
        <v>127.4</v>
      </c>
      <c r="H4" s="2">
        <f t="shared" si="0"/>
        <v>89.4</v>
      </c>
      <c r="I4" s="2">
        <v>170.6</v>
      </c>
      <c r="J4" s="2">
        <v>56.1</v>
      </c>
      <c r="K4" s="2">
        <v>1.355</v>
      </c>
      <c r="L4" s="2">
        <v>2.3279999999999998</v>
      </c>
      <c r="M4" s="2">
        <v>4.1989999999999998</v>
      </c>
      <c r="N4" s="2">
        <v>8.0830000000000002</v>
      </c>
      <c r="O4" s="2">
        <v>1.37</v>
      </c>
      <c r="P4" s="2">
        <v>2.359</v>
      </c>
      <c r="Q4" s="2">
        <v>4.3070000000000004</v>
      </c>
      <c r="R4" s="2">
        <v>8.3119999999999994</v>
      </c>
      <c r="S4" s="5">
        <f t="shared" si="1"/>
        <v>4.3070000000000004</v>
      </c>
      <c r="U4" s="2">
        <v>2.9449999999999998</v>
      </c>
      <c r="V4" s="2">
        <v>3.0049999999999999</v>
      </c>
      <c r="W4" s="5">
        <f t="shared" si="2"/>
        <v>3.0049999999999999</v>
      </c>
      <c r="Y4" s="2">
        <v>29</v>
      </c>
      <c r="Z4" s="2">
        <v>58</v>
      </c>
      <c r="AA4" s="2">
        <v>58</v>
      </c>
      <c r="AB4" s="2">
        <f t="shared" si="3"/>
        <v>58</v>
      </c>
      <c r="AC4" s="5">
        <f t="shared" si="4"/>
        <v>29</v>
      </c>
      <c r="AE4" s="2">
        <v>5</v>
      </c>
      <c r="AF4" s="2">
        <v>5.85</v>
      </c>
      <c r="AG4" s="5">
        <f t="shared" si="5"/>
        <v>5.85</v>
      </c>
      <c r="AI4" s="2">
        <v>21</v>
      </c>
      <c r="AJ4" s="2">
        <v>24.5</v>
      </c>
      <c r="AK4" s="5">
        <f t="shared" si="6"/>
        <v>24.5</v>
      </c>
    </row>
    <row r="5" spans="1:39" x14ac:dyDescent="0.2">
      <c r="A5" s="1">
        <v>45238</v>
      </c>
      <c r="B5" t="s">
        <v>158</v>
      </c>
      <c r="C5" t="s">
        <v>36</v>
      </c>
      <c r="D5" t="s">
        <v>154</v>
      </c>
      <c r="E5" t="s">
        <v>49</v>
      </c>
      <c r="F5" s="2">
        <v>159.19999999999999</v>
      </c>
      <c r="G5" s="2">
        <v>123</v>
      </c>
      <c r="H5" s="2">
        <f t="shared" si="0"/>
        <v>85</v>
      </c>
      <c r="I5" s="2">
        <v>157.69999999999999</v>
      </c>
      <c r="J5" s="2">
        <v>48.7</v>
      </c>
      <c r="K5" s="2">
        <v>1.1499999999999999</v>
      </c>
      <c r="L5" s="2">
        <v>1.948</v>
      </c>
      <c r="M5" s="2">
        <v>3.3660000000000001</v>
      </c>
      <c r="N5" s="2">
        <v>6.0380000000000003</v>
      </c>
      <c r="O5" s="2">
        <v>1.1499999999999999</v>
      </c>
      <c r="P5" s="2">
        <v>1.9330000000000001</v>
      </c>
      <c r="Q5" s="2">
        <v>3.351</v>
      </c>
      <c r="R5" s="2">
        <v>6.0350000000000001</v>
      </c>
      <c r="S5" s="5">
        <f t="shared" si="1"/>
        <v>3.3660000000000001</v>
      </c>
      <c r="U5" s="2">
        <v>2.6469999999999998</v>
      </c>
      <c r="V5" s="2">
        <v>2.6080000000000001</v>
      </c>
      <c r="W5" s="5">
        <f t="shared" si="2"/>
        <v>2.6469999999999998</v>
      </c>
      <c r="Y5" s="2">
        <v>22</v>
      </c>
      <c r="Z5" s="2">
        <v>63</v>
      </c>
      <c r="AA5" s="2">
        <v>64</v>
      </c>
      <c r="AB5" s="2">
        <f t="shared" si="3"/>
        <v>64</v>
      </c>
      <c r="AC5" s="5">
        <f t="shared" si="4"/>
        <v>42</v>
      </c>
      <c r="AE5" s="2">
        <v>6.7</v>
      </c>
      <c r="AF5" s="2">
        <v>5.2</v>
      </c>
      <c r="AG5" s="5">
        <f t="shared" si="5"/>
        <v>6.7</v>
      </c>
      <c r="AI5" s="2">
        <v>20.5</v>
      </c>
      <c r="AJ5" s="2">
        <v>23</v>
      </c>
      <c r="AK5" s="5">
        <f t="shared" si="6"/>
        <v>23</v>
      </c>
    </row>
    <row r="6" spans="1:39" x14ac:dyDescent="0.2">
      <c r="A6" s="1">
        <v>45238</v>
      </c>
      <c r="B6" t="s">
        <v>159</v>
      </c>
      <c r="C6" t="s">
        <v>36</v>
      </c>
      <c r="D6" t="s">
        <v>154</v>
      </c>
      <c r="E6" t="s">
        <v>49</v>
      </c>
      <c r="F6" s="2">
        <v>158.19999999999999</v>
      </c>
      <c r="G6" s="2">
        <v>121.9</v>
      </c>
      <c r="H6" s="2">
        <f t="shared" si="0"/>
        <v>83.9</v>
      </c>
      <c r="I6" s="2">
        <v>161</v>
      </c>
      <c r="J6" s="2">
        <v>42.8</v>
      </c>
      <c r="K6" s="2">
        <v>1.194</v>
      </c>
      <c r="L6" s="2">
        <v>1.988</v>
      </c>
      <c r="M6" s="2">
        <v>3.4260000000000002</v>
      </c>
      <c r="N6" s="2">
        <v>6.1379999999999999</v>
      </c>
      <c r="O6" s="2">
        <v>1.1819999999999999</v>
      </c>
      <c r="P6" s="2">
        <v>1.978</v>
      </c>
      <c r="Q6" s="2">
        <v>3.4209999999999998</v>
      </c>
      <c r="R6" s="2">
        <v>6.2039999999999997</v>
      </c>
      <c r="S6" s="5">
        <f t="shared" si="1"/>
        <v>3.4260000000000002</v>
      </c>
      <c r="U6" s="2">
        <v>2.536</v>
      </c>
      <c r="V6" s="2">
        <v>2.5880000000000001</v>
      </c>
      <c r="W6" s="5">
        <f t="shared" si="2"/>
        <v>2.5880000000000001</v>
      </c>
      <c r="Y6" s="2">
        <v>22</v>
      </c>
      <c r="Z6" s="2">
        <v>68</v>
      </c>
      <c r="AA6" s="2">
        <v>71</v>
      </c>
      <c r="AB6" s="2">
        <f t="shared" si="3"/>
        <v>71</v>
      </c>
      <c r="AC6" s="5">
        <f t="shared" si="4"/>
        <v>49</v>
      </c>
      <c r="AE6" s="2">
        <v>5.6</v>
      </c>
      <c r="AF6" s="2">
        <v>6.2</v>
      </c>
      <c r="AG6" s="5">
        <f t="shared" si="5"/>
        <v>6.2</v>
      </c>
      <c r="AI6" s="2">
        <v>21.5</v>
      </c>
      <c r="AJ6" s="2">
        <v>20.5</v>
      </c>
      <c r="AK6" s="5">
        <f t="shared" si="6"/>
        <v>21.5</v>
      </c>
    </row>
    <row r="7" spans="1:39" x14ac:dyDescent="0.2">
      <c r="A7" s="1">
        <v>45238</v>
      </c>
      <c r="B7" t="s">
        <v>162</v>
      </c>
      <c r="C7" t="s">
        <v>36</v>
      </c>
      <c r="D7" t="s">
        <v>154</v>
      </c>
      <c r="E7" t="s">
        <v>49</v>
      </c>
      <c r="F7" s="2">
        <v>163.1</v>
      </c>
      <c r="G7" s="2">
        <v>126</v>
      </c>
      <c r="H7" s="2">
        <f t="shared" si="0"/>
        <v>88</v>
      </c>
      <c r="I7" s="2">
        <v>163.1</v>
      </c>
      <c r="J7" s="2">
        <v>51.25</v>
      </c>
      <c r="K7" s="2">
        <v>1.149</v>
      </c>
      <c r="L7" s="2">
        <v>1.9379999999999999</v>
      </c>
      <c r="M7" s="2">
        <v>3.3679999999999999</v>
      </c>
      <c r="N7" s="2">
        <v>6.0960000000000001</v>
      </c>
      <c r="O7" s="2">
        <v>1.129</v>
      </c>
      <c r="P7" s="2">
        <v>1.92</v>
      </c>
      <c r="Q7" s="2">
        <v>3.3690000000000002</v>
      </c>
      <c r="R7" s="2">
        <v>6.1280000000000001</v>
      </c>
      <c r="S7" s="5">
        <f t="shared" si="1"/>
        <v>3.3690000000000002</v>
      </c>
      <c r="U7" s="2">
        <v>2.4220000000000002</v>
      </c>
      <c r="V7" s="2">
        <v>2.5939999999999999</v>
      </c>
      <c r="W7" s="5">
        <f t="shared" si="2"/>
        <v>2.5939999999999999</v>
      </c>
      <c r="Y7" s="2">
        <v>20</v>
      </c>
      <c r="Z7" s="2">
        <v>63</v>
      </c>
      <c r="AA7" s="2">
        <v>64</v>
      </c>
      <c r="AB7" s="2">
        <f t="shared" si="3"/>
        <v>64</v>
      </c>
      <c r="AC7" s="5">
        <f t="shared" si="4"/>
        <v>44</v>
      </c>
      <c r="AE7" s="2">
        <v>6.75</v>
      </c>
      <c r="AF7" s="2">
        <v>7.6</v>
      </c>
      <c r="AG7" s="5">
        <f t="shared" si="5"/>
        <v>7.6</v>
      </c>
      <c r="AI7" s="2">
        <v>22.5</v>
      </c>
      <c r="AJ7" s="2">
        <v>22.5</v>
      </c>
      <c r="AK7" s="5">
        <f t="shared" si="6"/>
        <v>22.5</v>
      </c>
    </row>
    <row r="8" spans="1:39" x14ac:dyDescent="0.2">
      <c r="A8" s="1">
        <v>45238</v>
      </c>
      <c r="B8" t="s">
        <v>163</v>
      </c>
      <c r="C8" t="s">
        <v>36</v>
      </c>
      <c r="D8" t="s">
        <v>154</v>
      </c>
      <c r="E8" t="s">
        <v>42</v>
      </c>
      <c r="F8" s="2">
        <v>173.5</v>
      </c>
      <c r="G8" s="2">
        <v>128.30000000000001</v>
      </c>
      <c r="H8" s="2">
        <f t="shared" si="0"/>
        <v>90.300000000000011</v>
      </c>
      <c r="I8" s="2">
        <v>167.6</v>
      </c>
      <c r="J8" s="2">
        <v>53.8</v>
      </c>
      <c r="K8" s="2">
        <v>1.2410000000000001</v>
      </c>
      <c r="L8" s="2">
        <v>2.0920000000000001</v>
      </c>
      <c r="M8" s="2">
        <v>3.6190000000000002</v>
      </c>
      <c r="N8" s="2">
        <v>6.7069999999999999</v>
      </c>
      <c r="O8" s="2">
        <v>1.232</v>
      </c>
      <c r="P8" s="2">
        <v>2.0939999999999999</v>
      </c>
      <c r="Q8" s="2">
        <v>3.67</v>
      </c>
      <c r="R8" s="2">
        <v>6.7939999999999996</v>
      </c>
      <c r="S8" s="5">
        <f t="shared" si="1"/>
        <v>3.67</v>
      </c>
      <c r="U8" s="2">
        <v>2.6669999999999998</v>
      </c>
      <c r="V8" s="2">
        <v>2.9329999999999998</v>
      </c>
      <c r="W8" s="5">
        <f t="shared" si="2"/>
        <v>2.9329999999999998</v>
      </c>
      <c r="Y8" s="2">
        <v>33</v>
      </c>
      <c r="Z8" s="2">
        <v>71</v>
      </c>
      <c r="AA8" s="2">
        <v>71</v>
      </c>
      <c r="AB8" s="2">
        <f t="shared" si="3"/>
        <v>71</v>
      </c>
      <c r="AC8" s="5">
        <f t="shared" si="4"/>
        <v>38</v>
      </c>
      <c r="AE8" s="2">
        <v>5.7</v>
      </c>
      <c r="AF8" s="2">
        <v>5.65</v>
      </c>
      <c r="AG8" s="5">
        <f t="shared" si="5"/>
        <v>5.7</v>
      </c>
      <c r="AI8" s="2">
        <v>19</v>
      </c>
      <c r="AJ8" s="2">
        <v>19.5</v>
      </c>
      <c r="AK8" s="5">
        <f t="shared" si="6"/>
        <v>19.5</v>
      </c>
    </row>
    <row r="9" spans="1:39" x14ac:dyDescent="0.2">
      <c r="A9" s="1">
        <v>45238</v>
      </c>
      <c r="B9" t="s">
        <v>170</v>
      </c>
      <c r="C9" t="s">
        <v>36</v>
      </c>
      <c r="D9" t="s">
        <v>166</v>
      </c>
      <c r="E9" t="s">
        <v>54</v>
      </c>
      <c r="F9" s="2">
        <v>153.4</v>
      </c>
      <c r="G9" s="2">
        <v>123.5</v>
      </c>
      <c r="H9" s="2">
        <f t="shared" si="0"/>
        <v>85.5</v>
      </c>
      <c r="I9" s="2">
        <v>157.69999999999999</v>
      </c>
      <c r="J9" s="2">
        <v>48.6</v>
      </c>
      <c r="K9" s="2">
        <v>1.3720000000000001</v>
      </c>
      <c r="L9" s="2">
        <v>2.2549999999999999</v>
      </c>
      <c r="M9" s="2">
        <v>3.8580000000000001</v>
      </c>
      <c r="N9" s="2">
        <v>7.0780000000000003</v>
      </c>
      <c r="O9" s="2">
        <v>1.2290000000000001</v>
      </c>
      <c r="P9" s="2">
        <v>2.0920000000000001</v>
      </c>
      <c r="Q9" s="2">
        <v>3.6949999999999998</v>
      </c>
      <c r="R9" s="2">
        <v>6.9560000000000004</v>
      </c>
      <c r="S9" s="5">
        <f t="shared" si="1"/>
        <v>3.8580000000000001</v>
      </c>
      <c r="U9" s="2">
        <v>2.911</v>
      </c>
      <c r="V9" s="2">
        <v>2.8940000000000001</v>
      </c>
      <c r="W9" s="5">
        <f t="shared" si="2"/>
        <v>2.911</v>
      </c>
      <c r="Y9" s="2">
        <v>7</v>
      </c>
      <c r="Z9" s="2">
        <v>45</v>
      </c>
      <c r="AA9" s="2">
        <v>46</v>
      </c>
      <c r="AB9" s="2">
        <f t="shared" si="3"/>
        <v>46</v>
      </c>
      <c r="AC9" s="5">
        <f t="shared" si="4"/>
        <v>39</v>
      </c>
      <c r="AE9" s="2">
        <v>6.52</v>
      </c>
      <c r="AF9" s="2">
        <v>5.7</v>
      </c>
      <c r="AG9" s="5">
        <f t="shared" si="5"/>
        <v>6.52</v>
      </c>
      <c r="AI9" s="2">
        <v>26.5</v>
      </c>
      <c r="AJ9" s="2">
        <v>27</v>
      </c>
      <c r="AK9" s="5">
        <f t="shared" si="6"/>
        <v>27</v>
      </c>
    </row>
    <row r="10" spans="1:39" x14ac:dyDescent="0.2">
      <c r="A10" s="1">
        <v>45238</v>
      </c>
      <c r="B10" t="s">
        <v>174</v>
      </c>
      <c r="C10" t="s">
        <v>36</v>
      </c>
      <c r="D10" t="s">
        <v>166</v>
      </c>
      <c r="E10" t="s">
        <v>46</v>
      </c>
      <c r="F10" s="2">
        <v>147.80000000000001</v>
      </c>
      <c r="G10" s="2">
        <v>119</v>
      </c>
      <c r="H10" s="2">
        <f t="shared" si="0"/>
        <v>81</v>
      </c>
      <c r="I10" s="2">
        <v>147.1</v>
      </c>
      <c r="J10" s="2">
        <v>32.799999999999997</v>
      </c>
      <c r="K10" s="2">
        <v>1.3029999999999999</v>
      </c>
      <c r="L10" s="2">
        <v>2.25</v>
      </c>
      <c r="M10" s="2">
        <v>4.0579999999999998</v>
      </c>
      <c r="N10" s="2">
        <v>7.6790000000000003</v>
      </c>
      <c r="O10" s="2">
        <v>1.2470000000000001</v>
      </c>
      <c r="P10" s="2">
        <v>2.2480000000000002</v>
      </c>
      <c r="Q10" s="2">
        <v>4.0880000000000001</v>
      </c>
      <c r="R10" s="2">
        <v>7.7409999999999997</v>
      </c>
      <c r="S10" s="5">
        <f t="shared" si="1"/>
        <v>4.0880000000000001</v>
      </c>
      <c r="U10" s="2">
        <v>3.0329999999999999</v>
      </c>
      <c r="V10" s="2">
        <v>3.0419999999999998</v>
      </c>
      <c r="W10" s="5">
        <f t="shared" si="2"/>
        <v>3.0419999999999998</v>
      </c>
      <c r="Y10" s="2">
        <v>14</v>
      </c>
      <c r="Z10" s="2">
        <v>50</v>
      </c>
      <c r="AA10" s="2">
        <v>56</v>
      </c>
      <c r="AB10" s="2">
        <f t="shared" si="3"/>
        <v>56</v>
      </c>
      <c r="AC10" s="5">
        <f t="shared" si="4"/>
        <v>42</v>
      </c>
      <c r="AE10" s="2">
        <v>6.07</v>
      </c>
      <c r="AF10" s="2">
        <v>6.5</v>
      </c>
      <c r="AG10" s="5">
        <f t="shared" si="5"/>
        <v>6.5</v>
      </c>
      <c r="AI10" s="2">
        <v>16</v>
      </c>
      <c r="AJ10" s="2">
        <v>16</v>
      </c>
      <c r="AK10" s="5">
        <f t="shared" si="6"/>
        <v>16</v>
      </c>
    </row>
    <row r="11" spans="1:39" x14ac:dyDescent="0.2">
      <c r="A11" s="1">
        <v>45238</v>
      </c>
      <c r="B11" t="s">
        <v>176</v>
      </c>
      <c r="C11" t="s">
        <v>36</v>
      </c>
      <c r="D11" t="s">
        <v>166</v>
      </c>
      <c r="E11" t="s">
        <v>87</v>
      </c>
      <c r="F11" s="2">
        <v>158.69999999999999</v>
      </c>
      <c r="G11" s="2">
        <v>121.7</v>
      </c>
      <c r="H11" s="2">
        <f t="shared" si="0"/>
        <v>83.7</v>
      </c>
      <c r="I11" s="2">
        <v>161.80000000000001</v>
      </c>
      <c r="J11" s="2">
        <v>51.3</v>
      </c>
      <c r="K11" s="2">
        <v>1.21</v>
      </c>
      <c r="L11" s="2">
        <v>2.0579999999999998</v>
      </c>
      <c r="M11" s="2">
        <v>3.6579999999999999</v>
      </c>
      <c r="N11" s="2">
        <v>6.8109999999999999</v>
      </c>
      <c r="O11" s="2">
        <v>1.1759999999999999</v>
      </c>
      <c r="P11" s="2">
        <v>2.008</v>
      </c>
      <c r="Q11" s="2">
        <v>3.5419999999999998</v>
      </c>
      <c r="R11" s="2">
        <v>6.5629999999999997</v>
      </c>
      <c r="S11" s="5">
        <f t="shared" si="1"/>
        <v>3.6579999999999999</v>
      </c>
      <c r="U11" s="2">
        <v>2.7450000000000001</v>
      </c>
      <c r="V11" s="2">
        <v>2.7389999999999999</v>
      </c>
      <c r="W11" s="5">
        <f t="shared" si="2"/>
        <v>2.7450000000000001</v>
      </c>
      <c r="Y11" s="2">
        <v>11</v>
      </c>
      <c r="Z11" s="2">
        <v>56</v>
      </c>
      <c r="AA11" s="2">
        <v>61</v>
      </c>
      <c r="AB11" s="2">
        <f t="shared" si="3"/>
        <v>61</v>
      </c>
      <c r="AC11" s="5">
        <f t="shared" si="4"/>
        <v>50</v>
      </c>
      <c r="AE11" s="2">
        <v>6.4</v>
      </c>
      <c r="AF11" s="2">
        <v>6.52</v>
      </c>
      <c r="AG11" s="5">
        <f t="shared" si="5"/>
        <v>6.52</v>
      </c>
      <c r="AI11" s="2">
        <v>35</v>
      </c>
      <c r="AJ11" s="2">
        <v>33</v>
      </c>
      <c r="AK11" s="5">
        <f t="shared" si="6"/>
        <v>35</v>
      </c>
    </row>
    <row r="12" spans="1:39" x14ac:dyDescent="0.2">
      <c r="A12" s="1">
        <v>45238</v>
      </c>
      <c r="B12" t="s">
        <v>181</v>
      </c>
      <c r="C12" t="s">
        <v>36</v>
      </c>
      <c r="D12" t="s">
        <v>178</v>
      </c>
      <c r="E12" t="s">
        <v>59</v>
      </c>
      <c r="F12" s="2">
        <v>153.6</v>
      </c>
      <c r="G12" s="2">
        <v>121.5</v>
      </c>
      <c r="H12" s="2">
        <f t="shared" si="0"/>
        <v>83.5</v>
      </c>
      <c r="I12" s="2">
        <v>162.6</v>
      </c>
      <c r="J12" s="2">
        <v>56.9</v>
      </c>
      <c r="K12" s="2">
        <v>1.31</v>
      </c>
      <c r="L12" s="2">
        <v>2.2069999999999999</v>
      </c>
      <c r="M12" s="2">
        <v>3.85</v>
      </c>
      <c r="N12" s="2">
        <v>7.2590000000000003</v>
      </c>
      <c r="O12" s="2">
        <v>1.2889999999999999</v>
      </c>
      <c r="P12" s="2">
        <v>2.194</v>
      </c>
      <c r="Q12" s="2">
        <v>3.8519999999999999</v>
      </c>
      <c r="R12" s="2">
        <v>7.1550000000000002</v>
      </c>
      <c r="S12" s="5">
        <f t="shared" si="1"/>
        <v>3.8519999999999999</v>
      </c>
      <c r="U12" s="2">
        <v>3.0219999999999998</v>
      </c>
      <c r="V12" s="2">
        <v>2.9390000000000001</v>
      </c>
      <c r="W12" s="5">
        <f t="shared" si="2"/>
        <v>3.0219999999999998</v>
      </c>
      <c r="Y12" s="2">
        <v>17</v>
      </c>
      <c r="Z12" s="2">
        <v>45</v>
      </c>
      <c r="AA12" s="2">
        <v>45</v>
      </c>
      <c r="AB12" s="2">
        <f t="shared" si="3"/>
        <v>45</v>
      </c>
      <c r="AC12" s="5">
        <f t="shared" si="4"/>
        <v>28</v>
      </c>
      <c r="AE12" s="2">
        <v>5.0999999999999996</v>
      </c>
      <c r="AF12" s="2">
        <v>6.6</v>
      </c>
      <c r="AG12" s="5">
        <f t="shared" si="5"/>
        <v>6.6</v>
      </c>
      <c r="AI12" s="2">
        <v>32</v>
      </c>
      <c r="AJ12" s="2">
        <v>28</v>
      </c>
      <c r="AK12" s="5">
        <f t="shared" si="6"/>
        <v>32</v>
      </c>
    </row>
    <row r="13" spans="1:39" x14ac:dyDescent="0.2">
      <c r="A13" s="1">
        <v>45238</v>
      </c>
      <c r="B13" t="s">
        <v>182</v>
      </c>
      <c r="C13" t="s">
        <v>36</v>
      </c>
      <c r="D13" t="s">
        <v>178</v>
      </c>
      <c r="E13" t="s">
        <v>49</v>
      </c>
      <c r="F13" s="2">
        <v>160</v>
      </c>
      <c r="G13" s="2">
        <v>123.7</v>
      </c>
      <c r="H13" s="2">
        <f t="shared" si="0"/>
        <v>85.7</v>
      </c>
      <c r="I13" s="2">
        <v>159.4</v>
      </c>
      <c r="J13" s="2">
        <v>43</v>
      </c>
      <c r="K13" s="2">
        <v>1.1399999999999999</v>
      </c>
      <c r="L13" s="2">
        <v>1.944</v>
      </c>
      <c r="M13" s="2">
        <v>3.4039999999999999</v>
      </c>
      <c r="N13" s="2">
        <v>6.2290000000000001</v>
      </c>
      <c r="O13" s="2">
        <v>1.153</v>
      </c>
      <c r="P13" s="2">
        <v>1.972</v>
      </c>
      <c r="Q13" s="2">
        <v>3.4340000000000002</v>
      </c>
      <c r="R13" s="2">
        <v>6.2240000000000002</v>
      </c>
      <c r="S13" s="5">
        <f t="shared" si="1"/>
        <v>3.4340000000000002</v>
      </c>
      <c r="U13" s="2">
        <v>2.6890000000000001</v>
      </c>
      <c r="V13" s="2">
        <v>2.7160000000000002</v>
      </c>
      <c r="W13" s="5">
        <f t="shared" si="2"/>
        <v>2.7160000000000002</v>
      </c>
      <c r="Y13" s="2">
        <v>14</v>
      </c>
      <c r="Z13" s="2">
        <v>50</v>
      </c>
      <c r="AA13" s="2">
        <v>54</v>
      </c>
      <c r="AB13" s="2">
        <f t="shared" si="3"/>
        <v>54</v>
      </c>
      <c r="AC13" s="5">
        <f t="shared" si="4"/>
        <v>40</v>
      </c>
      <c r="AE13" s="2">
        <v>5.9</v>
      </c>
      <c r="AF13" s="2">
        <v>5.45</v>
      </c>
      <c r="AG13" s="5">
        <f t="shared" si="5"/>
        <v>5.9</v>
      </c>
      <c r="AI13" s="2">
        <v>23.5</v>
      </c>
      <c r="AJ13" s="2">
        <v>22.5</v>
      </c>
      <c r="AK13" s="5">
        <f t="shared" si="6"/>
        <v>23.5</v>
      </c>
    </row>
    <row r="14" spans="1:39" x14ac:dyDescent="0.2">
      <c r="A14" s="1">
        <v>45238</v>
      </c>
      <c r="B14" t="s">
        <v>185</v>
      </c>
      <c r="C14" t="s">
        <v>36</v>
      </c>
      <c r="D14" t="s">
        <v>178</v>
      </c>
      <c r="E14" t="s">
        <v>42</v>
      </c>
      <c r="F14" s="2">
        <v>156.19999999999999</v>
      </c>
      <c r="G14" s="2">
        <v>124.5</v>
      </c>
      <c r="H14" s="2">
        <f t="shared" si="0"/>
        <v>86.5</v>
      </c>
      <c r="I14" s="2">
        <v>157.5</v>
      </c>
      <c r="J14" s="2">
        <v>45.9</v>
      </c>
      <c r="K14" s="2">
        <v>1.159</v>
      </c>
      <c r="L14" s="2">
        <v>1.9930000000000001</v>
      </c>
      <c r="M14" s="2">
        <v>3.5550000000000002</v>
      </c>
      <c r="N14" s="2">
        <v>6.5430000000000001</v>
      </c>
      <c r="O14" s="2">
        <v>1.2110000000000001</v>
      </c>
      <c r="P14" s="2">
        <v>2.0499999999999998</v>
      </c>
      <c r="Q14" s="2">
        <v>3.5579999999999998</v>
      </c>
      <c r="R14" s="2">
        <v>6.5279999999999996</v>
      </c>
      <c r="S14" s="5">
        <f t="shared" si="1"/>
        <v>3.5579999999999998</v>
      </c>
      <c r="U14" s="2">
        <v>2.726</v>
      </c>
      <c r="V14" s="2">
        <v>2.883</v>
      </c>
      <c r="W14" s="5">
        <f t="shared" si="2"/>
        <v>2.883</v>
      </c>
      <c r="Y14" s="2">
        <v>5</v>
      </c>
      <c r="Z14" s="2">
        <v>52</v>
      </c>
      <c r="AA14" s="2">
        <v>57</v>
      </c>
      <c r="AB14" s="2">
        <f t="shared" si="3"/>
        <v>57</v>
      </c>
      <c r="AC14" s="5">
        <f t="shared" si="4"/>
        <v>52</v>
      </c>
      <c r="AE14" s="2">
        <v>5.25</v>
      </c>
      <c r="AF14" s="2">
        <v>5.4</v>
      </c>
      <c r="AG14" s="5">
        <f t="shared" si="5"/>
        <v>5.4</v>
      </c>
      <c r="AI14" s="2">
        <v>27.5</v>
      </c>
      <c r="AJ14" s="2">
        <v>27</v>
      </c>
      <c r="AK14" s="5">
        <f t="shared" si="6"/>
        <v>27.5</v>
      </c>
    </row>
    <row r="15" spans="1:39" x14ac:dyDescent="0.2">
      <c r="A15" s="1">
        <v>45238</v>
      </c>
      <c r="B15" t="s">
        <v>187</v>
      </c>
      <c r="C15" t="s">
        <v>36</v>
      </c>
      <c r="D15" t="s">
        <v>178</v>
      </c>
      <c r="E15" t="s">
        <v>95</v>
      </c>
      <c r="F15" s="2">
        <v>155.80000000000001</v>
      </c>
      <c r="G15" s="2">
        <v>122.3</v>
      </c>
      <c r="H15" s="2">
        <f t="shared" si="0"/>
        <v>84.3</v>
      </c>
      <c r="I15" s="2">
        <v>153.30000000000001</v>
      </c>
      <c r="J15" s="2">
        <v>45.9</v>
      </c>
      <c r="K15" s="2">
        <v>1.161</v>
      </c>
      <c r="L15" s="2">
        <v>1.9419999999999999</v>
      </c>
      <c r="M15" s="2">
        <v>3.3730000000000002</v>
      </c>
      <c r="N15" s="2">
        <v>6.1390000000000002</v>
      </c>
      <c r="O15" s="2">
        <v>1.1519999999999999</v>
      </c>
      <c r="P15" s="2">
        <v>1.929</v>
      </c>
      <c r="Q15" s="2">
        <v>3.363</v>
      </c>
      <c r="R15" s="2">
        <v>6.07</v>
      </c>
      <c r="S15" s="5">
        <f t="shared" si="1"/>
        <v>3.3730000000000002</v>
      </c>
      <c r="U15" s="2">
        <v>2.6230000000000002</v>
      </c>
      <c r="V15" s="2">
        <v>2.5129999999999999</v>
      </c>
      <c r="W15" s="5">
        <f t="shared" si="2"/>
        <v>2.6230000000000002</v>
      </c>
      <c r="Y15" s="2">
        <v>14</v>
      </c>
      <c r="Z15" s="2">
        <v>51</v>
      </c>
      <c r="AA15" s="2">
        <v>53</v>
      </c>
      <c r="AB15" s="2">
        <f t="shared" si="3"/>
        <v>53</v>
      </c>
      <c r="AC15" s="5">
        <f t="shared" si="4"/>
        <v>39</v>
      </c>
      <c r="AE15" s="2">
        <v>5.18</v>
      </c>
      <c r="AF15" s="2">
        <v>6.4</v>
      </c>
      <c r="AG15" s="5">
        <f t="shared" si="5"/>
        <v>6.4</v>
      </c>
      <c r="AI15" s="2">
        <v>27</v>
      </c>
      <c r="AJ15" s="2">
        <v>26</v>
      </c>
      <c r="AK15" s="5">
        <f t="shared" si="6"/>
        <v>27</v>
      </c>
    </row>
    <row r="16" spans="1:39" x14ac:dyDescent="0.2">
      <c r="A16" s="1">
        <v>45238</v>
      </c>
      <c r="B16" t="s">
        <v>188</v>
      </c>
      <c r="C16" t="s">
        <v>36</v>
      </c>
      <c r="D16" t="s">
        <v>178</v>
      </c>
      <c r="E16" t="s">
        <v>49</v>
      </c>
      <c r="F16" s="2">
        <v>155.30000000000001</v>
      </c>
      <c r="G16" s="2">
        <v>117</v>
      </c>
      <c r="H16" s="2">
        <f t="shared" si="0"/>
        <v>79</v>
      </c>
      <c r="I16" s="2">
        <v>153.4</v>
      </c>
      <c r="J16" s="2">
        <v>42.95</v>
      </c>
      <c r="K16" s="2">
        <v>1.2629999999999999</v>
      </c>
      <c r="L16" s="2">
        <v>2.149</v>
      </c>
      <c r="M16" s="2">
        <v>3.798</v>
      </c>
      <c r="N16" s="2">
        <v>7.0519999999999996</v>
      </c>
      <c r="O16" s="2">
        <v>1.248</v>
      </c>
      <c r="P16" s="2">
        <v>2.1320000000000001</v>
      </c>
      <c r="Q16" s="2">
        <v>3.8010000000000002</v>
      </c>
      <c r="R16" s="2">
        <v>7.1210000000000004</v>
      </c>
      <c r="S16" s="5">
        <f t="shared" si="1"/>
        <v>3.8010000000000002</v>
      </c>
      <c r="U16" s="2">
        <v>2.9159999999999999</v>
      </c>
      <c r="V16" s="2">
        <v>2.69</v>
      </c>
      <c r="W16" s="5">
        <f t="shared" si="2"/>
        <v>2.9159999999999999</v>
      </c>
      <c r="Y16" s="2">
        <v>18</v>
      </c>
      <c r="Z16" s="2">
        <v>42</v>
      </c>
      <c r="AA16" s="2">
        <v>45</v>
      </c>
      <c r="AB16" s="2">
        <f t="shared" si="3"/>
        <v>45</v>
      </c>
      <c r="AC16" s="5">
        <f t="shared" si="4"/>
        <v>27</v>
      </c>
      <c r="AE16" s="2">
        <v>4.95</v>
      </c>
      <c r="AF16" s="2">
        <v>5.0999999999999996</v>
      </c>
      <c r="AG16" s="5">
        <f t="shared" si="5"/>
        <v>5.0999999999999996</v>
      </c>
      <c r="AI16" s="2">
        <v>20</v>
      </c>
      <c r="AJ16" s="2">
        <v>20.5</v>
      </c>
      <c r="AK16" s="5">
        <f t="shared" si="6"/>
        <v>20.5</v>
      </c>
    </row>
    <row r="17" spans="1:37" x14ac:dyDescent="0.2">
      <c r="A17" s="1">
        <v>45238</v>
      </c>
      <c r="B17" t="s">
        <v>208</v>
      </c>
      <c r="C17" t="s">
        <v>36</v>
      </c>
      <c r="D17" t="s">
        <v>194</v>
      </c>
      <c r="E17" t="s">
        <v>49</v>
      </c>
      <c r="F17" s="2">
        <v>152.5</v>
      </c>
      <c r="G17" s="2">
        <v>122.8</v>
      </c>
      <c r="H17" s="2">
        <f t="shared" si="0"/>
        <v>84.8</v>
      </c>
      <c r="I17" s="2">
        <v>152</v>
      </c>
      <c r="J17" s="2">
        <v>54.15</v>
      </c>
      <c r="K17" s="2">
        <v>1.18</v>
      </c>
      <c r="L17" s="2">
        <v>1.95</v>
      </c>
      <c r="M17" s="2">
        <v>3.4020000000000001</v>
      </c>
      <c r="N17" s="2">
        <v>6.1109999999999998</v>
      </c>
      <c r="O17" s="2">
        <v>1.1379999999999999</v>
      </c>
      <c r="P17" s="2">
        <v>1.92</v>
      </c>
      <c r="Q17" s="2">
        <v>3.3570000000000002</v>
      </c>
      <c r="R17" s="2">
        <v>6.0780000000000003</v>
      </c>
      <c r="S17" s="5">
        <f t="shared" si="1"/>
        <v>3.4020000000000001</v>
      </c>
      <c r="U17" s="2">
        <v>2.6739999999999999</v>
      </c>
      <c r="V17" s="2">
        <v>2.7559999999999998</v>
      </c>
      <c r="W17" s="5">
        <f t="shared" si="2"/>
        <v>2.7559999999999998</v>
      </c>
      <c r="Y17" s="2">
        <v>8</v>
      </c>
      <c r="Z17" s="2">
        <v>52</v>
      </c>
      <c r="AA17" s="2">
        <v>57</v>
      </c>
      <c r="AB17" s="2">
        <f t="shared" si="3"/>
        <v>57</v>
      </c>
      <c r="AC17" s="5">
        <f t="shared" si="4"/>
        <v>49</v>
      </c>
      <c r="AE17" s="2">
        <v>6.65</v>
      </c>
      <c r="AF17" s="2">
        <v>6.65</v>
      </c>
      <c r="AG17" s="5">
        <f t="shared" si="5"/>
        <v>6.65</v>
      </c>
      <c r="AI17" s="2">
        <v>27</v>
      </c>
      <c r="AJ17" s="2">
        <v>27.5</v>
      </c>
      <c r="AK17" s="5">
        <f t="shared" si="6"/>
        <v>27.5</v>
      </c>
    </row>
    <row r="18" spans="1:37" x14ac:dyDescent="0.2">
      <c r="A18" s="1">
        <v>45238</v>
      </c>
      <c r="B18" t="s">
        <v>219</v>
      </c>
      <c r="C18" t="s">
        <v>36</v>
      </c>
      <c r="D18" t="s">
        <v>194</v>
      </c>
      <c r="E18" t="s">
        <v>54</v>
      </c>
      <c r="F18" s="2">
        <v>152.4</v>
      </c>
      <c r="G18" s="2">
        <v>121.3</v>
      </c>
      <c r="H18" s="2">
        <f t="shared" si="0"/>
        <v>83.3</v>
      </c>
      <c r="I18" s="2">
        <v>160.30000000000001</v>
      </c>
      <c r="J18" s="2">
        <v>42.15</v>
      </c>
      <c r="K18" s="2">
        <v>1.1739999999999999</v>
      </c>
      <c r="L18" s="2">
        <v>1.994</v>
      </c>
      <c r="M18" s="2">
        <v>3.5019999999999998</v>
      </c>
      <c r="N18" s="2">
        <v>6.48</v>
      </c>
      <c r="O18" s="2">
        <v>1.1659999999999999</v>
      </c>
      <c r="P18" s="2">
        <v>1.9670000000000001</v>
      </c>
      <c r="Q18" s="2">
        <v>3.4830000000000001</v>
      </c>
      <c r="R18" s="2">
        <v>6.4269999999999996</v>
      </c>
      <c r="S18" s="5">
        <f t="shared" si="1"/>
        <v>3.5019999999999998</v>
      </c>
      <c r="U18" s="2">
        <v>2.6880000000000002</v>
      </c>
      <c r="V18" s="2">
        <v>2.5270000000000001</v>
      </c>
      <c r="W18" s="5">
        <f t="shared" si="2"/>
        <v>2.6880000000000002</v>
      </c>
      <c r="Y18" s="2">
        <v>10</v>
      </c>
      <c r="Z18" s="2">
        <v>45</v>
      </c>
      <c r="AA18" s="2">
        <v>55</v>
      </c>
      <c r="AB18" s="2">
        <f t="shared" si="3"/>
        <v>55</v>
      </c>
      <c r="AC18" s="5">
        <f t="shared" si="4"/>
        <v>45</v>
      </c>
      <c r="AE18" s="2">
        <v>6.6</v>
      </c>
      <c r="AF18" s="2">
        <v>6.4</v>
      </c>
      <c r="AG18" s="5">
        <f t="shared" si="5"/>
        <v>6.6</v>
      </c>
      <c r="AI18" s="2">
        <v>29</v>
      </c>
      <c r="AJ18" s="2">
        <v>31</v>
      </c>
      <c r="AK18" s="5">
        <f t="shared" si="6"/>
        <v>31</v>
      </c>
    </row>
    <row r="19" spans="1:37" x14ac:dyDescent="0.2">
      <c r="A19" s="1">
        <v>45238</v>
      </c>
      <c r="B19" t="s">
        <v>220</v>
      </c>
      <c r="C19" t="s">
        <v>36</v>
      </c>
      <c r="D19" t="s">
        <v>194</v>
      </c>
      <c r="E19" t="s">
        <v>76</v>
      </c>
      <c r="F19" s="2">
        <v>155.6</v>
      </c>
      <c r="G19" s="2">
        <v>118.9</v>
      </c>
      <c r="H19" s="2">
        <f t="shared" si="0"/>
        <v>80.900000000000006</v>
      </c>
      <c r="I19" s="2">
        <v>159.80000000000001</v>
      </c>
      <c r="J19" s="2">
        <v>37</v>
      </c>
      <c r="K19" s="2">
        <v>1.2769999999999999</v>
      </c>
      <c r="L19" s="2">
        <v>2.1669999999999998</v>
      </c>
      <c r="M19" s="2">
        <v>3.8610000000000002</v>
      </c>
      <c r="N19" s="2">
        <v>7.3079999999999998</v>
      </c>
      <c r="O19" s="2">
        <v>1.3480000000000001</v>
      </c>
      <c r="P19" s="2">
        <v>2.2450000000000001</v>
      </c>
      <c r="Q19" s="2">
        <v>3.9329999999999998</v>
      </c>
      <c r="R19" s="2">
        <v>7.3550000000000004</v>
      </c>
      <c r="S19" s="5">
        <f t="shared" si="1"/>
        <v>3.9329999999999998</v>
      </c>
      <c r="U19" s="2">
        <v>2.9049999999999998</v>
      </c>
      <c r="V19" s="2">
        <v>2.8860000000000001</v>
      </c>
      <c r="W19" s="5">
        <f t="shared" si="2"/>
        <v>2.9049999999999998</v>
      </c>
      <c r="Y19" s="2">
        <v>11</v>
      </c>
      <c r="Z19" s="2">
        <v>48</v>
      </c>
      <c r="AA19" s="2">
        <v>52</v>
      </c>
      <c r="AB19" s="2">
        <f t="shared" si="3"/>
        <v>52</v>
      </c>
      <c r="AC19" s="5">
        <f t="shared" si="4"/>
        <v>41</v>
      </c>
      <c r="AE19" s="2">
        <v>5.44</v>
      </c>
      <c r="AF19" s="2">
        <v>5.17</v>
      </c>
      <c r="AG19" s="5">
        <f t="shared" si="5"/>
        <v>5.44</v>
      </c>
      <c r="AI19" s="2">
        <v>19</v>
      </c>
      <c r="AJ19" s="2">
        <v>21.5</v>
      </c>
      <c r="AK19" s="5">
        <f t="shared" si="6"/>
        <v>21.5</v>
      </c>
    </row>
    <row r="20" spans="1:37" x14ac:dyDescent="0.2">
      <c r="A20" s="1">
        <v>45238</v>
      </c>
      <c r="B20" t="s">
        <v>221</v>
      </c>
      <c r="C20" t="s">
        <v>36</v>
      </c>
      <c r="D20" t="s">
        <v>194</v>
      </c>
      <c r="E20" t="s">
        <v>87</v>
      </c>
      <c r="F20" s="2">
        <v>153.1</v>
      </c>
      <c r="G20" s="2">
        <v>119.7</v>
      </c>
      <c r="H20" s="2">
        <f t="shared" si="0"/>
        <v>81.7</v>
      </c>
      <c r="I20" s="2">
        <v>153</v>
      </c>
      <c r="J20" s="2">
        <v>47.1</v>
      </c>
      <c r="K20" s="2">
        <v>1.1990000000000001</v>
      </c>
      <c r="L20" s="2">
        <v>2.0830000000000002</v>
      </c>
      <c r="M20" s="2">
        <v>3.7429999999999999</v>
      </c>
      <c r="N20" s="2">
        <v>7.0019999999999998</v>
      </c>
      <c r="O20" s="2">
        <v>1.179</v>
      </c>
      <c r="P20" s="2">
        <v>2.036</v>
      </c>
      <c r="Q20" s="2">
        <v>3.6669999999999998</v>
      </c>
      <c r="R20" s="2">
        <v>6.891</v>
      </c>
      <c r="S20" s="5">
        <f t="shared" si="1"/>
        <v>3.7429999999999999</v>
      </c>
      <c r="U20" s="2">
        <v>2.714</v>
      </c>
      <c r="V20" s="2">
        <v>2.9390000000000001</v>
      </c>
      <c r="W20" s="5">
        <f t="shared" si="2"/>
        <v>2.9390000000000001</v>
      </c>
      <c r="Y20" s="2">
        <v>7</v>
      </c>
      <c r="Z20" s="2">
        <v>39</v>
      </c>
      <c r="AA20" s="2">
        <v>39</v>
      </c>
      <c r="AB20" s="2">
        <f t="shared" si="3"/>
        <v>39</v>
      </c>
      <c r="AC20" s="5">
        <f t="shared" si="4"/>
        <v>32</v>
      </c>
      <c r="AE20" s="2">
        <v>6.74</v>
      </c>
      <c r="AF20" s="2">
        <v>5.35</v>
      </c>
      <c r="AG20" s="5">
        <f t="shared" si="5"/>
        <v>6.74</v>
      </c>
      <c r="AI20" s="2">
        <v>26.5</v>
      </c>
      <c r="AJ20" s="2">
        <v>25</v>
      </c>
      <c r="AK20" s="5">
        <f t="shared" si="6"/>
        <v>26.5</v>
      </c>
    </row>
    <row r="21" spans="1:37" x14ac:dyDescent="0.2">
      <c r="A21" s="1">
        <v>45238</v>
      </c>
      <c r="B21" t="s">
        <v>196</v>
      </c>
      <c r="C21" t="s">
        <v>36</v>
      </c>
      <c r="D21" t="s">
        <v>190</v>
      </c>
      <c r="E21" t="s">
        <v>46</v>
      </c>
      <c r="F21" s="2">
        <v>165.1</v>
      </c>
      <c r="G21" s="2">
        <v>128.19999999999999</v>
      </c>
      <c r="H21" s="2">
        <f t="shared" si="0"/>
        <v>90.199999999999989</v>
      </c>
      <c r="I21" s="2">
        <v>169.3</v>
      </c>
      <c r="J21" s="2">
        <v>51.01</v>
      </c>
      <c r="K21" s="2">
        <v>1.214</v>
      </c>
      <c r="L21" s="2">
        <v>2.044</v>
      </c>
      <c r="M21" s="2">
        <v>3.6120000000000001</v>
      </c>
      <c r="N21" s="2">
        <v>6.7039999999999997</v>
      </c>
      <c r="O21" s="2">
        <v>1.161</v>
      </c>
      <c r="P21" s="2">
        <v>1.992</v>
      </c>
      <c r="Q21" s="2">
        <v>3.504</v>
      </c>
      <c r="R21" s="2">
        <v>6.4160000000000004</v>
      </c>
      <c r="S21" s="5">
        <f t="shared" si="1"/>
        <v>3.6120000000000001</v>
      </c>
      <c r="U21" s="2">
        <v>2.6659999999999999</v>
      </c>
      <c r="V21" s="2">
        <v>2.8010000000000002</v>
      </c>
      <c r="W21" s="5">
        <f t="shared" si="2"/>
        <v>2.8010000000000002</v>
      </c>
      <c r="Y21" s="2">
        <v>19</v>
      </c>
      <c r="Z21" s="2">
        <v>64</v>
      </c>
      <c r="AA21" s="2">
        <v>69</v>
      </c>
      <c r="AB21" s="2">
        <f t="shared" si="3"/>
        <v>69</v>
      </c>
      <c r="AC21" s="5">
        <f t="shared" si="4"/>
        <v>50</v>
      </c>
      <c r="AE21" s="2">
        <v>8.8800000000000008</v>
      </c>
      <c r="AF21" s="2">
        <v>9.65</v>
      </c>
      <c r="AG21" s="5">
        <f t="shared" si="5"/>
        <v>9.65</v>
      </c>
      <c r="AI21" s="2">
        <v>31</v>
      </c>
      <c r="AJ21" s="2">
        <v>29</v>
      </c>
      <c r="AK21" s="5">
        <f t="shared" si="6"/>
        <v>31</v>
      </c>
    </row>
    <row r="22" spans="1:37" x14ac:dyDescent="0.2">
      <c r="A22" s="1">
        <v>45238</v>
      </c>
      <c r="B22" t="s">
        <v>197</v>
      </c>
      <c r="C22" t="s">
        <v>36</v>
      </c>
      <c r="D22" t="s">
        <v>190</v>
      </c>
      <c r="E22" t="s">
        <v>87</v>
      </c>
      <c r="F22" s="2">
        <v>166</v>
      </c>
      <c r="G22" s="2">
        <v>126.5</v>
      </c>
      <c r="H22" s="2">
        <f t="shared" si="0"/>
        <v>88.5</v>
      </c>
      <c r="I22" s="2">
        <v>166.6</v>
      </c>
      <c r="J22" s="2">
        <v>55.9</v>
      </c>
      <c r="K22" s="2">
        <v>1.228</v>
      </c>
      <c r="L22" s="2">
        <v>2.0640000000000001</v>
      </c>
      <c r="M22" s="2">
        <v>3.633</v>
      </c>
      <c r="N22" s="2">
        <v>6.61</v>
      </c>
      <c r="O22" s="2">
        <v>1.28</v>
      </c>
      <c r="P22" s="2">
        <v>2.097</v>
      </c>
      <c r="Q22" s="2">
        <v>3.6960000000000002</v>
      </c>
      <c r="R22" s="2">
        <v>6.6970000000000001</v>
      </c>
      <c r="S22" s="5">
        <f t="shared" si="1"/>
        <v>3.6960000000000002</v>
      </c>
      <c r="U22" s="2">
        <v>3.0179999999999998</v>
      </c>
      <c r="V22" s="2">
        <v>2.9369999999999998</v>
      </c>
      <c r="W22" s="5">
        <f t="shared" si="2"/>
        <v>3.0179999999999998</v>
      </c>
      <c r="Y22" s="2">
        <v>26</v>
      </c>
      <c r="Z22" s="2">
        <v>58</v>
      </c>
      <c r="AA22" s="2">
        <v>59</v>
      </c>
      <c r="AB22" s="2">
        <f t="shared" si="3"/>
        <v>59</v>
      </c>
      <c r="AC22" s="5">
        <f t="shared" si="4"/>
        <v>33</v>
      </c>
      <c r="AE22" s="2">
        <v>5.95</v>
      </c>
      <c r="AF22" s="2">
        <v>6.75</v>
      </c>
      <c r="AG22" s="5">
        <f t="shared" si="5"/>
        <v>6.75</v>
      </c>
      <c r="AI22" s="2">
        <v>28</v>
      </c>
      <c r="AJ22" s="2">
        <v>32</v>
      </c>
      <c r="AK22" s="5">
        <f t="shared" si="6"/>
        <v>32</v>
      </c>
    </row>
    <row r="23" spans="1:37" x14ac:dyDescent="0.2">
      <c r="A23" s="1">
        <v>45238</v>
      </c>
      <c r="B23" t="s">
        <v>199</v>
      </c>
      <c r="C23" t="s">
        <v>36</v>
      </c>
      <c r="D23" t="s">
        <v>190</v>
      </c>
      <c r="E23" t="s">
        <v>54</v>
      </c>
      <c r="F23" s="2">
        <v>155.9</v>
      </c>
      <c r="G23" s="2">
        <v>124.9</v>
      </c>
      <c r="H23" s="2">
        <f t="shared" si="0"/>
        <v>86.9</v>
      </c>
      <c r="I23" s="2">
        <v>155</v>
      </c>
      <c r="J23" s="2">
        <v>68.45</v>
      </c>
      <c r="K23" s="2">
        <v>1.3169999999999999</v>
      </c>
      <c r="L23" s="2">
        <v>2.3090000000000002</v>
      </c>
      <c r="M23" s="2">
        <v>4.181</v>
      </c>
      <c r="N23" s="2">
        <v>7.9279999999999999</v>
      </c>
      <c r="O23" s="2">
        <v>1.319</v>
      </c>
      <c r="P23" s="2">
        <v>2.2989999999999999</v>
      </c>
      <c r="Q23" s="2">
        <v>4.1719999999999997</v>
      </c>
      <c r="R23" s="2">
        <v>7.9279999999999999</v>
      </c>
      <c r="S23" s="5">
        <f t="shared" si="1"/>
        <v>4.181</v>
      </c>
      <c r="U23" s="2">
        <v>2.7730000000000001</v>
      </c>
      <c r="V23" s="2">
        <v>2.8570000000000002</v>
      </c>
      <c r="W23" s="5">
        <f t="shared" si="2"/>
        <v>2.8570000000000002</v>
      </c>
      <c r="Y23" s="2">
        <v>13</v>
      </c>
      <c r="Z23" s="2">
        <v>41</v>
      </c>
      <c r="AA23" s="2">
        <v>44</v>
      </c>
      <c r="AB23" s="2">
        <f t="shared" si="3"/>
        <v>44</v>
      </c>
      <c r="AC23" s="5">
        <f t="shared" si="4"/>
        <v>31</v>
      </c>
      <c r="AE23" s="2">
        <v>5.6</v>
      </c>
      <c r="AF23" s="2">
        <v>6.05</v>
      </c>
      <c r="AG23" s="5">
        <f t="shared" si="5"/>
        <v>6.05</v>
      </c>
      <c r="AI23" s="2">
        <v>16</v>
      </c>
      <c r="AJ23" s="2">
        <v>17</v>
      </c>
      <c r="AK23" s="5">
        <f t="shared" si="6"/>
        <v>17</v>
      </c>
    </row>
    <row r="24" spans="1:37" x14ac:dyDescent="0.2">
      <c r="A24" s="1">
        <v>45238</v>
      </c>
      <c r="B24" t="s">
        <v>204</v>
      </c>
      <c r="C24" t="s">
        <v>36</v>
      </c>
      <c r="D24" t="s">
        <v>190</v>
      </c>
      <c r="E24" t="s">
        <v>76</v>
      </c>
      <c r="F24" s="2">
        <v>156.69999999999999</v>
      </c>
      <c r="G24" s="2">
        <v>121.8</v>
      </c>
      <c r="H24" s="2">
        <f t="shared" si="0"/>
        <v>83.8</v>
      </c>
      <c r="I24" s="2">
        <v>159</v>
      </c>
      <c r="J24" s="2">
        <v>43</v>
      </c>
      <c r="K24" s="2">
        <v>1.1779999999999999</v>
      </c>
      <c r="L24" s="2">
        <v>2.0590000000000002</v>
      </c>
      <c r="M24" s="2">
        <v>3.589</v>
      </c>
      <c r="N24" s="2">
        <v>6.7229999999999999</v>
      </c>
      <c r="O24" s="2">
        <v>1.222</v>
      </c>
      <c r="P24" s="2">
        <v>2.0699999999999998</v>
      </c>
      <c r="Q24" s="2">
        <v>3.661</v>
      </c>
      <c r="R24" s="2">
        <v>6.6989999999999998</v>
      </c>
      <c r="S24" s="5">
        <f t="shared" si="1"/>
        <v>3.661</v>
      </c>
      <c r="U24" s="2">
        <v>2.617</v>
      </c>
      <c r="V24" s="2">
        <v>2.6539999999999999</v>
      </c>
      <c r="W24" s="5">
        <f t="shared" si="2"/>
        <v>2.6539999999999999</v>
      </c>
      <c r="Y24" s="2">
        <v>14</v>
      </c>
      <c r="Z24" s="2">
        <v>48</v>
      </c>
      <c r="AA24" s="2">
        <v>49</v>
      </c>
      <c r="AB24" s="2">
        <f t="shared" si="3"/>
        <v>49</v>
      </c>
      <c r="AC24" s="5">
        <f t="shared" si="4"/>
        <v>35</v>
      </c>
      <c r="AE24" s="2">
        <v>6.12</v>
      </c>
      <c r="AF24" s="2">
        <v>6.33</v>
      </c>
      <c r="AG24" s="5">
        <f t="shared" si="5"/>
        <v>6.33</v>
      </c>
      <c r="AI24" s="2">
        <v>21.5</v>
      </c>
      <c r="AJ24" s="2">
        <v>22.5</v>
      </c>
      <c r="AK24" s="5">
        <f t="shared" si="6"/>
        <v>22.5</v>
      </c>
    </row>
  </sheetData>
  <autoFilter ref="A1:AM24" xr:uid="{67CD8C56-2465-4007-A78E-6FCED05E8116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076D-72F7-47FC-B1BE-C0F4E7754870}">
  <dimension ref="A1:AJ65"/>
  <sheetViews>
    <sheetView workbookViewId="0">
      <selection activeCell="C14" sqref="C14"/>
    </sheetView>
  </sheetViews>
  <sheetFormatPr baseColWidth="10" defaultColWidth="8.83203125" defaultRowHeight="15" outlineLevelCol="1" x14ac:dyDescent="0.2"/>
  <cols>
    <col min="2" max="2" width="5.83203125" style="2" customWidth="1"/>
    <col min="3" max="3" width="46.5" bestFit="1" customWidth="1"/>
    <col min="5" max="5" width="5.5" customWidth="1"/>
    <col min="6" max="6" width="15.83203125" bestFit="1" customWidth="1"/>
    <col min="7" max="7" width="8.6640625" style="2"/>
    <col min="8" max="8" width="11.6640625" style="2" customWidth="1"/>
    <col min="9" max="9" width="12.33203125" style="2" bestFit="1" customWidth="1"/>
    <col min="10" max="11" width="8.6640625" style="2"/>
    <col min="12" max="19" width="0" style="2" hidden="1" customWidth="1" outlineLevel="1"/>
    <col min="20" max="20" width="8.6640625" style="2" collapsed="1"/>
    <col min="21" max="22" width="0" style="2" hidden="1" customWidth="1" outlineLevel="1"/>
    <col min="23" max="23" width="8.6640625" style="2" collapsed="1"/>
    <col min="24" max="24" width="11.5" style="2" hidden="1" customWidth="1" outlineLevel="1"/>
    <col min="25" max="27" width="8.6640625" style="2" hidden="1" customWidth="1" outlineLevel="1"/>
    <col min="28" max="28" width="8.6640625" style="2" collapsed="1"/>
    <col min="29" max="30" width="0" style="2" hidden="1" customWidth="1" outlineLevel="1"/>
    <col min="31" max="31" width="8.6640625" style="2" collapsed="1"/>
    <col min="32" max="33" width="0" style="2" hidden="1" customWidth="1" outlineLevel="1"/>
    <col min="34" max="34" width="8.6640625" style="2" collapsed="1"/>
    <col min="35" max="35" width="8.6640625" style="2"/>
    <col min="36" max="36" width="33.1640625" style="2" bestFit="1" customWidth="1"/>
  </cols>
  <sheetData>
    <row r="1" spans="1:36" x14ac:dyDescent="0.2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7" t="s">
        <v>20</v>
      </c>
      <c r="V1" s="7" t="s">
        <v>21</v>
      </c>
      <c r="W1" s="8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  <c r="AC1" s="7" t="s">
        <v>28</v>
      </c>
      <c r="AD1" s="7" t="s">
        <v>29</v>
      </c>
      <c r="AE1" s="8" t="s">
        <v>30</v>
      </c>
      <c r="AF1" s="7" t="s">
        <v>31</v>
      </c>
      <c r="AG1" s="7" t="s">
        <v>32</v>
      </c>
      <c r="AH1" s="8" t="s">
        <v>33</v>
      </c>
      <c r="AI1" s="7"/>
      <c r="AJ1" s="7" t="s">
        <v>34</v>
      </c>
    </row>
    <row r="2" spans="1:36" x14ac:dyDescent="0.2">
      <c r="A2" s="1">
        <v>45237</v>
      </c>
      <c r="B2" s="2">
        <v>1</v>
      </c>
      <c r="C2" t="s">
        <v>35</v>
      </c>
      <c r="D2" t="s">
        <v>36</v>
      </c>
      <c r="E2" t="s">
        <v>37</v>
      </c>
      <c r="F2" t="s">
        <v>38</v>
      </c>
      <c r="G2" s="2">
        <v>164.4</v>
      </c>
      <c r="H2" s="2">
        <v>123</v>
      </c>
      <c r="I2" s="2">
        <f t="shared" ref="I2:I33" si="0">H2-38</f>
        <v>85</v>
      </c>
      <c r="J2" s="2">
        <v>166.6</v>
      </c>
      <c r="K2" s="2">
        <v>56.45</v>
      </c>
      <c r="L2" s="2" t="s">
        <v>39</v>
      </c>
      <c r="M2" s="2" t="s">
        <v>39</v>
      </c>
      <c r="N2" s="2">
        <v>3.548</v>
      </c>
      <c r="O2" s="2">
        <v>6.617</v>
      </c>
      <c r="P2" s="2" t="s">
        <v>39</v>
      </c>
      <c r="Q2" s="2" t="s">
        <v>39</v>
      </c>
      <c r="R2" s="2">
        <v>3.4929999999999999</v>
      </c>
      <c r="S2" s="2">
        <v>6.5919999999999996</v>
      </c>
      <c r="T2" s="5">
        <f>MAX(N2,R2)</f>
        <v>3.548</v>
      </c>
      <c r="U2" s="2">
        <v>2.6269999999999998</v>
      </c>
      <c r="V2" s="2">
        <v>2.5529999999999999</v>
      </c>
      <c r="W2" s="5">
        <f>MAX(U2:V2)</f>
        <v>2.6269999999999998</v>
      </c>
      <c r="X2" s="2">
        <v>2</v>
      </c>
      <c r="Y2" s="2">
        <v>49</v>
      </c>
      <c r="Z2" s="2">
        <v>49</v>
      </c>
      <c r="AA2" s="2">
        <f>MAX(Y2:Z2)</f>
        <v>49</v>
      </c>
      <c r="AB2" s="5">
        <f>AA2-X2</f>
        <v>47</v>
      </c>
      <c r="AC2" s="2">
        <v>8.1300000000000008</v>
      </c>
      <c r="AD2" s="2">
        <v>9.2899999999999991</v>
      </c>
      <c r="AE2" s="5">
        <f>MAX(AC2:AD2)</f>
        <v>9.2899999999999991</v>
      </c>
      <c r="AF2" s="2">
        <v>33</v>
      </c>
      <c r="AG2" s="2">
        <v>29</v>
      </c>
      <c r="AH2" s="5">
        <f>MAX(AF2:AG2)</f>
        <v>33</v>
      </c>
    </row>
    <row r="3" spans="1:36" x14ac:dyDescent="0.2">
      <c r="A3" s="1">
        <v>45237</v>
      </c>
      <c r="B3" s="2">
        <v>2</v>
      </c>
      <c r="C3" t="s">
        <v>40</v>
      </c>
      <c r="D3" t="s">
        <v>36</v>
      </c>
      <c r="E3" t="s">
        <v>37</v>
      </c>
      <c r="F3" t="s">
        <v>38</v>
      </c>
      <c r="G3" s="2">
        <v>157</v>
      </c>
      <c r="H3" s="2">
        <v>124.5</v>
      </c>
      <c r="I3" s="2">
        <f t="shared" si="0"/>
        <v>86.5</v>
      </c>
      <c r="J3" s="2">
        <v>160.5</v>
      </c>
      <c r="K3" s="2">
        <v>51.75</v>
      </c>
      <c r="L3" s="2" t="s">
        <v>39</v>
      </c>
      <c r="M3" s="2" t="s">
        <v>39</v>
      </c>
      <c r="N3" s="2">
        <v>3.4239999999999999</v>
      </c>
      <c r="O3" s="2">
        <v>6.2119999999999997</v>
      </c>
      <c r="P3" s="2" t="s">
        <v>39</v>
      </c>
      <c r="Q3" s="2" t="s">
        <v>39</v>
      </c>
      <c r="R3" s="2">
        <v>3.403</v>
      </c>
      <c r="S3" s="2">
        <v>6.1890000000000001</v>
      </c>
      <c r="T3" s="5">
        <f t="shared" ref="T3:T65" si="1">MAX(N3,R3)</f>
        <v>3.4239999999999999</v>
      </c>
      <c r="U3" s="2">
        <v>2.5609999999999999</v>
      </c>
      <c r="V3" s="2">
        <v>2.4140000000000001</v>
      </c>
      <c r="W3" s="5">
        <f t="shared" ref="W3:W65" si="2">MAX(U3:V3)</f>
        <v>2.5609999999999999</v>
      </c>
      <c r="X3" s="2">
        <v>4</v>
      </c>
      <c r="Y3" s="2">
        <v>47</v>
      </c>
      <c r="Z3" s="2">
        <v>48</v>
      </c>
      <c r="AA3" s="2">
        <f t="shared" ref="AA3:AA65" si="3">MAX(Y3:Z3)</f>
        <v>48</v>
      </c>
      <c r="AB3" s="5">
        <f t="shared" ref="AB3:AB64" si="4">AA3-X3</f>
        <v>44</v>
      </c>
      <c r="AC3" s="2">
        <v>8.42</v>
      </c>
      <c r="AD3" s="2">
        <v>7.56</v>
      </c>
      <c r="AE3" s="5">
        <f t="shared" ref="AE3:AE65" si="5">MAX(AC3:AD3)</f>
        <v>8.42</v>
      </c>
      <c r="AF3" s="2">
        <v>24</v>
      </c>
      <c r="AG3" s="2">
        <v>21.5</v>
      </c>
      <c r="AH3" s="5">
        <f t="shared" ref="AH3:AH65" si="6">MAX(AF3:AG3)</f>
        <v>24</v>
      </c>
    </row>
    <row r="4" spans="1:36" x14ac:dyDescent="0.2">
      <c r="A4" s="1">
        <v>45237</v>
      </c>
      <c r="B4" s="2">
        <v>3</v>
      </c>
      <c r="C4" t="s">
        <v>41</v>
      </c>
      <c r="D4" t="s">
        <v>36</v>
      </c>
      <c r="E4" t="s">
        <v>37</v>
      </c>
      <c r="F4" t="s">
        <v>42</v>
      </c>
      <c r="G4" s="2">
        <v>157.9</v>
      </c>
      <c r="H4" s="2">
        <v>125</v>
      </c>
      <c r="I4" s="2">
        <f t="shared" si="0"/>
        <v>87</v>
      </c>
      <c r="J4" s="2">
        <v>147.69999999999999</v>
      </c>
      <c r="K4" s="2">
        <v>49.5</v>
      </c>
      <c r="L4" s="2" t="s">
        <v>39</v>
      </c>
      <c r="M4" s="2" t="s">
        <v>39</v>
      </c>
      <c r="N4" s="2">
        <v>3.5430000000000001</v>
      </c>
      <c r="O4" s="2">
        <v>6.5759999999999996</v>
      </c>
      <c r="P4" s="2" t="s">
        <v>39</v>
      </c>
      <c r="Q4" s="2" t="s">
        <v>39</v>
      </c>
      <c r="R4" s="2">
        <v>3.5310000000000001</v>
      </c>
      <c r="S4" s="2">
        <v>6.5869999999999997</v>
      </c>
      <c r="T4" s="5">
        <f t="shared" si="1"/>
        <v>3.5430000000000001</v>
      </c>
      <c r="U4" s="2">
        <v>2.6080000000000001</v>
      </c>
      <c r="V4" s="2">
        <v>2.5579999999999998</v>
      </c>
      <c r="W4" s="5">
        <f t="shared" si="2"/>
        <v>2.6080000000000001</v>
      </c>
      <c r="X4" s="2">
        <v>4</v>
      </c>
      <c r="Y4" s="2">
        <v>46</v>
      </c>
      <c r="Z4" s="2">
        <v>49</v>
      </c>
      <c r="AA4" s="2">
        <f t="shared" si="3"/>
        <v>49</v>
      </c>
      <c r="AB4" s="5">
        <f t="shared" si="4"/>
        <v>45</v>
      </c>
      <c r="AC4" s="2">
        <v>4.93</v>
      </c>
      <c r="AD4" s="2">
        <v>4.75</v>
      </c>
      <c r="AE4" s="5">
        <f t="shared" si="5"/>
        <v>4.93</v>
      </c>
      <c r="AF4" s="2">
        <v>24.5</v>
      </c>
      <c r="AG4" s="2">
        <v>23.5</v>
      </c>
      <c r="AH4" s="5">
        <f t="shared" si="6"/>
        <v>24.5</v>
      </c>
    </row>
    <row r="5" spans="1:36" x14ac:dyDescent="0.2">
      <c r="A5" s="1">
        <v>45237</v>
      </c>
      <c r="B5" s="2">
        <v>4</v>
      </c>
      <c r="C5" t="s">
        <v>43</v>
      </c>
      <c r="D5" t="s">
        <v>36</v>
      </c>
      <c r="E5" t="s">
        <v>37</v>
      </c>
      <c r="F5" t="s">
        <v>42</v>
      </c>
      <c r="G5" s="2">
        <v>157.5</v>
      </c>
      <c r="H5" s="2">
        <v>125.5</v>
      </c>
      <c r="I5" s="2">
        <f t="shared" si="0"/>
        <v>87.5</v>
      </c>
      <c r="J5" s="2">
        <v>157</v>
      </c>
      <c r="K5" s="2">
        <v>51.75</v>
      </c>
      <c r="L5" s="2" t="s">
        <v>39</v>
      </c>
      <c r="M5" s="2" t="s">
        <v>39</v>
      </c>
      <c r="N5" s="2">
        <v>3.532</v>
      </c>
      <c r="O5" s="2">
        <v>6.4320000000000004</v>
      </c>
      <c r="P5" s="2" t="s">
        <v>39</v>
      </c>
      <c r="Q5" s="2" t="s">
        <v>39</v>
      </c>
      <c r="R5" s="2">
        <v>3.4889999999999999</v>
      </c>
      <c r="S5" s="2">
        <v>6.375</v>
      </c>
      <c r="T5" s="5">
        <f t="shared" si="1"/>
        <v>3.532</v>
      </c>
      <c r="U5" s="2">
        <v>2.609</v>
      </c>
      <c r="V5" s="2">
        <v>2.6619999999999999</v>
      </c>
      <c r="W5" s="5">
        <f t="shared" si="2"/>
        <v>2.6619999999999999</v>
      </c>
      <c r="X5" s="2">
        <v>2</v>
      </c>
      <c r="Y5" s="2">
        <v>46</v>
      </c>
      <c r="Z5" s="2">
        <v>49</v>
      </c>
      <c r="AA5" s="2">
        <f t="shared" si="3"/>
        <v>49</v>
      </c>
      <c r="AB5" s="5">
        <f t="shared" si="4"/>
        <v>47</v>
      </c>
      <c r="AC5" s="2">
        <v>6.72</v>
      </c>
      <c r="AD5" s="2">
        <v>6.63</v>
      </c>
      <c r="AE5" s="5">
        <f t="shared" si="5"/>
        <v>6.72</v>
      </c>
      <c r="AF5" s="2">
        <v>26.5</v>
      </c>
      <c r="AG5" s="2">
        <v>25</v>
      </c>
      <c r="AH5" s="5">
        <f t="shared" si="6"/>
        <v>26.5</v>
      </c>
    </row>
    <row r="6" spans="1:36" x14ac:dyDescent="0.2">
      <c r="A6" s="1">
        <v>45237</v>
      </c>
      <c r="B6" s="2">
        <v>5</v>
      </c>
      <c r="C6" t="s">
        <v>44</v>
      </c>
      <c r="D6" t="s">
        <v>45</v>
      </c>
      <c r="E6" t="s">
        <v>37</v>
      </c>
      <c r="F6" t="s">
        <v>46</v>
      </c>
      <c r="G6" s="2">
        <v>171.2</v>
      </c>
      <c r="H6" s="2">
        <v>127</v>
      </c>
      <c r="I6" s="2">
        <f t="shared" si="0"/>
        <v>89</v>
      </c>
      <c r="J6" s="2">
        <v>171.3</v>
      </c>
      <c r="K6" s="2">
        <v>62.05</v>
      </c>
      <c r="L6" s="2" t="s">
        <v>39</v>
      </c>
      <c r="M6" s="2" t="s">
        <v>39</v>
      </c>
      <c r="N6" s="2" t="s">
        <v>39</v>
      </c>
      <c r="O6" s="2" t="s">
        <v>39</v>
      </c>
      <c r="P6" s="2" t="s">
        <v>39</v>
      </c>
      <c r="Q6" s="2" t="s">
        <v>39</v>
      </c>
      <c r="R6" s="2" t="s">
        <v>39</v>
      </c>
      <c r="S6" s="2" t="s">
        <v>39</v>
      </c>
      <c r="T6" s="5">
        <f t="shared" si="1"/>
        <v>0</v>
      </c>
      <c r="U6" s="2" t="s">
        <v>39</v>
      </c>
      <c r="V6" s="2" t="s">
        <v>39</v>
      </c>
      <c r="W6" s="5">
        <f t="shared" si="2"/>
        <v>0</v>
      </c>
      <c r="X6" s="2">
        <v>16</v>
      </c>
      <c r="Y6" s="2">
        <v>74</v>
      </c>
      <c r="Z6" s="2">
        <v>74</v>
      </c>
      <c r="AA6" s="2">
        <f t="shared" si="3"/>
        <v>74</v>
      </c>
      <c r="AB6" s="5">
        <f t="shared" si="4"/>
        <v>58</v>
      </c>
      <c r="AC6" s="2">
        <v>9.1999999999999993</v>
      </c>
      <c r="AD6" s="2">
        <v>10</v>
      </c>
      <c r="AE6" s="5">
        <f t="shared" si="5"/>
        <v>10</v>
      </c>
      <c r="AF6" s="2">
        <v>40.5</v>
      </c>
      <c r="AG6" s="2">
        <v>36.5</v>
      </c>
      <c r="AH6" s="5">
        <f t="shared" si="6"/>
        <v>40.5</v>
      </c>
      <c r="AJ6" s="2" t="s">
        <v>47</v>
      </c>
    </row>
    <row r="7" spans="1:36" x14ac:dyDescent="0.2">
      <c r="A7" s="1">
        <v>45237</v>
      </c>
      <c r="B7" s="2">
        <v>6</v>
      </c>
      <c r="C7" t="s">
        <v>48</v>
      </c>
      <c r="D7" t="s">
        <v>45</v>
      </c>
      <c r="E7" t="s">
        <v>37</v>
      </c>
      <c r="F7" t="s">
        <v>49</v>
      </c>
      <c r="G7" s="2">
        <v>164.4</v>
      </c>
      <c r="H7" s="2">
        <v>124</v>
      </c>
      <c r="I7" s="2">
        <f t="shared" si="0"/>
        <v>86</v>
      </c>
      <c r="J7" s="2">
        <v>167</v>
      </c>
      <c r="K7" s="2">
        <v>49.35</v>
      </c>
      <c r="L7" s="2" t="s">
        <v>39</v>
      </c>
      <c r="M7" s="2" t="s">
        <v>39</v>
      </c>
      <c r="N7" s="2">
        <v>3.0019999999999998</v>
      </c>
      <c r="O7" s="2">
        <v>5.3310000000000004</v>
      </c>
      <c r="P7" s="2" t="s">
        <v>39</v>
      </c>
      <c r="Q7" s="2" t="s">
        <v>39</v>
      </c>
      <c r="R7" s="2">
        <v>3.0089999999999999</v>
      </c>
      <c r="S7" s="2">
        <v>5.32</v>
      </c>
      <c r="T7" s="5">
        <f t="shared" si="1"/>
        <v>3.0089999999999999</v>
      </c>
      <c r="U7" s="2">
        <v>2.3570000000000002</v>
      </c>
      <c r="V7" s="2">
        <v>2.3079999999999998</v>
      </c>
      <c r="W7" s="5">
        <f t="shared" si="2"/>
        <v>2.3570000000000002</v>
      </c>
      <c r="X7" s="2">
        <v>3</v>
      </c>
      <c r="Y7" s="2">
        <v>71</v>
      </c>
      <c r="Z7" s="2">
        <v>71</v>
      </c>
      <c r="AA7" s="2">
        <f t="shared" si="3"/>
        <v>71</v>
      </c>
      <c r="AB7" s="5">
        <f t="shared" si="4"/>
        <v>68</v>
      </c>
      <c r="AC7" s="2">
        <v>7.74</v>
      </c>
      <c r="AD7" s="2">
        <v>7.75</v>
      </c>
      <c r="AE7" s="5">
        <f t="shared" si="5"/>
        <v>7.75</v>
      </c>
      <c r="AF7" s="2">
        <v>33.5</v>
      </c>
      <c r="AG7" s="2">
        <v>37</v>
      </c>
      <c r="AH7" s="5">
        <f t="shared" si="6"/>
        <v>37</v>
      </c>
    </row>
    <row r="8" spans="1:36" x14ac:dyDescent="0.2">
      <c r="A8" s="1">
        <v>45237</v>
      </c>
      <c r="B8" s="2">
        <v>7</v>
      </c>
      <c r="C8" t="s">
        <v>50</v>
      </c>
      <c r="D8" t="s">
        <v>45</v>
      </c>
      <c r="E8" t="s">
        <v>37</v>
      </c>
      <c r="F8" t="s">
        <v>51</v>
      </c>
      <c r="G8" s="2">
        <v>174.4</v>
      </c>
      <c r="H8" s="2">
        <v>129</v>
      </c>
      <c r="I8" s="2">
        <f t="shared" si="0"/>
        <v>91</v>
      </c>
      <c r="J8" s="2">
        <v>175</v>
      </c>
      <c r="K8" s="2">
        <v>61</v>
      </c>
      <c r="L8" s="2" t="s">
        <v>39</v>
      </c>
      <c r="M8" s="2" t="s">
        <v>39</v>
      </c>
      <c r="N8" s="2">
        <v>3.1850000000000001</v>
      </c>
      <c r="O8" s="2">
        <v>5.83</v>
      </c>
      <c r="P8" s="2" t="s">
        <v>39</v>
      </c>
      <c r="Q8" s="2" t="s">
        <v>39</v>
      </c>
      <c r="R8" s="2">
        <v>3.222</v>
      </c>
      <c r="S8" s="2">
        <v>5.8120000000000003</v>
      </c>
      <c r="T8" s="5">
        <f t="shared" si="1"/>
        <v>3.222</v>
      </c>
      <c r="U8" s="2">
        <v>2.3889999999999998</v>
      </c>
      <c r="V8" s="2">
        <v>2.3460000000000001</v>
      </c>
      <c r="W8" s="5">
        <f t="shared" si="2"/>
        <v>2.3889999999999998</v>
      </c>
      <c r="X8" s="2">
        <v>25</v>
      </c>
      <c r="Y8" s="2">
        <v>81</v>
      </c>
      <c r="Z8" s="2">
        <v>83</v>
      </c>
      <c r="AA8" s="2">
        <f t="shared" si="3"/>
        <v>83</v>
      </c>
      <c r="AB8" s="5">
        <f t="shared" si="4"/>
        <v>58</v>
      </c>
      <c r="AC8" s="2">
        <v>8.3699999999999992</v>
      </c>
      <c r="AD8" s="2">
        <v>8.6</v>
      </c>
      <c r="AE8" s="5">
        <f t="shared" si="5"/>
        <v>8.6</v>
      </c>
      <c r="AF8" s="2">
        <v>37.5</v>
      </c>
      <c r="AG8" s="2">
        <v>37.5</v>
      </c>
      <c r="AH8" s="5">
        <f t="shared" si="6"/>
        <v>37.5</v>
      </c>
    </row>
    <row r="9" spans="1:36" x14ac:dyDescent="0.2">
      <c r="A9" s="1">
        <v>45237</v>
      </c>
      <c r="B9" s="2">
        <v>8</v>
      </c>
      <c r="C9" t="s">
        <v>52</v>
      </c>
      <c r="D9" t="s">
        <v>36</v>
      </c>
      <c r="E9" t="s">
        <v>37</v>
      </c>
      <c r="F9" t="s">
        <v>46</v>
      </c>
      <c r="G9" s="2">
        <v>163</v>
      </c>
      <c r="H9" s="2">
        <v>126.5</v>
      </c>
      <c r="I9" s="2">
        <f t="shared" si="0"/>
        <v>88.5</v>
      </c>
      <c r="J9" s="2">
        <v>164</v>
      </c>
      <c r="K9" s="2">
        <v>57.45</v>
      </c>
      <c r="L9" s="2" t="s">
        <v>39</v>
      </c>
      <c r="M9" s="2" t="s">
        <v>39</v>
      </c>
      <c r="N9" s="2">
        <v>3.6949999999999998</v>
      </c>
      <c r="O9" s="2">
        <v>6.8659999999999997</v>
      </c>
      <c r="P9" s="2" t="s">
        <v>39</v>
      </c>
      <c r="Q9" s="2" t="s">
        <v>39</v>
      </c>
      <c r="R9" s="2">
        <v>3.669</v>
      </c>
      <c r="S9" s="2">
        <v>6.8659999999999997</v>
      </c>
      <c r="T9" s="5">
        <f t="shared" si="1"/>
        <v>3.6949999999999998</v>
      </c>
      <c r="U9" s="2">
        <v>3.1059999999999999</v>
      </c>
      <c r="V9" s="2">
        <v>3.0190000000000001</v>
      </c>
      <c r="W9" s="5">
        <f t="shared" si="2"/>
        <v>3.1059999999999999</v>
      </c>
      <c r="X9" s="2">
        <v>14</v>
      </c>
      <c r="Y9" s="2">
        <v>47</v>
      </c>
      <c r="Z9" s="2">
        <v>50</v>
      </c>
      <c r="AA9" s="2">
        <f t="shared" si="3"/>
        <v>50</v>
      </c>
      <c r="AB9" s="5">
        <f t="shared" si="4"/>
        <v>36</v>
      </c>
      <c r="AC9" s="2">
        <v>9.17</v>
      </c>
      <c r="AD9" s="2">
        <v>8.9600000000000009</v>
      </c>
      <c r="AE9" s="5">
        <f t="shared" si="5"/>
        <v>9.17</v>
      </c>
      <c r="AF9" s="2">
        <v>28</v>
      </c>
      <c r="AG9" s="2">
        <v>26</v>
      </c>
      <c r="AH9" s="5">
        <f t="shared" si="6"/>
        <v>28</v>
      </c>
    </row>
    <row r="10" spans="1:36" x14ac:dyDescent="0.2">
      <c r="A10" s="1">
        <v>45237</v>
      </c>
      <c r="B10" s="2">
        <v>9</v>
      </c>
      <c r="C10" t="s">
        <v>53</v>
      </c>
      <c r="D10" t="s">
        <v>45</v>
      </c>
      <c r="E10" t="s">
        <v>37</v>
      </c>
      <c r="F10" t="s">
        <v>54</v>
      </c>
      <c r="G10" s="2">
        <v>173.4</v>
      </c>
      <c r="H10" s="2">
        <v>129</v>
      </c>
      <c r="I10" s="2">
        <f t="shared" si="0"/>
        <v>91</v>
      </c>
      <c r="J10" s="2">
        <v>175.5</v>
      </c>
      <c r="K10" s="2">
        <v>64.849999999999994</v>
      </c>
      <c r="L10" s="2" t="s">
        <v>39</v>
      </c>
      <c r="M10" s="2" t="s">
        <v>39</v>
      </c>
      <c r="N10" s="2">
        <v>3.0840000000000001</v>
      </c>
      <c r="O10" s="2">
        <v>3.55</v>
      </c>
      <c r="P10" s="2" t="s">
        <v>39</v>
      </c>
      <c r="Q10" s="2" t="s">
        <v>39</v>
      </c>
      <c r="R10" s="2">
        <v>3.0750000000000002</v>
      </c>
      <c r="S10" s="2">
        <v>5.6130000000000004</v>
      </c>
      <c r="T10" s="5">
        <f t="shared" si="1"/>
        <v>3.0840000000000001</v>
      </c>
      <c r="U10" s="2">
        <v>2.5430000000000001</v>
      </c>
      <c r="V10" s="2">
        <v>2.3860000000000001</v>
      </c>
      <c r="W10" s="5">
        <f t="shared" si="2"/>
        <v>2.5430000000000001</v>
      </c>
      <c r="X10" s="2">
        <v>24</v>
      </c>
      <c r="Y10" s="2">
        <v>85</v>
      </c>
      <c r="Z10" s="2">
        <v>86</v>
      </c>
      <c r="AA10" s="2">
        <f t="shared" si="3"/>
        <v>86</v>
      </c>
      <c r="AB10" s="5">
        <f t="shared" si="4"/>
        <v>62</v>
      </c>
      <c r="AC10" s="2">
        <v>9.1</v>
      </c>
      <c r="AD10" s="2">
        <v>9.3000000000000007</v>
      </c>
      <c r="AE10" s="5">
        <f t="shared" si="5"/>
        <v>9.3000000000000007</v>
      </c>
      <c r="AF10" s="2">
        <v>47.5</v>
      </c>
      <c r="AG10" s="2">
        <v>47</v>
      </c>
      <c r="AH10" s="5">
        <f t="shared" si="6"/>
        <v>47.5</v>
      </c>
    </row>
    <row r="11" spans="1:36" x14ac:dyDescent="0.2">
      <c r="A11" s="1">
        <v>45237</v>
      </c>
      <c r="B11" s="2">
        <v>10</v>
      </c>
      <c r="C11" t="s">
        <v>55</v>
      </c>
      <c r="D11" t="s">
        <v>45</v>
      </c>
      <c r="E11" t="s">
        <v>37</v>
      </c>
      <c r="F11" t="s">
        <v>56</v>
      </c>
      <c r="G11" s="2">
        <v>172.5</v>
      </c>
      <c r="H11" s="2">
        <v>125</v>
      </c>
      <c r="I11" s="2">
        <f t="shared" si="0"/>
        <v>87</v>
      </c>
      <c r="J11" s="2">
        <v>181.5</v>
      </c>
      <c r="K11" s="2">
        <v>59.75</v>
      </c>
      <c r="L11" s="2" t="s">
        <v>39</v>
      </c>
      <c r="M11" s="2" t="s">
        <v>39</v>
      </c>
      <c r="N11" s="2">
        <v>3.2349999999999999</v>
      </c>
      <c r="O11" s="2">
        <v>5.9290000000000003</v>
      </c>
      <c r="P11" s="2" t="s">
        <v>39</v>
      </c>
      <c r="Q11" s="2" t="s">
        <v>39</v>
      </c>
      <c r="R11" s="2">
        <v>3.1989999999999998</v>
      </c>
      <c r="S11" s="3">
        <v>5.89</v>
      </c>
      <c r="T11" s="5">
        <f t="shared" si="1"/>
        <v>3.2349999999999999</v>
      </c>
      <c r="U11" s="2">
        <v>2.9350000000000001</v>
      </c>
      <c r="V11" s="2">
        <v>2.7629999999999999</v>
      </c>
      <c r="W11" s="5">
        <f t="shared" si="2"/>
        <v>2.9350000000000001</v>
      </c>
      <c r="X11" s="2">
        <v>35</v>
      </c>
      <c r="Y11" s="2">
        <v>76</v>
      </c>
      <c r="Z11" s="2">
        <v>82</v>
      </c>
      <c r="AA11" s="2">
        <f t="shared" si="3"/>
        <v>82</v>
      </c>
      <c r="AB11" s="5">
        <f t="shared" si="4"/>
        <v>47</v>
      </c>
      <c r="AC11" s="2">
        <v>7.7</v>
      </c>
      <c r="AD11" s="2">
        <v>7</v>
      </c>
      <c r="AE11" s="5">
        <f t="shared" si="5"/>
        <v>7.7</v>
      </c>
      <c r="AF11" s="2">
        <v>39</v>
      </c>
      <c r="AG11" s="2">
        <v>33</v>
      </c>
      <c r="AH11" s="5">
        <f t="shared" si="6"/>
        <v>39</v>
      </c>
    </row>
    <row r="12" spans="1:36" x14ac:dyDescent="0.2">
      <c r="A12" s="1">
        <v>45237</v>
      </c>
      <c r="B12" s="2">
        <v>11</v>
      </c>
      <c r="C12" t="s">
        <v>57</v>
      </c>
      <c r="D12" t="s">
        <v>45</v>
      </c>
      <c r="E12" t="s">
        <v>37</v>
      </c>
      <c r="F12" t="s">
        <v>54</v>
      </c>
      <c r="G12" s="2">
        <v>169.1</v>
      </c>
      <c r="H12" s="2">
        <v>127</v>
      </c>
      <c r="I12" s="2">
        <f t="shared" si="0"/>
        <v>89</v>
      </c>
      <c r="J12" s="2">
        <v>174</v>
      </c>
      <c r="K12" s="2">
        <v>57.5</v>
      </c>
      <c r="L12" s="2" t="s">
        <v>39</v>
      </c>
      <c r="M12" s="2" t="s">
        <v>39</v>
      </c>
      <c r="N12" s="2">
        <v>3.0779999999999998</v>
      </c>
      <c r="O12" s="2">
        <v>5.6150000000000002</v>
      </c>
      <c r="P12" s="2" t="s">
        <v>39</v>
      </c>
      <c r="Q12" s="2" t="s">
        <v>39</v>
      </c>
      <c r="R12" s="2">
        <v>3.097</v>
      </c>
      <c r="S12" s="2">
        <v>5.6550000000000002</v>
      </c>
      <c r="T12" s="5">
        <f t="shared" si="1"/>
        <v>3.097</v>
      </c>
      <c r="U12" s="2">
        <v>2.379</v>
      </c>
      <c r="V12" s="2">
        <v>2.359</v>
      </c>
      <c r="W12" s="5">
        <f t="shared" si="2"/>
        <v>2.379</v>
      </c>
      <c r="X12" s="2">
        <v>23</v>
      </c>
      <c r="Y12" s="2">
        <v>76</v>
      </c>
      <c r="Z12" s="2">
        <v>77</v>
      </c>
      <c r="AA12" s="2">
        <f t="shared" si="3"/>
        <v>77</v>
      </c>
      <c r="AB12" s="5">
        <f t="shared" si="4"/>
        <v>54</v>
      </c>
      <c r="AC12" s="2">
        <v>7.2</v>
      </c>
      <c r="AD12" s="2">
        <v>8.33</v>
      </c>
      <c r="AE12" s="5">
        <f t="shared" si="5"/>
        <v>8.33</v>
      </c>
      <c r="AF12" s="2">
        <v>43.5</v>
      </c>
      <c r="AG12" s="2">
        <v>40</v>
      </c>
      <c r="AH12" s="5">
        <f t="shared" si="6"/>
        <v>43.5</v>
      </c>
    </row>
    <row r="13" spans="1:36" x14ac:dyDescent="0.2">
      <c r="A13" s="1">
        <v>45237</v>
      </c>
      <c r="B13" s="2">
        <v>12</v>
      </c>
      <c r="C13" t="s">
        <v>58</v>
      </c>
      <c r="D13" t="s">
        <v>45</v>
      </c>
      <c r="E13" t="s">
        <v>37</v>
      </c>
      <c r="F13" t="s">
        <v>59</v>
      </c>
      <c r="G13" s="2">
        <v>172.7</v>
      </c>
      <c r="H13" s="2">
        <v>127</v>
      </c>
      <c r="I13" s="2">
        <f t="shared" si="0"/>
        <v>89</v>
      </c>
      <c r="J13" s="2">
        <v>176.1</v>
      </c>
      <c r="K13" s="2">
        <v>78.55</v>
      </c>
      <c r="L13" s="2" t="s">
        <v>39</v>
      </c>
      <c r="M13" s="2" t="s">
        <v>39</v>
      </c>
      <c r="N13" s="2">
        <v>3.137</v>
      </c>
      <c r="O13" s="2">
        <v>5.95</v>
      </c>
      <c r="P13" s="2" t="s">
        <v>39</v>
      </c>
      <c r="Q13" s="2" t="s">
        <v>39</v>
      </c>
      <c r="R13" s="2">
        <v>3.22</v>
      </c>
      <c r="S13" s="2">
        <v>5.9340000000000002</v>
      </c>
      <c r="T13" s="5">
        <f t="shared" si="1"/>
        <v>3.22</v>
      </c>
      <c r="U13" s="2">
        <v>2.4500000000000002</v>
      </c>
      <c r="V13" s="2">
        <v>2.415</v>
      </c>
      <c r="W13" s="5">
        <f t="shared" si="2"/>
        <v>2.4500000000000002</v>
      </c>
      <c r="X13" s="2">
        <v>39</v>
      </c>
      <c r="Y13" s="2">
        <v>75</v>
      </c>
      <c r="Z13" s="2">
        <v>84</v>
      </c>
      <c r="AA13" s="2">
        <f t="shared" si="3"/>
        <v>84</v>
      </c>
      <c r="AB13" s="5">
        <f t="shared" si="4"/>
        <v>45</v>
      </c>
      <c r="AC13" s="2">
        <v>7.3</v>
      </c>
      <c r="AD13" s="2">
        <v>6.9</v>
      </c>
      <c r="AE13" s="5">
        <f t="shared" si="5"/>
        <v>7.3</v>
      </c>
      <c r="AF13" s="2">
        <v>36</v>
      </c>
      <c r="AG13" s="2">
        <v>36.5</v>
      </c>
      <c r="AH13" s="5">
        <f t="shared" si="6"/>
        <v>36.5</v>
      </c>
    </row>
    <row r="14" spans="1:36" x14ac:dyDescent="0.2">
      <c r="A14" s="1">
        <v>45237</v>
      </c>
      <c r="B14" s="2">
        <v>13</v>
      </c>
      <c r="C14" t="s">
        <v>60</v>
      </c>
      <c r="D14" t="s">
        <v>36</v>
      </c>
      <c r="E14" t="s">
        <v>37</v>
      </c>
      <c r="F14" t="s">
        <v>61</v>
      </c>
      <c r="G14" s="2">
        <v>160.1</v>
      </c>
      <c r="H14" s="2">
        <v>120</v>
      </c>
      <c r="I14" s="2">
        <f t="shared" si="0"/>
        <v>82</v>
      </c>
      <c r="J14" s="2">
        <v>165.6</v>
      </c>
      <c r="K14" s="2">
        <v>42.7</v>
      </c>
      <c r="L14" s="2" t="s">
        <v>39</v>
      </c>
      <c r="M14" s="2" t="s">
        <v>39</v>
      </c>
      <c r="N14" s="2">
        <v>3.758</v>
      </c>
      <c r="O14" s="2">
        <v>6.9820000000000002</v>
      </c>
      <c r="P14" s="2" t="s">
        <v>39</v>
      </c>
      <c r="Q14" s="2" t="s">
        <v>39</v>
      </c>
      <c r="R14" s="2">
        <v>3.7029999999999998</v>
      </c>
      <c r="S14" s="2">
        <v>6.9560000000000004</v>
      </c>
      <c r="T14" s="5">
        <f t="shared" si="1"/>
        <v>3.758</v>
      </c>
      <c r="U14" s="2">
        <v>3.024</v>
      </c>
      <c r="V14" s="2">
        <v>2.76</v>
      </c>
      <c r="W14" s="5">
        <f t="shared" si="2"/>
        <v>3.024</v>
      </c>
      <c r="X14" s="2">
        <v>30</v>
      </c>
      <c r="Y14" s="2">
        <v>63</v>
      </c>
      <c r="Z14" s="2">
        <v>66</v>
      </c>
      <c r="AA14" s="2">
        <f t="shared" si="3"/>
        <v>66</v>
      </c>
      <c r="AB14" s="5">
        <f t="shared" si="4"/>
        <v>36</v>
      </c>
      <c r="AC14" s="2">
        <v>2.98</v>
      </c>
      <c r="AD14" s="2">
        <v>5.58</v>
      </c>
      <c r="AE14" s="5">
        <f t="shared" si="5"/>
        <v>5.58</v>
      </c>
      <c r="AF14" s="2">
        <v>20</v>
      </c>
      <c r="AG14" s="2">
        <v>19</v>
      </c>
      <c r="AH14" s="5">
        <f t="shared" si="6"/>
        <v>20</v>
      </c>
    </row>
    <row r="15" spans="1:36" x14ac:dyDescent="0.2">
      <c r="A15" s="1">
        <v>45237</v>
      </c>
      <c r="B15" s="2">
        <v>14</v>
      </c>
      <c r="C15" t="s">
        <v>62</v>
      </c>
      <c r="D15" t="s">
        <v>36</v>
      </c>
      <c r="E15" t="s">
        <v>37</v>
      </c>
      <c r="F15" t="s">
        <v>63</v>
      </c>
      <c r="G15" s="2">
        <v>163.5</v>
      </c>
      <c r="H15" s="2">
        <v>123.5</v>
      </c>
      <c r="I15" s="2">
        <f t="shared" si="0"/>
        <v>85.5</v>
      </c>
      <c r="J15" s="2">
        <v>167.6</v>
      </c>
      <c r="K15" s="2">
        <v>49.9</v>
      </c>
      <c r="L15" s="2" t="s">
        <v>39</v>
      </c>
      <c r="M15" s="2" t="s">
        <v>39</v>
      </c>
      <c r="N15" s="2">
        <v>3.4359999999999999</v>
      </c>
      <c r="O15" s="2">
        <v>6.3730000000000002</v>
      </c>
      <c r="P15" s="2" t="s">
        <v>39</v>
      </c>
      <c r="Q15" s="2" t="s">
        <v>39</v>
      </c>
      <c r="R15" s="2">
        <v>3.42</v>
      </c>
      <c r="S15" s="2">
        <v>6.39</v>
      </c>
      <c r="T15" s="5">
        <f t="shared" si="1"/>
        <v>3.4359999999999999</v>
      </c>
      <c r="U15" s="2">
        <v>2.5920000000000001</v>
      </c>
      <c r="V15" s="2">
        <v>2.5470000000000002</v>
      </c>
      <c r="W15" s="5">
        <f t="shared" si="2"/>
        <v>2.5920000000000001</v>
      </c>
      <c r="X15" s="2">
        <v>24</v>
      </c>
      <c r="Y15" s="2">
        <v>65</v>
      </c>
      <c r="Z15" s="2">
        <v>70</v>
      </c>
      <c r="AA15" s="2">
        <f t="shared" si="3"/>
        <v>70</v>
      </c>
      <c r="AB15" s="5">
        <f t="shared" si="4"/>
        <v>46</v>
      </c>
      <c r="AC15" s="2">
        <v>6.07</v>
      </c>
      <c r="AD15" s="2">
        <v>5.62</v>
      </c>
      <c r="AE15" s="5">
        <f t="shared" si="5"/>
        <v>6.07</v>
      </c>
      <c r="AF15" s="2">
        <v>27.5</v>
      </c>
      <c r="AG15" s="2">
        <v>27</v>
      </c>
      <c r="AH15" s="5">
        <f t="shared" si="6"/>
        <v>27.5</v>
      </c>
    </row>
    <row r="16" spans="1:36" x14ac:dyDescent="0.2">
      <c r="A16" s="1">
        <v>45237</v>
      </c>
      <c r="B16" s="2">
        <v>15</v>
      </c>
      <c r="C16" t="s">
        <v>64</v>
      </c>
      <c r="D16" t="s">
        <v>36</v>
      </c>
      <c r="E16" t="s">
        <v>37</v>
      </c>
      <c r="F16" t="s">
        <v>65</v>
      </c>
      <c r="G16" s="2">
        <v>158.1</v>
      </c>
      <c r="H16" s="2">
        <v>122.5</v>
      </c>
      <c r="I16" s="2">
        <f t="shared" si="0"/>
        <v>84.5</v>
      </c>
      <c r="J16" s="2">
        <v>156</v>
      </c>
      <c r="K16" s="2">
        <v>44.5</v>
      </c>
      <c r="L16" s="2" t="s">
        <v>39</v>
      </c>
      <c r="M16" s="2" t="s">
        <v>39</v>
      </c>
      <c r="N16" s="2">
        <v>3.5720000000000001</v>
      </c>
      <c r="O16" s="2">
        <v>6.6120000000000001</v>
      </c>
      <c r="P16" s="2" t="s">
        <v>39</v>
      </c>
      <c r="Q16" s="2" t="s">
        <v>39</v>
      </c>
      <c r="R16" s="2">
        <v>3.5019999999999998</v>
      </c>
      <c r="S16" s="2">
        <v>6.63</v>
      </c>
      <c r="T16" s="5">
        <f t="shared" si="1"/>
        <v>3.5720000000000001</v>
      </c>
      <c r="U16" s="2">
        <v>2.569</v>
      </c>
      <c r="V16" s="2">
        <v>2.5939999999999999</v>
      </c>
      <c r="W16" s="5">
        <f t="shared" si="2"/>
        <v>2.5939999999999999</v>
      </c>
      <c r="X16" s="2">
        <v>7</v>
      </c>
      <c r="Y16" s="2">
        <v>48</v>
      </c>
      <c r="Z16" s="2">
        <v>49</v>
      </c>
      <c r="AA16" s="2">
        <f t="shared" si="3"/>
        <v>49</v>
      </c>
      <c r="AB16" s="5">
        <f t="shared" si="4"/>
        <v>42</v>
      </c>
      <c r="AC16" s="2">
        <v>5.85</v>
      </c>
      <c r="AD16" s="2">
        <v>6.2</v>
      </c>
      <c r="AE16" s="5">
        <f t="shared" si="5"/>
        <v>6.2</v>
      </c>
      <c r="AF16" s="2">
        <v>22.5</v>
      </c>
      <c r="AG16" s="2">
        <v>22.5</v>
      </c>
      <c r="AH16" s="5">
        <f t="shared" si="6"/>
        <v>22.5</v>
      </c>
    </row>
    <row r="17" spans="1:34" x14ac:dyDescent="0.2">
      <c r="A17" s="1">
        <v>45237</v>
      </c>
      <c r="B17" s="2">
        <v>16</v>
      </c>
      <c r="C17" t="s">
        <v>66</v>
      </c>
      <c r="D17" t="s">
        <v>36</v>
      </c>
      <c r="E17" t="s">
        <v>67</v>
      </c>
      <c r="F17" t="s">
        <v>38</v>
      </c>
      <c r="G17" s="2">
        <v>160.80000000000001</v>
      </c>
      <c r="H17" s="2">
        <v>124.5</v>
      </c>
      <c r="I17" s="2">
        <f t="shared" si="0"/>
        <v>86.5</v>
      </c>
      <c r="J17" s="2">
        <v>162.5</v>
      </c>
      <c r="K17" s="2">
        <v>48.65</v>
      </c>
      <c r="L17" s="2" t="s">
        <v>39</v>
      </c>
      <c r="M17" s="2" t="s">
        <v>39</v>
      </c>
      <c r="N17" s="2">
        <v>3.677</v>
      </c>
      <c r="O17" s="2">
        <v>6.7809999999999997</v>
      </c>
      <c r="P17" s="2" t="s">
        <v>39</v>
      </c>
      <c r="Q17" s="2" t="s">
        <v>39</v>
      </c>
      <c r="R17" s="2">
        <v>3.6509999999999998</v>
      </c>
      <c r="S17" s="2">
        <v>6.6680000000000001</v>
      </c>
      <c r="T17" s="5">
        <f t="shared" si="1"/>
        <v>3.677</v>
      </c>
      <c r="U17" s="2">
        <v>2.645</v>
      </c>
      <c r="V17" s="2">
        <v>2.617</v>
      </c>
      <c r="W17" s="5">
        <f t="shared" si="2"/>
        <v>2.645</v>
      </c>
      <c r="X17" s="2">
        <v>22</v>
      </c>
      <c r="Y17" s="2">
        <v>62</v>
      </c>
      <c r="Z17" s="2">
        <v>63</v>
      </c>
      <c r="AA17" s="2">
        <f t="shared" si="3"/>
        <v>63</v>
      </c>
      <c r="AB17" s="5">
        <f t="shared" si="4"/>
        <v>41</v>
      </c>
      <c r="AC17" s="2">
        <v>5.6</v>
      </c>
      <c r="AD17" s="2">
        <v>6.7</v>
      </c>
      <c r="AE17" s="5">
        <f t="shared" si="5"/>
        <v>6.7</v>
      </c>
      <c r="AF17" s="2">
        <v>25.5</v>
      </c>
      <c r="AG17" s="2">
        <v>19</v>
      </c>
      <c r="AH17" s="5">
        <f t="shared" si="6"/>
        <v>25.5</v>
      </c>
    </row>
    <row r="18" spans="1:34" x14ac:dyDescent="0.2">
      <c r="A18" s="1">
        <v>45237</v>
      </c>
      <c r="B18" s="2">
        <v>17</v>
      </c>
      <c r="C18" t="s">
        <v>68</v>
      </c>
      <c r="D18" t="s">
        <v>36</v>
      </c>
      <c r="E18" t="s">
        <v>67</v>
      </c>
      <c r="F18" t="s">
        <v>38</v>
      </c>
      <c r="G18" s="2">
        <v>169.8</v>
      </c>
      <c r="H18" s="2">
        <v>124.5</v>
      </c>
      <c r="I18" s="2">
        <f t="shared" si="0"/>
        <v>86.5</v>
      </c>
      <c r="J18" s="2">
        <v>171.4</v>
      </c>
      <c r="K18" s="2">
        <v>66.650000000000006</v>
      </c>
      <c r="L18" s="2" t="s">
        <v>39</v>
      </c>
      <c r="M18" s="2" t="s">
        <v>39</v>
      </c>
      <c r="N18" s="2">
        <v>3.6320000000000001</v>
      </c>
      <c r="O18" s="2">
        <v>6.8090000000000002</v>
      </c>
      <c r="P18" s="2" t="s">
        <v>39</v>
      </c>
      <c r="Q18" s="2" t="s">
        <v>39</v>
      </c>
      <c r="R18" s="2">
        <v>3.6930000000000001</v>
      </c>
      <c r="S18" s="2">
        <v>6.7380000000000004</v>
      </c>
      <c r="T18" s="5">
        <f t="shared" si="1"/>
        <v>3.6930000000000001</v>
      </c>
      <c r="U18" s="2">
        <v>2.8969999999999998</v>
      </c>
      <c r="V18" s="2">
        <v>2.8610000000000002</v>
      </c>
      <c r="W18" s="5">
        <f t="shared" si="2"/>
        <v>2.8969999999999998</v>
      </c>
      <c r="X18" s="2">
        <v>16</v>
      </c>
      <c r="Y18" s="2">
        <v>50</v>
      </c>
      <c r="Z18" s="2">
        <v>52</v>
      </c>
      <c r="AA18" s="2">
        <f t="shared" si="3"/>
        <v>52</v>
      </c>
      <c r="AB18" s="5">
        <f t="shared" si="4"/>
        <v>36</v>
      </c>
      <c r="AC18" s="2">
        <v>8.07</v>
      </c>
      <c r="AD18" s="2">
        <v>8.3000000000000007</v>
      </c>
      <c r="AE18" s="5">
        <f t="shared" si="5"/>
        <v>8.3000000000000007</v>
      </c>
      <c r="AF18" s="2">
        <v>26</v>
      </c>
      <c r="AG18" s="2">
        <v>26.5</v>
      </c>
      <c r="AH18" s="5">
        <f t="shared" si="6"/>
        <v>26.5</v>
      </c>
    </row>
    <row r="19" spans="1:34" x14ac:dyDescent="0.2">
      <c r="A19" s="1">
        <v>45237</v>
      </c>
      <c r="B19" s="2">
        <v>18</v>
      </c>
      <c r="C19" t="s">
        <v>69</v>
      </c>
      <c r="D19" t="s">
        <v>36</v>
      </c>
      <c r="E19" t="s">
        <v>67</v>
      </c>
      <c r="F19" t="s">
        <v>54</v>
      </c>
      <c r="G19" s="2">
        <v>165.9</v>
      </c>
      <c r="H19" s="2">
        <v>126</v>
      </c>
      <c r="I19" s="2">
        <f t="shared" si="0"/>
        <v>88</v>
      </c>
      <c r="J19" s="2">
        <v>161.30000000000001</v>
      </c>
      <c r="K19" s="2">
        <v>52.85</v>
      </c>
      <c r="L19" s="2" t="s">
        <v>39</v>
      </c>
      <c r="M19" s="2" t="s">
        <v>39</v>
      </c>
      <c r="N19" s="2">
        <v>3.883</v>
      </c>
      <c r="O19" s="2">
        <v>7.07</v>
      </c>
      <c r="P19" s="2" t="s">
        <v>39</v>
      </c>
      <c r="Q19" s="2" t="s">
        <v>39</v>
      </c>
      <c r="R19" s="2">
        <v>3.9079999999999999</v>
      </c>
      <c r="S19" s="2">
        <v>6.9109999999999996</v>
      </c>
      <c r="T19" s="5">
        <f t="shared" si="1"/>
        <v>3.9079999999999999</v>
      </c>
      <c r="U19" s="2">
        <v>3.258</v>
      </c>
      <c r="V19" s="2">
        <v>2.875</v>
      </c>
      <c r="W19" s="5">
        <f t="shared" si="2"/>
        <v>3.258</v>
      </c>
      <c r="X19" s="2">
        <v>6</v>
      </c>
      <c r="Y19" s="2">
        <v>31</v>
      </c>
      <c r="Z19" s="2">
        <v>32</v>
      </c>
      <c r="AA19" s="2">
        <f t="shared" si="3"/>
        <v>32</v>
      </c>
      <c r="AB19" s="5">
        <f t="shared" si="4"/>
        <v>26</v>
      </c>
      <c r="AC19" s="2">
        <v>5.4</v>
      </c>
      <c r="AD19" s="2">
        <v>3.72</v>
      </c>
      <c r="AE19" s="5">
        <f t="shared" si="5"/>
        <v>5.4</v>
      </c>
      <c r="AF19" s="2">
        <v>23</v>
      </c>
      <c r="AG19" s="2">
        <v>25</v>
      </c>
      <c r="AH19" s="5">
        <f t="shared" si="6"/>
        <v>25</v>
      </c>
    </row>
    <row r="20" spans="1:34" x14ac:dyDescent="0.2">
      <c r="A20" s="1">
        <v>45237</v>
      </c>
      <c r="B20" s="2">
        <v>19</v>
      </c>
      <c r="C20" t="s">
        <v>70</v>
      </c>
      <c r="D20" t="s">
        <v>36</v>
      </c>
      <c r="E20" t="s">
        <v>67</v>
      </c>
      <c r="F20" t="s">
        <v>63</v>
      </c>
      <c r="G20" s="2">
        <v>161.9</v>
      </c>
      <c r="H20" s="2">
        <v>122</v>
      </c>
      <c r="I20" s="2">
        <f t="shared" si="0"/>
        <v>84</v>
      </c>
      <c r="J20" s="2">
        <v>163</v>
      </c>
      <c r="K20" s="2">
        <v>49.5</v>
      </c>
      <c r="L20" s="2" t="s">
        <v>39</v>
      </c>
      <c r="M20" s="2" t="s">
        <v>39</v>
      </c>
      <c r="N20" s="2">
        <v>3.3889999999999998</v>
      </c>
      <c r="O20" s="2">
        <v>6.2210000000000001</v>
      </c>
      <c r="P20" s="2" t="s">
        <v>39</v>
      </c>
      <c r="Q20" s="2" t="s">
        <v>39</v>
      </c>
      <c r="R20" s="2">
        <v>3.4060000000000001</v>
      </c>
      <c r="S20" s="2">
        <v>6.1539999999999999</v>
      </c>
      <c r="T20" s="5">
        <f t="shared" si="1"/>
        <v>3.4060000000000001</v>
      </c>
      <c r="U20" s="2">
        <v>2.6240000000000001</v>
      </c>
      <c r="V20" s="2">
        <v>2.3420000000000001</v>
      </c>
      <c r="W20" s="5">
        <f t="shared" si="2"/>
        <v>2.6240000000000001</v>
      </c>
      <c r="X20" s="2">
        <v>23</v>
      </c>
      <c r="Y20" s="2">
        <v>69</v>
      </c>
      <c r="Z20" s="2">
        <v>71</v>
      </c>
      <c r="AA20" s="2">
        <f t="shared" si="3"/>
        <v>71</v>
      </c>
      <c r="AB20" s="5">
        <f t="shared" si="4"/>
        <v>48</v>
      </c>
      <c r="AC20" s="2">
        <v>6.19</v>
      </c>
      <c r="AD20" s="2">
        <v>7.13</v>
      </c>
      <c r="AE20" s="5">
        <f t="shared" si="5"/>
        <v>7.13</v>
      </c>
      <c r="AF20" s="2">
        <v>20.5</v>
      </c>
      <c r="AG20" s="2">
        <v>23</v>
      </c>
      <c r="AH20" s="5">
        <f t="shared" si="6"/>
        <v>23</v>
      </c>
    </row>
    <row r="21" spans="1:34" x14ac:dyDescent="0.2">
      <c r="A21" s="1">
        <v>45237</v>
      </c>
      <c r="B21" s="2">
        <v>20</v>
      </c>
      <c r="C21" t="s">
        <v>71</v>
      </c>
      <c r="D21" t="s">
        <v>45</v>
      </c>
      <c r="E21" t="s">
        <v>67</v>
      </c>
      <c r="F21" t="s">
        <v>59</v>
      </c>
      <c r="G21" s="2">
        <v>172.7</v>
      </c>
      <c r="H21" s="2">
        <v>129</v>
      </c>
      <c r="I21" s="2">
        <f t="shared" si="0"/>
        <v>91</v>
      </c>
      <c r="J21" s="2">
        <v>176.5</v>
      </c>
      <c r="K21" s="2">
        <v>76.3</v>
      </c>
      <c r="L21" s="2" t="s">
        <v>39</v>
      </c>
      <c r="M21" s="2" t="s">
        <v>39</v>
      </c>
      <c r="N21" s="2">
        <v>3.5939999999999999</v>
      </c>
      <c r="O21" s="2">
        <v>6.88</v>
      </c>
      <c r="P21" s="2" t="s">
        <v>39</v>
      </c>
      <c r="Q21" s="2" t="s">
        <v>39</v>
      </c>
      <c r="R21" s="2">
        <v>3.629</v>
      </c>
      <c r="S21" s="2">
        <v>6.7539999999999996</v>
      </c>
      <c r="T21" s="5">
        <f t="shared" si="1"/>
        <v>3.629</v>
      </c>
      <c r="U21" s="2">
        <v>2.9</v>
      </c>
      <c r="V21" s="2">
        <v>2.7160000000000002</v>
      </c>
      <c r="W21" s="5">
        <f t="shared" si="2"/>
        <v>2.9</v>
      </c>
      <c r="X21" s="2">
        <v>19</v>
      </c>
      <c r="Y21" s="2">
        <v>63</v>
      </c>
      <c r="Z21" s="2">
        <v>65</v>
      </c>
      <c r="AA21" s="2">
        <f t="shared" si="3"/>
        <v>65</v>
      </c>
      <c r="AB21" s="5">
        <f t="shared" si="4"/>
        <v>46</v>
      </c>
      <c r="AC21" s="2">
        <v>6.2</v>
      </c>
      <c r="AD21" s="2">
        <v>5.6</v>
      </c>
      <c r="AE21" s="5">
        <f t="shared" si="5"/>
        <v>6.2</v>
      </c>
      <c r="AF21" s="2">
        <v>34</v>
      </c>
      <c r="AG21" s="2">
        <v>29</v>
      </c>
      <c r="AH21" s="5">
        <f t="shared" si="6"/>
        <v>34</v>
      </c>
    </row>
    <row r="22" spans="1:34" x14ac:dyDescent="0.2">
      <c r="A22" s="1">
        <v>45237</v>
      </c>
      <c r="B22" s="2">
        <v>21</v>
      </c>
      <c r="C22" t="s">
        <v>72</v>
      </c>
      <c r="D22" t="s">
        <v>45</v>
      </c>
      <c r="E22" t="s">
        <v>67</v>
      </c>
      <c r="F22" t="s">
        <v>59</v>
      </c>
      <c r="G22" s="2">
        <v>167.5</v>
      </c>
      <c r="H22" s="2">
        <v>126</v>
      </c>
      <c r="I22" s="2">
        <f t="shared" si="0"/>
        <v>88</v>
      </c>
      <c r="J22" s="2">
        <v>170.6</v>
      </c>
      <c r="K22" s="2">
        <v>52.05</v>
      </c>
      <c r="L22" s="2" t="s">
        <v>39</v>
      </c>
      <c r="M22" s="2" t="s">
        <v>39</v>
      </c>
      <c r="N22" s="2">
        <v>3.1720000000000002</v>
      </c>
      <c r="O22" s="2">
        <v>5.7489999999999997</v>
      </c>
      <c r="P22" s="2" t="s">
        <v>39</v>
      </c>
      <c r="Q22" s="2" t="s">
        <v>39</v>
      </c>
      <c r="R22" s="2">
        <v>3.589</v>
      </c>
      <c r="S22" s="2">
        <v>5.8879999999999999</v>
      </c>
      <c r="T22" s="5">
        <f t="shared" si="1"/>
        <v>3.589</v>
      </c>
      <c r="U22" s="2">
        <v>2.9049999999999998</v>
      </c>
      <c r="V22" s="2">
        <v>2.7160000000000002</v>
      </c>
      <c r="W22" s="5">
        <f t="shared" si="2"/>
        <v>2.9049999999999998</v>
      </c>
      <c r="X22" s="2">
        <v>11</v>
      </c>
      <c r="Y22" s="2">
        <v>57</v>
      </c>
      <c r="Z22" s="2">
        <v>58</v>
      </c>
      <c r="AA22" s="2">
        <f t="shared" si="3"/>
        <v>58</v>
      </c>
      <c r="AB22" s="5">
        <f t="shared" si="4"/>
        <v>47</v>
      </c>
      <c r="AC22" s="2">
        <v>5.3</v>
      </c>
      <c r="AD22" s="2">
        <v>5.9</v>
      </c>
      <c r="AE22" s="5">
        <f t="shared" si="5"/>
        <v>5.9</v>
      </c>
      <c r="AF22" s="2">
        <v>39</v>
      </c>
      <c r="AG22" s="2">
        <v>36.5</v>
      </c>
      <c r="AH22" s="5">
        <f t="shared" si="6"/>
        <v>39</v>
      </c>
    </row>
    <row r="23" spans="1:34" x14ac:dyDescent="0.2">
      <c r="A23" s="1">
        <v>45237</v>
      </c>
      <c r="B23" s="2">
        <v>22</v>
      </c>
      <c r="C23" t="s">
        <v>73</v>
      </c>
      <c r="D23" t="s">
        <v>36</v>
      </c>
      <c r="E23" t="s">
        <v>67</v>
      </c>
      <c r="F23" t="s">
        <v>46</v>
      </c>
      <c r="G23" s="2">
        <v>161.6</v>
      </c>
      <c r="H23" s="2">
        <v>122</v>
      </c>
      <c r="I23" s="2">
        <f t="shared" si="0"/>
        <v>84</v>
      </c>
      <c r="J23" s="2">
        <v>173.5</v>
      </c>
      <c r="K23" s="2">
        <v>50.35</v>
      </c>
      <c r="L23" s="2" t="s">
        <v>39</v>
      </c>
      <c r="M23" s="2" t="s">
        <v>39</v>
      </c>
      <c r="N23" s="2">
        <v>3.9460000000000002</v>
      </c>
      <c r="O23" s="2">
        <v>7.2489999999999997</v>
      </c>
      <c r="P23" s="2" t="s">
        <v>39</v>
      </c>
      <c r="Q23" s="2" t="s">
        <v>39</v>
      </c>
      <c r="R23" s="2">
        <v>3.83</v>
      </c>
      <c r="S23" s="2">
        <v>7.0739999999999998</v>
      </c>
      <c r="T23" s="5">
        <f t="shared" si="1"/>
        <v>3.9460000000000002</v>
      </c>
      <c r="U23" s="2">
        <v>2.9350000000000001</v>
      </c>
      <c r="V23" s="2">
        <v>2.903</v>
      </c>
      <c r="W23" s="5">
        <f t="shared" si="2"/>
        <v>2.9350000000000001</v>
      </c>
      <c r="X23" s="2">
        <v>27</v>
      </c>
      <c r="Y23" s="2">
        <v>63</v>
      </c>
      <c r="Z23" s="2">
        <v>65</v>
      </c>
      <c r="AA23" s="2">
        <f t="shared" si="3"/>
        <v>65</v>
      </c>
      <c r="AB23" s="5">
        <f t="shared" si="4"/>
        <v>38</v>
      </c>
      <c r="AC23" s="2">
        <v>7.95</v>
      </c>
      <c r="AD23" s="2">
        <v>8.0299999999999994</v>
      </c>
      <c r="AE23" s="5">
        <f t="shared" si="5"/>
        <v>8.0299999999999994</v>
      </c>
      <c r="AF23" s="2">
        <v>27.5</v>
      </c>
      <c r="AG23" s="2">
        <v>28</v>
      </c>
      <c r="AH23" s="5">
        <f t="shared" si="6"/>
        <v>28</v>
      </c>
    </row>
    <row r="24" spans="1:34" x14ac:dyDescent="0.2">
      <c r="A24" s="1">
        <v>45237</v>
      </c>
      <c r="B24" s="2">
        <v>23</v>
      </c>
      <c r="C24" t="s">
        <v>74</v>
      </c>
      <c r="D24" t="s">
        <v>36</v>
      </c>
      <c r="E24" t="s">
        <v>67</v>
      </c>
      <c r="F24" t="s">
        <v>38</v>
      </c>
      <c r="G24" s="2">
        <v>156.9</v>
      </c>
      <c r="H24" s="2">
        <v>120</v>
      </c>
      <c r="I24" s="2">
        <f t="shared" si="0"/>
        <v>82</v>
      </c>
      <c r="J24" s="2">
        <v>154</v>
      </c>
      <c r="K24" s="2">
        <v>49.75</v>
      </c>
      <c r="L24" s="2" t="s">
        <v>39</v>
      </c>
      <c r="M24" s="2" t="s">
        <v>39</v>
      </c>
      <c r="N24" s="2">
        <v>3.7629999999999999</v>
      </c>
      <c r="O24" s="2">
        <v>7.032</v>
      </c>
      <c r="P24" s="2" t="s">
        <v>39</v>
      </c>
      <c r="Q24" s="2" t="s">
        <v>39</v>
      </c>
      <c r="R24" s="2">
        <v>3.8079999999999998</v>
      </c>
      <c r="S24" s="2">
        <v>6.984</v>
      </c>
      <c r="T24" s="5">
        <f t="shared" si="1"/>
        <v>3.8079999999999998</v>
      </c>
      <c r="U24" s="2">
        <v>2.7189999999999999</v>
      </c>
      <c r="V24" s="2">
        <v>2.6930000000000001</v>
      </c>
      <c r="W24" s="5">
        <f t="shared" si="2"/>
        <v>2.7189999999999999</v>
      </c>
      <c r="X24" s="2">
        <v>17</v>
      </c>
      <c r="Y24" s="2">
        <v>54</v>
      </c>
      <c r="Z24" s="2">
        <v>54</v>
      </c>
      <c r="AA24" s="2">
        <f t="shared" si="3"/>
        <v>54</v>
      </c>
      <c r="AB24" s="5">
        <f t="shared" si="4"/>
        <v>37</v>
      </c>
      <c r="AC24" s="2">
        <v>6.07</v>
      </c>
      <c r="AD24" s="2">
        <v>5.95</v>
      </c>
      <c r="AE24" s="5">
        <f t="shared" si="5"/>
        <v>6.07</v>
      </c>
      <c r="AF24" s="2">
        <v>29.5</v>
      </c>
      <c r="AG24" s="2">
        <v>30</v>
      </c>
      <c r="AH24" s="5">
        <f t="shared" si="6"/>
        <v>30</v>
      </c>
    </row>
    <row r="25" spans="1:34" x14ac:dyDescent="0.2">
      <c r="A25" s="1">
        <v>45237</v>
      </c>
      <c r="B25" s="2">
        <v>24</v>
      </c>
      <c r="C25" t="s">
        <v>75</v>
      </c>
      <c r="D25" t="s">
        <v>45</v>
      </c>
      <c r="E25" t="s">
        <v>67</v>
      </c>
      <c r="F25" t="s">
        <v>76</v>
      </c>
      <c r="G25" s="2">
        <v>156.6</v>
      </c>
      <c r="H25" s="2">
        <v>119</v>
      </c>
      <c r="I25" s="2">
        <f t="shared" si="0"/>
        <v>81</v>
      </c>
      <c r="J25" s="2">
        <v>168</v>
      </c>
      <c r="K25" s="2">
        <v>43.75</v>
      </c>
      <c r="L25" s="2" t="s">
        <v>39</v>
      </c>
      <c r="M25" s="2" t="s">
        <v>39</v>
      </c>
      <c r="N25" s="2">
        <v>3.306</v>
      </c>
      <c r="O25" s="2">
        <v>6.13</v>
      </c>
      <c r="P25" s="2" t="s">
        <v>39</v>
      </c>
      <c r="Q25" s="2" t="s">
        <v>39</v>
      </c>
      <c r="R25" s="2">
        <v>3.3650000000000002</v>
      </c>
      <c r="S25" s="2">
        <v>6.0739999999999998</v>
      </c>
      <c r="T25" s="5">
        <f t="shared" si="1"/>
        <v>3.3650000000000002</v>
      </c>
      <c r="U25" s="2">
        <v>2.5649999999999999</v>
      </c>
      <c r="V25" s="2">
        <v>2.5379999999999998</v>
      </c>
      <c r="W25" s="5">
        <f t="shared" si="2"/>
        <v>2.5649999999999999</v>
      </c>
      <c r="X25" s="2">
        <v>19</v>
      </c>
      <c r="Y25" s="2">
        <v>72</v>
      </c>
      <c r="Z25" s="2">
        <v>73</v>
      </c>
      <c r="AA25" s="2">
        <f t="shared" si="3"/>
        <v>73</v>
      </c>
      <c r="AB25" s="5">
        <f t="shared" si="4"/>
        <v>54</v>
      </c>
      <c r="AC25" s="2">
        <v>6.4</v>
      </c>
      <c r="AD25" s="2">
        <v>6.3</v>
      </c>
      <c r="AE25" s="5">
        <f t="shared" si="5"/>
        <v>6.4</v>
      </c>
      <c r="AF25" s="2">
        <v>23</v>
      </c>
      <c r="AG25" s="2">
        <v>26</v>
      </c>
      <c r="AH25" s="5">
        <f t="shared" si="6"/>
        <v>26</v>
      </c>
    </row>
    <row r="26" spans="1:34" x14ac:dyDescent="0.2">
      <c r="A26" s="1">
        <v>45237</v>
      </c>
      <c r="B26" s="2">
        <v>25</v>
      </c>
      <c r="C26" t="s">
        <v>77</v>
      </c>
      <c r="D26" t="s">
        <v>45</v>
      </c>
      <c r="E26" t="s">
        <v>67</v>
      </c>
      <c r="F26" t="s">
        <v>46</v>
      </c>
      <c r="G26" s="2">
        <v>160.30000000000001</v>
      </c>
      <c r="H26" s="2">
        <v>119.5</v>
      </c>
      <c r="I26" s="2">
        <f t="shared" si="0"/>
        <v>81.5</v>
      </c>
      <c r="J26" s="2">
        <v>170</v>
      </c>
      <c r="K26" s="2">
        <v>46.95</v>
      </c>
      <c r="L26" s="2" t="s">
        <v>39</v>
      </c>
      <c r="M26" s="2" t="s">
        <v>39</v>
      </c>
      <c r="N26" s="2">
        <v>3.4140000000000001</v>
      </c>
      <c r="O26" s="2">
        <v>6.3029999999999999</v>
      </c>
      <c r="P26" s="2" t="s">
        <v>39</v>
      </c>
      <c r="Q26" s="2" t="s">
        <v>39</v>
      </c>
      <c r="R26" s="2">
        <v>3.4049999999999998</v>
      </c>
      <c r="S26" s="2">
        <v>6.29</v>
      </c>
      <c r="T26" s="5">
        <f t="shared" si="1"/>
        <v>3.4140000000000001</v>
      </c>
      <c r="U26" s="2">
        <v>2.532</v>
      </c>
      <c r="V26" s="2">
        <v>2.605</v>
      </c>
      <c r="W26" s="5">
        <f t="shared" si="2"/>
        <v>2.605</v>
      </c>
      <c r="X26" s="2">
        <v>26</v>
      </c>
      <c r="Y26" s="2">
        <v>78</v>
      </c>
      <c r="Z26" s="2">
        <v>81</v>
      </c>
      <c r="AA26" s="2">
        <f t="shared" si="3"/>
        <v>81</v>
      </c>
      <c r="AB26" s="5">
        <f t="shared" si="4"/>
        <v>55</v>
      </c>
      <c r="AC26" s="2">
        <v>6.6</v>
      </c>
      <c r="AD26" s="2">
        <v>7</v>
      </c>
      <c r="AE26" s="5">
        <f t="shared" si="5"/>
        <v>7</v>
      </c>
      <c r="AF26" s="2">
        <v>24.5</v>
      </c>
      <c r="AG26" s="2">
        <v>23.5</v>
      </c>
      <c r="AH26" s="5">
        <f t="shared" si="6"/>
        <v>24.5</v>
      </c>
    </row>
    <row r="27" spans="1:34" x14ac:dyDescent="0.2">
      <c r="A27" s="1">
        <v>45237</v>
      </c>
      <c r="B27" s="2">
        <v>26</v>
      </c>
      <c r="C27" t="s">
        <v>78</v>
      </c>
      <c r="D27" t="s">
        <v>45</v>
      </c>
      <c r="E27" t="s">
        <v>67</v>
      </c>
      <c r="F27" t="s">
        <v>63</v>
      </c>
      <c r="G27" s="2">
        <v>171.6</v>
      </c>
      <c r="H27" s="2">
        <v>130.5</v>
      </c>
      <c r="I27" s="2">
        <f t="shared" si="0"/>
        <v>92.5</v>
      </c>
      <c r="J27" s="2">
        <v>172.5</v>
      </c>
      <c r="K27" s="2">
        <v>58.05</v>
      </c>
      <c r="L27" s="2" t="s">
        <v>39</v>
      </c>
      <c r="M27" s="2" t="s">
        <v>39</v>
      </c>
      <c r="N27" s="2">
        <v>3.3679999999999999</v>
      </c>
      <c r="O27" s="2">
        <v>6.3239999999999998</v>
      </c>
      <c r="P27" s="2" t="s">
        <v>39</v>
      </c>
      <c r="Q27" s="2" t="s">
        <v>39</v>
      </c>
      <c r="R27" s="2">
        <v>3.4119999999999999</v>
      </c>
      <c r="S27" s="2">
        <v>6.3449999999999998</v>
      </c>
      <c r="T27" s="5">
        <f t="shared" si="1"/>
        <v>3.4119999999999999</v>
      </c>
      <c r="U27" s="2">
        <v>2.569</v>
      </c>
      <c r="V27" s="2">
        <v>2.3980000000000001</v>
      </c>
      <c r="W27" s="5">
        <f t="shared" si="2"/>
        <v>2.569</v>
      </c>
      <c r="X27" s="2">
        <v>30</v>
      </c>
      <c r="Y27" s="2">
        <v>84</v>
      </c>
      <c r="Z27" s="2">
        <v>84</v>
      </c>
      <c r="AA27" s="2">
        <f t="shared" si="3"/>
        <v>84</v>
      </c>
      <c r="AB27" s="5">
        <f t="shared" si="4"/>
        <v>54</v>
      </c>
      <c r="AC27" s="2">
        <v>7.12</v>
      </c>
      <c r="AD27" s="2">
        <v>7.41</v>
      </c>
      <c r="AE27" s="5">
        <f t="shared" si="5"/>
        <v>7.41</v>
      </c>
      <c r="AF27" s="2">
        <v>34</v>
      </c>
      <c r="AG27" s="2">
        <v>33.4</v>
      </c>
      <c r="AH27" s="5">
        <f t="shared" si="6"/>
        <v>34</v>
      </c>
    </row>
    <row r="28" spans="1:34" x14ac:dyDescent="0.2">
      <c r="A28" s="1">
        <v>45237</v>
      </c>
      <c r="B28" s="2">
        <v>27</v>
      </c>
      <c r="C28" t="s">
        <v>79</v>
      </c>
      <c r="D28" t="s">
        <v>45</v>
      </c>
      <c r="E28" t="s">
        <v>67</v>
      </c>
      <c r="F28" t="s">
        <v>46</v>
      </c>
      <c r="G28" s="2">
        <v>170</v>
      </c>
      <c r="H28" s="2">
        <v>131</v>
      </c>
      <c r="I28" s="2">
        <f t="shared" si="0"/>
        <v>93</v>
      </c>
      <c r="J28" s="2">
        <v>167</v>
      </c>
      <c r="K28" s="2">
        <v>63.35</v>
      </c>
      <c r="L28" s="2" t="s">
        <v>39</v>
      </c>
      <c r="M28" s="2" t="s">
        <v>39</v>
      </c>
      <c r="N28" s="2">
        <v>3.4689999999999999</v>
      </c>
      <c r="O28" s="2">
        <v>6.5209999999999999</v>
      </c>
      <c r="P28" s="2" t="s">
        <v>39</v>
      </c>
      <c r="Q28" s="2" t="s">
        <v>39</v>
      </c>
      <c r="R28" s="2">
        <v>3.5190000000000001</v>
      </c>
      <c r="S28" s="2">
        <v>6.5309999999999997</v>
      </c>
      <c r="T28" s="5">
        <f t="shared" si="1"/>
        <v>3.5190000000000001</v>
      </c>
      <c r="U28" s="2">
        <v>2.778</v>
      </c>
      <c r="V28" s="2">
        <v>2.7519999999999998</v>
      </c>
      <c r="W28" s="5">
        <f t="shared" si="2"/>
        <v>2.778</v>
      </c>
      <c r="X28" s="2">
        <v>30</v>
      </c>
      <c r="Y28" s="2">
        <v>74</v>
      </c>
      <c r="Z28" s="2">
        <v>75</v>
      </c>
      <c r="AA28" s="2">
        <f t="shared" si="3"/>
        <v>75</v>
      </c>
      <c r="AB28" s="5">
        <f t="shared" si="4"/>
        <v>45</v>
      </c>
      <c r="AC28" s="2">
        <v>8.1999999999999993</v>
      </c>
      <c r="AD28" s="2">
        <v>8.35</v>
      </c>
      <c r="AE28" s="5">
        <f t="shared" si="5"/>
        <v>8.35</v>
      </c>
      <c r="AF28" s="2">
        <v>28.5</v>
      </c>
      <c r="AG28" s="2">
        <v>31</v>
      </c>
      <c r="AH28" s="5">
        <f t="shared" si="6"/>
        <v>31</v>
      </c>
    </row>
    <row r="29" spans="1:34" x14ac:dyDescent="0.2">
      <c r="A29" s="1">
        <v>45237</v>
      </c>
      <c r="B29" s="2">
        <v>28</v>
      </c>
      <c r="C29" t="s">
        <v>80</v>
      </c>
      <c r="D29" t="s">
        <v>36</v>
      </c>
      <c r="E29" t="s">
        <v>67</v>
      </c>
      <c r="F29" t="s">
        <v>65</v>
      </c>
      <c r="G29" s="2">
        <v>152.69999999999999</v>
      </c>
      <c r="H29" s="2">
        <v>121.5</v>
      </c>
      <c r="I29" s="2">
        <f t="shared" si="0"/>
        <v>83.5</v>
      </c>
      <c r="J29" s="2">
        <v>150.5</v>
      </c>
      <c r="K29" s="2">
        <v>48.25</v>
      </c>
      <c r="L29" s="2" t="s">
        <v>39</v>
      </c>
      <c r="M29" s="2" t="s">
        <v>39</v>
      </c>
      <c r="N29" s="2">
        <v>3.359</v>
      </c>
      <c r="O29" s="2">
        <v>6.1050000000000004</v>
      </c>
      <c r="P29" s="2" t="s">
        <v>39</v>
      </c>
      <c r="Q29" s="2" t="s">
        <v>39</v>
      </c>
      <c r="R29" s="2">
        <v>3.3809999999999998</v>
      </c>
      <c r="S29" s="2">
        <v>6.1550000000000002</v>
      </c>
      <c r="T29" s="5">
        <f t="shared" si="1"/>
        <v>3.3809999999999998</v>
      </c>
      <c r="U29" s="2">
        <v>2.6840000000000002</v>
      </c>
      <c r="V29" s="3">
        <v>2.6280000000000001</v>
      </c>
      <c r="W29" s="5">
        <f t="shared" si="2"/>
        <v>2.6840000000000002</v>
      </c>
      <c r="X29" s="2">
        <v>4</v>
      </c>
      <c r="Y29" s="2">
        <v>41</v>
      </c>
      <c r="Z29" s="2">
        <v>48</v>
      </c>
      <c r="AA29" s="2">
        <f t="shared" si="3"/>
        <v>48</v>
      </c>
      <c r="AB29" s="5">
        <f t="shared" si="4"/>
        <v>44</v>
      </c>
      <c r="AC29" s="2">
        <v>6.85</v>
      </c>
      <c r="AD29" s="2">
        <v>6.51</v>
      </c>
      <c r="AE29" s="5">
        <f t="shared" si="5"/>
        <v>6.85</v>
      </c>
      <c r="AF29" s="2">
        <v>26.5</v>
      </c>
      <c r="AG29" s="2">
        <v>22.5</v>
      </c>
      <c r="AH29" s="5">
        <f t="shared" si="6"/>
        <v>26.5</v>
      </c>
    </row>
    <row r="30" spans="1:34" x14ac:dyDescent="0.2">
      <c r="A30" s="1">
        <v>45237</v>
      </c>
      <c r="B30" s="2">
        <v>29</v>
      </c>
      <c r="C30" t="s">
        <v>81</v>
      </c>
      <c r="D30" t="s">
        <v>36</v>
      </c>
      <c r="E30" t="s">
        <v>67</v>
      </c>
      <c r="F30" t="s">
        <v>54</v>
      </c>
      <c r="G30" s="2">
        <v>165</v>
      </c>
      <c r="H30" s="2">
        <v>123.5</v>
      </c>
      <c r="I30" s="2">
        <f t="shared" si="0"/>
        <v>85.5</v>
      </c>
      <c r="J30" s="2">
        <v>168.7</v>
      </c>
      <c r="K30" s="2">
        <v>62.2</v>
      </c>
      <c r="L30" s="2" t="s">
        <v>39</v>
      </c>
      <c r="M30" s="2" t="s">
        <v>39</v>
      </c>
      <c r="N30" s="2">
        <v>4.2549999999999999</v>
      </c>
      <c r="O30" s="2">
        <v>8.3699999999999992</v>
      </c>
      <c r="P30" s="2" t="s">
        <v>39</v>
      </c>
      <c r="Q30" s="2" t="s">
        <v>39</v>
      </c>
      <c r="R30" s="2">
        <v>4.3769999999999998</v>
      </c>
      <c r="S30" s="2">
        <v>8.5470000000000006</v>
      </c>
      <c r="T30" s="5">
        <f t="shared" si="1"/>
        <v>4.3769999999999998</v>
      </c>
      <c r="U30" s="2">
        <v>3.1779999999999999</v>
      </c>
      <c r="V30" s="2">
        <v>3.137</v>
      </c>
      <c r="W30" s="5">
        <f t="shared" si="2"/>
        <v>3.1779999999999999</v>
      </c>
      <c r="X30" s="2">
        <v>37</v>
      </c>
      <c r="Y30" s="2">
        <v>64</v>
      </c>
      <c r="Z30" s="2">
        <v>66</v>
      </c>
      <c r="AA30" s="2">
        <f t="shared" si="3"/>
        <v>66</v>
      </c>
      <c r="AB30" s="5">
        <f t="shared" si="4"/>
        <v>29</v>
      </c>
      <c r="AC30" s="2">
        <v>6.53</v>
      </c>
      <c r="AD30" s="2">
        <v>6.44</v>
      </c>
      <c r="AE30" s="5">
        <f t="shared" si="5"/>
        <v>6.53</v>
      </c>
      <c r="AF30" s="2">
        <v>25</v>
      </c>
      <c r="AG30" s="2">
        <v>23.5</v>
      </c>
      <c r="AH30" s="5">
        <f t="shared" si="6"/>
        <v>25</v>
      </c>
    </row>
    <row r="31" spans="1:34" x14ac:dyDescent="0.2">
      <c r="A31" s="1">
        <v>45237</v>
      </c>
      <c r="B31" s="2">
        <v>30</v>
      </c>
      <c r="C31" t="s">
        <v>82</v>
      </c>
      <c r="D31" t="s">
        <v>45</v>
      </c>
      <c r="E31" t="s">
        <v>67</v>
      </c>
      <c r="F31" t="s">
        <v>56</v>
      </c>
      <c r="G31" s="2">
        <v>177.5</v>
      </c>
      <c r="H31" s="2">
        <v>131.5</v>
      </c>
      <c r="I31" s="2">
        <f t="shared" si="0"/>
        <v>93.5</v>
      </c>
      <c r="J31" s="2">
        <v>182</v>
      </c>
      <c r="K31" s="2">
        <v>69.03</v>
      </c>
      <c r="L31" s="2" t="s">
        <v>39</v>
      </c>
      <c r="M31" s="2" t="s">
        <v>39</v>
      </c>
      <c r="N31" s="2" t="s">
        <v>39</v>
      </c>
      <c r="O31" s="2" t="s">
        <v>39</v>
      </c>
      <c r="P31" s="2" t="s">
        <v>39</v>
      </c>
      <c r="Q31" s="2" t="s">
        <v>39</v>
      </c>
      <c r="R31" s="2" t="s">
        <v>39</v>
      </c>
      <c r="S31" s="2" t="s">
        <v>39</v>
      </c>
      <c r="T31" s="5">
        <f t="shared" si="1"/>
        <v>0</v>
      </c>
      <c r="U31" s="2">
        <v>2.8530000000000002</v>
      </c>
      <c r="V31" s="2">
        <v>2.7229999999999999</v>
      </c>
      <c r="W31" s="5">
        <f t="shared" si="2"/>
        <v>2.8530000000000002</v>
      </c>
      <c r="X31" s="2">
        <v>41</v>
      </c>
      <c r="Y31" s="2">
        <v>81</v>
      </c>
      <c r="Z31" s="2">
        <v>82</v>
      </c>
      <c r="AA31" s="2">
        <f t="shared" si="3"/>
        <v>82</v>
      </c>
      <c r="AB31" s="5">
        <f t="shared" si="4"/>
        <v>41</v>
      </c>
      <c r="AC31" s="2">
        <v>8.74</v>
      </c>
      <c r="AD31" s="2">
        <v>9.06</v>
      </c>
      <c r="AE31" s="5">
        <f t="shared" si="5"/>
        <v>9.06</v>
      </c>
      <c r="AF31" s="2">
        <v>22.5</v>
      </c>
      <c r="AG31" s="2">
        <v>28.5</v>
      </c>
      <c r="AH31" s="5">
        <f t="shared" si="6"/>
        <v>28.5</v>
      </c>
    </row>
    <row r="32" spans="1:34" x14ac:dyDescent="0.2">
      <c r="A32" s="1">
        <v>45237</v>
      </c>
      <c r="B32" s="2">
        <v>31</v>
      </c>
      <c r="C32" t="s">
        <v>83</v>
      </c>
      <c r="D32" t="s">
        <v>36</v>
      </c>
      <c r="E32" t="s">
        <v>84</v>
      </c>
      <c r="F32" t="s">
        <v>85</v>
      </c>
      <c r="G32" s="2">
        <v>162.6</v>
      </c>
      <c r="H32" s="2">
        <v>125</v>
      </c>
      <c r="I32" s="2">
        <f t="shared" si="0"/>
        <v>87</v>
      </c>
      <c r="J32" s="2">
        <v>165</v>
      </c>
      <c r="K32" s="2">
        <v>51.05</v>
      </c>
      <c r="L32" s="2" t="s">
        <v>39</v>
      </c>
      <c r="M32" s="2" t="s">
        <v>39</v>
      </c>
      <c r="N32" s="2">
        <v>4.048</v>
      </c>
      <c r="O32" s="2">
        <v>7.6470000000000002</v>
      </c>
      <c r="P32" s="2" t="s">
        <v>39</v>
      </c>
      <c r="Q32" s="2" t="s">
        <v>39</v>
      </c>
      <c r="R32" s="2">
        <v>4.0940000000000003</v>
      </c>
      <c r="S32" s="2">
        <v>7.891</v>
      </c>
      <c r="T32" s="5">
        <f t="shared" si="1"/>
        <v>4.0940000000000003</v>
      </c>
      <c r="U32" s="2">
        <v>3.044</v>
      </c>
      <c r="V32" s="2">
        <v>3.0369999999999999</v>
      </c>
      <c r="W32" s="5">
        <f t="shared" si="2"/>
        <v>3.044</v>
      </c>
      <c r="X32" s="2">
        <v>26</v>
      </c>
      <c r="Y32" s="2">
        <v>65</v>
      </c>
      <c r="Z32" s="2">
        <v>65</v>
      </c>
      <c r="AA32" s="2">
        <f t="shared" si="3"/>
        <v>65</v>
      </c>
      <c r="AB32" s="5">
        <f t="shared" si="4"/>
        <v>39</v>
      </c>
      <c r="AC32" s="2">
        <v>7.83</v>
      </c>
      <c r="AD32" s="2">
        <v>8.32</v>
      </c>
      <c r="AE32" s="5">
        <f t="shared" si="5"/>
        <v>8.32</v>
      </c>
      <c r="AF32" s="2">
        <v>33.5</v>
      </c>
      <c r="AG32" s="2">
        <v>28.5</v>
      </c>
      <c r="AH32" s="5">
        <f t="shared" si="6"/>
        <v>33.5</v>
      </c>
    </row>
    <row r="33" spans="1:34" x14ac:dyDescent="0.2">
      <c r="A33" s="1">
        <v>45237</v>
      </c>
      <c r="B33" s="2">
        <v>32</v>
      </c>
      <c r="C33" t="s">
        <v>86</v>
      </c>
      <c r="D33" t="s">
        <v>36</v>
      </c>
      <c r="E33" t="s">
        <v>84</v>
      </c>
      <c r="F33" t="s">
        <v>87</v>
      </c>
      <c r="G33" s="2">
        <v>150.30000000000001</v>
      </c>
      <c r="H33" s="2">
        <v>134</v>
      </c>
      <c r="I33" s="2">
        <f t="shared" si="0"/>
        <v>96</v>
      </c>
      <c r="J33" s="2">
        <v>146.5</v>
      </c>
      <c r="K33" s="2">
        <v>40.549999999999997</v>
      </c>
      <c r="L33" s="2" t="s">
        <v>39</v>
      </c>
      <c r="M33" s="2" t="s">
        <v>39</v>
      </c>
      <c r="N33" s="2">
        <v>4.117</v>
      </c>
      <c r="O33" s="2">
        <v>8.1470000000000002</v>
      </c>
      <c r="P33" s="2" t="s">
        <v>39</v>
      </c>
      <c r="Q33" s="2" t="s">
        <v>39</v>
      </c>
      <c r="R33" s="2">
        <v>3.94</v>
      </c>
      <c r="S33" s="2">
        <v>7.5629999999999997</v>
      </c>
      <c r="T33" s="5">
        <f t="shared" si="1"/>
        <v>4.117</v>
      </c>
      <c r="U33" s="2">
        <v>2.915</v>
      </c>
      <c r="V33" s="2">
        <v>2.94</v>
      </c>
      <c r="W33" s="5">
        <f t="shared" si="2"/>
        <v>2.94</v>
      </c>
      <c r="X33" s="2">
        <v>10</v>
      </c>
      <c r="Y33" s="2">
        <v>49</v>
      </c>
      <c r="Z33" s="2">
        <v>49</v>
      </c>
      <c r="AA33" s="2">
        <f t="shared" si="3"/>
        <v>49</v>
      </c>
      <c r="AB33" s="5">
        <f t="shared" si="4"/>
        <v>39</v>
      </c>
      <c r="AC33" s="2">
        <v>4.43</v>
      </c>
      <c r="AD33" s="2">
        <v>5.58</v>
      </c>
      <c r="AE33" s="5">
        <f t="shared" si="5"/>
        <v>5.58</v>
      </c>
      <c r="AF33" s="2">
        <v>20</v>
      </c>
      <c r="AG33" s="2">
        <v>26</v>
      </c>
      <c r="AH33" s="5">
        <f t="shared" si="6"/>
        <v>26</v>
      </c>
    </row>
    <row r="34" spans="1:34" x14ac:dyDescent="0.2">
      <c r="A34" s="1">
        <v>45237</v>
      </c>
      <c r="B34" s="2">
        <v>33</v>
      </c>
      <c r="C34" t="s">
        <v>88</v>
      </c>
      <c r="D34" t="s">
        <v>45</v>
      </c>
      <c r="E34" t="s">
        <v>84</v>
      </c>
      <c r="F34" t="s">
        <v>85</v>
      </c>
      <c r="G34" s="2">
        <v>168</v>
      </c>
      <c r="H34" s="2">
        <v>125.5</v>
      </c>
      <c r="I34" s="2">
        <f t="shared" ref="I34:I65" si="7">H34-38</f>
        <v>87.5</v>
      </c>
      <c r="J34" s="2">
        <v>168.9</v>
      </c>
      <c r="K34" s="2">
        <v>55.65</v>
      </c>
      <c r="L34" s="2" t="s">
        <v>39</v>
      </c>
      <c r="M34" s="2" t="s">
        <v>39</v>
      </c>
      <c r="N34" s="2">
        <v>3.6030000000000002</v>
      </c>
      <c r="O34" s="2">
        <v>6.2569999999999997</v>
      </c>
      <c r="P34" s="2" t="s">
        <v>39</v>
      </c>
      <c r="Q34" s="2" t="s">
        <v>39</v>
      </c>
      <c r="R34" s="2">
        <v>3.5379999999999998</v>
      </c>
      <c r="S34" s="2">
        <v>6.3659999999999997</v>
      </c>
      <c r="T34" s="5">
        <f t="shared" si="1"/>
        <v>3.6030000000000002</v>
      </c>
      <c r="U34" s="2">
        <v>2.879</v>
      </c>
      <c r="V34" s="2">
        <v>3.1459999999999999</v>
      </c>
      <c r="W34" s="5">
        <f t="shared" si="2"/>
        <v>3.1459999999999999</v>
      </c>
      <c r="X34" s="2">
        <v>13</v>
      </c>
      <c r="Y34" s="2">
        <v>53</v>
      </c>
      <c r="Z34" s="2">
        <v>53</v>
      </c>
      <c r="AA34" s="2">
        <f t="shared" si="3"/>
        <v>53</v>
      </c>
      <c r="AB34" s="5">
        <f t="shared" si="4"/>
        <v>40</v>
      </c>
      <c r="AC34" s="2">
        <v>7.5</v>
      </c>
      <c r="AD34" s="2">
        <v>7.4</v>
      </c>
      <c r="AE34" s="5">
        <f t="shared" si="5"/>
        <v>7.5</v>
      </c>
      <c r="AF34" s="2">
        <v>46</v>
      </c>
      <c r="AG34" s="2">
        <v>44.5</v>
      </c>
      <c r="AH34" s="5">
        <f t="shared" si="6"/>
        <v>46</v>
      </c>
    </row>
    <row r="35" spans="1:34" x14ac:dyDescent="0.2">
      <c r="A35" s="1">
        <v>45237</v>
      </c>
      <c r="B35" s="2">
        <v>34</v>
      </c>
      <c r="C35" t="s">
        <v>89</v>
      </c>
      <c r="D35" t="s">
        <v>45</v>
      </c>
      <c r="E35" t="s">
        <v>84</v>
      </c>
      <c r="F35" t="s">
        <v>49</v>
      </c>
      <c r="G35" s="2">
        <v>180.7</v>
      </c>
      <c r="H35" s="2">
        <v>127</v>
      </c>
      <c r="I35" s="2">
        <f t="shared" si="7"/>
        <v>89</v>
      </c>
      <c r="J35" s="2">
        <v>191.5</v>
      </c>
      <c r="K35" s="2">
        <v>64.7</v>
      </c>
      <c r="L35" s="2" t="s">
        <v>39</v>
      </c>
      <c r="M35" s="2" t="s">
        <v>39</v>
      </c>
      <c r="N35" s="2">
        <v>2.98</v>
      </c>
      <c r="O35" s="2">
        <v>5.468</v>
      </c>
      <c r="P35" s="2" t="s">
        <v>39</v>
      </c>
      <c r="Q35" s="2" t="s">
        <v>39</v>
      </c>
      <c r="R35" s="2">
        <v>2.95</v>
      </c>
      <c r="S35" s="2">
        <v>5.3849999999999998</v>
      </c>
      <c r="T35" s="5">
        <f t="shared" si="1"/>
        <v>2.98</v>
      </c>
      <c r="U35" s="3">
        <v>2.4809999999999999</v>
      </c>
      <c r="V35" s="2">
        <v>2.4079999999999999</v>
      </c>
      <c r="W35" s="5">
        <f t="shared" si="2"/>
        <v>2.4809999999999999</v>
      </c>
      <c r="X35" s="2">
        <v>34</v>
      </c>
      <c r="Y35" s="2">
        <v>84</v>
      </c>
      <c r="Z35" s="2">
        <v>91</v>
      </c>
      <c r="AA35" s="2">
        <f t="shared" si="3"/>
        <v>91</v>
      </c>
      <c r="AB35" s="5">
        <f t="shared" si="4"/>
        <v>57</v>
      </c>
      <c r="AC35" s="2">
        <v>5.68</v>
      </c>
      <c r="AD35" s="2">
        <v>8.35</v>
      </c>
      <c r="AE35" s="5">
        <f t="shared" si="5"/>
        <v>8.35</v>
      </c>
      <c r="AF35" s="2">
        <v>47</v>
      </c>
      <c r="AG35" s="2">
        <v>46</v>
      </c>
      <c r="AH35" s="5">
        <f t="shared" si="6"/>
        <v>47</v>
      </c>
    </row>
    <row r="36" spans="1:34" x14ac:dyDescent="0.2">
      <c r="A36" s="1">
        <v>45237</v>
      </c>
      <c r="B36" s="2">
        <v>35</v>
      </c>
      <c r="C36" t="s">
        <v>90</v>
      </c>
      <c r="D36" t="s">
        <v>36</v>
      </c>
      <c r="E36" t="s">
        <v>84</v>
      </c>
      <c r="F36" t="s">
        <v>91</v>
      </c>
      <c r="G36" s="2">
        <v>145</v>
      </c>
      <c r="H36" s="2">
        <v>119</v>
      </c>
      <c r="I36" s="2">
        <f t="shared" si="7"/>
        <v>81</v>
      </c>
      <c r="J36" s="2">
        <v>142.5</v>
      </c>
      <c r="K36" s="2">
        <v>50.05</v>
      </c>
      <c r="L36" s="2" t="s">
        <v>39</v>
      </c>
      <c r="M36" s="2" t="s">
        <v>39</v>
      </c>
      <c r="N36" s="2">
        <v>3.7240000000000002</v>
      </c>
      <c r="O36" s="2">
        <v>6.8109999999999999</v>
      </c>
      <c r="P36" s="2" t="s">
        <v>39</v>
      </c>
      <c r="Q36" s="2" t="s">
        <v>39</v>
      </c>
      <c r="R36" s="2">
        <v>3.7669999999999999</v>
      </c>
      <c r="S36" s="2">
        <v>6.766</v>
      </c>
      <c r="T36" s="5">
        <f t="shared" si="1"/>
        <v>3.7669999999999999</v>
      </c>
      <c r="U36" s="2">
        <v>2.8319999999999999</v>
      </c>
      <c r="V36" s="2">
        <v>2.7749999999999999</v>
      </c>
      <c r="W36" s="5">
        <f t="shared" si="2"/>
        <v>2.8319999999999999</v>
      </c>
      <c r="X36" s="2">
        <v>3</v>
      </c>
      <c r="Y36" s="2">
        <v>42</v>
      </c>
      <c r="Z36" s="2">
        <v>42</v>
      </c>
      <c r="AA36" s="2">
        <f t="shared" si="3"/>
        <v>42</v>
      </c>
      <c r="AB36" s="5">
        <f t="shared" si="4"/>
        <v>39</v>
      </c>
      <c r="AC36" s="2">
        <v>5.3</v>
      </c>
      <c r="AD36" s="2">
        <v>5.3</v>
      </c>
      <c r="AE36" s="5">
        <f t="shared" si="5"/>
        <v>5.3</v>
      </c>
      <c r="AF36" s="2">
        <v>23</v>
      </c>
      <c r="AG36" s="2">
        <v>25</v>
      </c>
      <c r="AH36" s="5">
        <f t="shared" si="6"/>
        <v>25</v>
      </c>
    </row>
    <row r="37" spans="1:34" x14ac:dyDescent="0.2">
      <c r="A37" s="1">
        <v>45237</v>
      </c>
      <c r="B37" s="2">
        <v>36</v>
      </c>
      <c r="C37" t="s">
        <v>92</v>
      </c>
      <c r="D37" t="s">
        <v>45</v>
      </c>
      <c r="E37" t="s">
        <v>84</v>
      </c>
      <c r="F37" t="s">
        <v>76</v>
      </c>
      <c r="G37" s="2">
        <v>150.6</v>
      </c>
      <c r="H37" s="2">
        <v>116</v>
      </c>
      <c r="I37" s="2">
        <f t="shared" si="7"/>
        <v>78</v>
      </c>
      <c r="J37" s="2">
        <v>156</v>
      </c>
      <c r="K37" s="2">
        <v>44</v>
      </c>
      <c r="L37" s="2" t="s">
        <v>39</v>
      </c>
      <c r="M37" s="2" t="s">
        <v>39</v>
      </c>
      <c r="N37" s="2">
        <v>3.5230000000000001</v>
      </c>
      <c r="O37" s="2">
        <v>6.3520000000000003</v>
      </c>
      <c r="P37" s="2" t="s">
        <v>39</v>
      </c>
      <c r="Q37" s="2" t="s">
        <v>39</v>
      </c>
      <c r="R37" s="2">
        <v>3.5670000000000002</v>
      </c>
      <c r="S37" s="2">
        <v>6.3090000000000002</v>
      </c>
      <c r="T37" s="5">
        <f t="shared" si="1"/>
        <v>3.5670000000000002</v>
      </c>
      <c r="U37" s="2">
        <v>2.492</v>
      </c>
      <c r="V37" s="2">
        <v>2.5449999999999999</v>
      </c>
      <c r="W37" s="5">
        <f t="shared" si="2"/>
        <v>2.5449999999999999</v>
      </c>
      <c r="X37" s="2">
        <v>14</v>
      </c>
      <c r="Y37" s="2">
        <v>59</v>
      </c>
      <c r="Z37" s="2">
        <v>59</v>
      </c>
      <c r="AA37" s="2">
        <f t="shared" si="3"/>
        <v>59</v>
      </c>
      <c r="AB37" s="5">
        <f t="shared" si="4"/>
        <v>45</v>
      </c>
      <c r="AC37" s="2">
        <v>5.05</v>
      </c>
      <c r="AD37" s="2">
        <v>5.6</v>
      </c>
      <c r="AE37" s="5">
        <f t="shared" si="5"/>
        <v>5.6</v>
      </c>
      <c r="AF37" s="2">
        <v>21</v>
      </c>
      <c r="AG37" s="2">
        <v>20.5</v>
      </c>
      <c r="AH37" s="5">
        <f t="shared" si="6"/>
        <v>21</v>
      </c>
    </row>
    <row r="38" spans="1:34" x14ac:dyDescent="0.2">
      <c r="A38" s="1">
        <v>45237</v>
      </c>
      <c r="B38" s="2">
        <v>37</v>
      </c>
      <c r="C38" t="s">
        <v>93</v>
      </c>
      <c r="D38" t="s">
        <v>45</v>
      </c>
      <c r="E38" t="s">
        <v>84</v>
      </c>
      <c r="F38" t="s">
        <v>49</v>
      </c>
      <c r="G38" s="2">
        <v>164.4</v>
      </c>
      <c r="H38" s="2">
        <v>120.5</v>
      </c>
      <c r="I38" s="2">
        <f t="shared" si="7"/>
        <v>82.5</v>
      </c>
      <c r="J38" s="2">
        <v>167.4</v>
      </c>
      <c r="K38" s="2">
        <v>45.75</v>
      </c>
      <c r="L38" s="2" t="s">
        <v>39</v>
      </c>
      <c r="M38" s="2" t="s">
        <v>39</v>
      </c>
      <c r="N38" s="2">
        <v>3.4249999999999998</v>
      </c>
      <c r="O38" s="2">
        <v>5.9119999999999999</v>
      </c>
      <c r="P38" s="2" t="s">
        <v>39</v>
      </c>
      <c r="Q38" s="2" t="s">
        <v>39</v>
      </c>
      <c r="R38" s="2">
        <v>3.2839999999999998</v>
      </c>
      <c r="S38" s="2">
        <v>5.7969999999999997</v>
      </c>
      <c r="T38" s="5">
        <f t="shared" si="1"/>
        <v>3.4249999999999998</v>
      </c>
      <c r="U38" s="2">
        <v>2.581</v>
      </c>
      <c r="V38" s="2">
        <v>2.5059999999999998</v>
      </c>
      <c r="W38" s="5">
        <f t="shared" si="2"/>
        <v>2.581</v>
      </c>
      <c r="X38" s="2">
        <v>11</v>
      </c>
      <c r="Y38" s="2">
        <v>54</v>
      </c>
      <c r="Z38" s="2">
        <v>59</v>
      </c>
      <c r="AA38" s="2">
        <f t="shared" si="3"/>
        <v>59</v>
      </c>
      <c r="AB38" s="5">
        <f t="shared" si="4"/>
        <v>48</v>
      </c>
      <c r="AC38" s="2">
        <v>6.3</v>
      </c>
      <c r="AD38" s="2">
        <v>6.24</v>
      </c>
      <c r="AE38" s="5">
        <f t="shared" si="5"/>
        <v>6.3</v>
      </c>
      <c r="AF38" s="2">
        <v>23.5</v>
      </c>
      <c r="AG38" s="2">
        <v>24.5</v>
      </c>
      <c r="AH38" s="5">
        <f t="shared" si="6"/>
        <v>24.5</v>
      </c>
    </row>
    <row r="39" spans="1:34" x14ac:dyDescent="0.2">
      <c r="A39" s="1">
        <v>45237</v>
      </c>
      <c r="B39" s="2">
        <v>38</v>
      </c>
      <c r="C39" t="s">
        <v>94</v>
      </c>
      <c r="D39" t="s">
        <v>36</v>
      </c>
      <c r="E39" t="s">
        <v>84</v>
      </c>
      <c r="F39" t="s">
        <v>95</v>
      </c>
      <c r="G39" s="2">
        <v>157.4</v>
      </c>
      <c r="H39" s="2">
        <v>121</v>
      </c>
      <c r="I39" s="2">
        <f t="shared" si="7"/>
        <v>83</v>
      </c>
      <c r="J39" s="2">
        <v>156.5</v>
      </c>
      <c r="K39" s="2">
        <v>53.1</v>
      </c>
      <c r="L39" s="2" t="s">
        <v>39</v>
      </c>
      <c r="M39" s="2" t="s">
        <v>39</v>
      </c>
      <c r="N39" s="2">
        <v>3.456</v>
      </c>
      <c r="O39" s="2">
        <v>6.2649999999999997</v>
      </c>
      <c r="P39" s="2" t="s">
        <v>39</v>
      </c>
      <c r="Q39" s="2" t="s">
        <v>39</v>
      </c>
      <c r="R39" s="2">
        <v>3.4359999999999999</v>
      </c>
      <c r="S39" s="2">
        <v>6.2889999999999997</v>
      </c>
      <c r="T39" s="5">
        <f t="shared" si="1"/>
        <v>3.456</v>
      </c>
      <c r="U39" s="2">
        <v>2.5710000000000002</v>
      </c>
      <c r="V39" s="2">
        <v>2.5859999999999999</v>
      </c>
      <c r="W39" s="5">
        <f t="shared" si="2"/>
        <v>2.5859999999999999</v>
      </c>
      <c r="X39" s="2">
        <v>10</v>
      </c>
      <c r="Y39" s="2">
        <v>42</v>
      </c>
      <c r="Z39" s="2">
        <v>43</v>
      </c>
      <c r="AA39" s="2">
        <f t="shared" si="3"/>
        <v>43</v>
      </c>
      <c r="AB39" s="5">
        <f t="shared" si="4"/>
        <v>33</v>
      </c>
      <c r="AC39" s="2">
        <v>5.3</v>
      </c>
      <c r="AD39" s="2">
        <v>5.25</v>
      </c>
      <c r="AE39" s="5">
        <f t="shared" si="5"/>
        <v>5.3</v>
      </c>
      <c r="AF39" s="2">
        <v>25.5</v>
      </c>
      <c r="AG39" s="2">
        <v>19</v>
      </c>
      <c r="AH39" s="5">
        <f t="shared" si="6"/>
        <v>25.5</v>
      </c>
    </row>
    <row r="40" spans="1:34" x14ac:dyDescent="0.2">
      <c r="A40" s="1">
        <v>45237</v>
      </c>
      <c r="B40" s="2">
        <v>39</v>
      </c>
      <c r="C40" t="s">
        <v>96</v>
      </c>
      <c r="D40" t="s">
        <v>36</v>
      </c>
      <c r="E40" t="s">
        <v>84</v>
      </c>
      <c r="F40" t="s">
        <v>59</v>
      </c>
      <c r="G40" s="2">
        <v>155.1</v>
      </c>
      <c r="H40" s="2">
        <v>121.5</v>
      </c>
      <c r="I40" s="2">
        <f t="shared" si="7"/>
        <v>83.5</v>
      </c>
      <c r="J40" s="2">
        <v>159</v>
      </c>
      <c r="K40" s="2">
        <v>48.85</v>
      </c>
      <c r="L40" s="2" t="s">
        <v>39</v>
      </c>
      <c r="M40" s="2" t="s">
        <v>39</v>
      </c>
      <c r="N40" s="4" t="s">
        <v>39</v>
      </c>
      <c r="O40" s="3">
        <v>7.27</v>
      </c>
      <c r="P40" s="2" t="s">
        <v>39</v>
      </c>
      <c r="Q40" s="2" t="s">
        <v>39</v>
      </c>
      <c r="R40" s="4" t="s">
        <v>39</v>
      </c>
      <c r="S40" s="2">
        <v>7.1760000000000002</v>
      </c>
      <c r="T40" s="5">
        <f t="shared" si="1"/>
        <v>0</v>
      </c>
      <c r="U40" s="2">
        <v>2.9289999999999998</v>
      </c>
      <c r="V40" s="2">
        <v>2.7250000000000001</v>
      </c>
      <c r="W40" s="5">
        <f t="shared" si="2"/>
        <v>2.9289999999999998</v>
      </c>
      <c r="X40" s="2">
        <v>1</v>
      </c>
      <c r="Y40" s="2">
        <v>36</v>
      </c>
      <c r="Z40" s="2">
        <v>36</v>
      </c>
      <c r="AA40" s="2">
        <f t="shared" si="3"/>
        <v>36</v>
      </c>
      <c r="AB40" s="5">
        <f t="shared" si="4"/>
        <v>35</v>
      </c>
      <c r="AC40" s="2">
        <v>5.95</v>
      </c>
      <c r="AD40" s="2">
        <v>5.38</v>
      </c>
      <c r="AE40" s="5">
        <f t="shared" si="5"/>
        <v>5.95</v>
      </c>
      <c r="AF40" s="2">
        <v>22.5</v>
      </c>
      <c r="AG40" s="2">
        <v>23.5</v>
      </c>
      <c r="AH40" s="5">
        <f t="shared" si="6"/>
        <v>23.5</v>
      </c>
    </row>
    <row r="41" spans="1:34" x14ac:dyDescent="0.2">
      <c r="A41" s="1">
        <v>45237</v>
      </c>
      <c r="B41" s="2">
        <v>40</v>
      </c>
      <c r="C41" t="s">
        <v>97</v>
      </c>
      <c r="D41" t="s">
        <v>45</v>
      </c>
      <c r="E41" t="s">
        <v>98</v>
      </c>
      <c r="F41" t="s">
        <v>99</v>
      </c>
      <c r="G41" s="2">
        <v>161.4</v>
      </c>
      <c r="H41" s="2">
        <v>123</v>
      </c>
      <c r="I41" s="2">
        <f t="shared" si="7"/>
        <v>85</v>
      </c>
      <c r="J41" s="2">
        <v>163</v>
      </c>
      <c r="K41" s="2">
        <v>51.1</v>
      </c>
      <c r="L41" s="2" t="s">
        <v>39</v>
      </c>
      <c r="M41" s="2" t="s">
        <v>39</v>
      </c>
      <c r="N41" s="2">
        <v>3.26</v>
      </c>
      <c r="O41" s="2">
        <v>5.8070000000000004</v>
      </c>
      <c r="P41" s="2" t="s">
        <v>39</v>
      </c>
      <c r="Q41" s="2" t="s">
        <v>39</v>
      </c>
      <c r="R41" s="2">
        <v>3.2240000000000002</v>
      </c>
      <c r="S41" s="2">
        <v>5.6950000000000003</v>
      </c>
      <c r="T41" s="5">
        <f t="shared" si="1"/>
        <v>3.26</v>
      </c>
      <c r="U41" s="2">
        <v>2.4289999999999998</v>
      </c>
      <c r="V41" s="2">
        <v>2.4300000000000002</v>
      </c>
      <c r="W41" s="5">
        <f t="shared" si="2"/>
        <v>2.4300000000000002</v>
      </c>
      <c r="X41" s="2">
        <v>4</v>
      </c>
      <c r="Y41" s="2">
        <v>48</v>
      </c>
      <c r="Z41" s="2">
        <v>50</v>
      </c>
      <c r="AA41" s="2">
        <f t="shared" si="3"/>
        <v>50</v>
      </c>
      <c r="AB41" s="5">
        <f t="shared" si="4"/>
        <v>46</v>
      </c>
      <c r="AC41" s="2">
        <v>5.56</v>
      </c>
      <c r="AD41" s="2">
        <v>5.7</v>
      </c>
      <c r="AE41" s="5">
        <f t="shared" si="5"/>
        <v>5.7</v>
      </c>
      <c r="AF41" s="2">
        <v>33.5</v>
      </c>
      <c r="AG41" s="2">
        <v>30</v>
      </c>
      <c r="AH41" s="5">
        <f t="shared" si="6"/>
        <v>33.5</v>
      </c>
    </row>
    <row r="42" spans="1:34" x14ac:dyDescent="0.2">
      <c r="A42" s="1">
        <v>45237</v>
      </c>
      <c r="B42" s="2">
        <v>41</v>
      </c>
      <c r="C42" t="s">
        <v>100</v>
      </c>
      <c r="D42" t="s">
        <v>45</v>
      </c>
      <c r="E42" t="s">
        <v>84</v>
      </c>
      <c r="F42" t="s">
        <v>101</v>
      </c>
      <c r="G42" s="2">
        <v>172.7</v>
      </c>
      <c r="H42" s="2">
        <v>125.5</v>
      </c>
      <c r="I42" s="2">
        <f t="shared" si="7"/>
        <v>87.5</v>
      </c>
      <c r="J42" s="2">
        <v>174.2</v>
      </c>
      <c r="K42" s="2">
        <v>49.7</v>
      </c>
      <c r="L42" s="2" t="s">
        <v>39</v>
      </c>
      <c r="M42" s="2" t="s">
        <v>39</v>
      </c>
      <c r="N42" s="2">
        <v>3.359</v>
      </c>
      <c r="O42" s="2">
        <v>6.1710000000000003</v>
      </c>
      <c r="P42" s="2" t="s">
        <v>39</v>
      </c>
      <c r="Q42" s="2" t="s">
        <v>39</v>
      </c>
      <c r="R42" s="2">
        <v>3.339</v>
      </c>
      <c r="S42" s="2">
        <v>6.0819999999999999</v>
      </c>
      <c r="T42" s="5">
        <f t="shared" si="1"/>
        <v>3.359</v>
      </c>
      <c r="U42" s="2">
        <v>2.5369999999999999</v>
      </c>
      <c r="V42" s="2">
        <v>2.5150000000000001</v>
      </c>
      <c r="W42" s="5">
        <f t="shared" si="2"/>
        <v>2.5369999999999999</v>
      </c>
      <c r="X42" s="2">
        <v>18</v>
      </c>
      <c r="Y42" s="2">
        <v>68</v>
      </c>
      <c r="Z42" s="2">
        <v>70</v>
      </c>
      <c r="AA42" s="2">
        <f t="shared" si="3"/>
        <v>70</v>
      </c>
      <c r="AB42" s="5">
        <f t="shared" si="4"/>
        <v>52</v>
      </c>
      <c r="AC42" s="2">
        <v>5.0999999999999996</v>
      </c>
      <c r="AD42" s="2">
        <v>5.96</v>
      </c>
      <c r="AE42" s="5">
        <f t="shared" si="5"/>
        <v>5.96</v>
      </c>
      <c r="AF42" s="2">
        <v>36</v>
      </c>
      <c r="AG42" s="2">
        <v>38</v>
      </c>
      <c r="AH42" s="5">
        <f t="shared" si="6"/>
        <v>38</v>
      </c>
    </row>
    <row r="43" spans="1:34" x14ac:dyDescent="0.2">
      <c r="A43" s="1">
        <v>45237</v>
      </c>
      <c r="B43" s="2">
        <v>42</v>
      </c>
      <c r="C43" t="s">
        <v>102</v>
      </c>
      <c r="D43" t="s">
        <v>36</v>
      </c>
      <c r="E43" t="s">
        <v>84</v>
      </c>
      <c r="F43" t="s">
        <v>38</v>
      </c>
      <c r="G43" s="2">
        <v>157.1</v>
      </c>
      <c r="H43" s="2">
        <v>121</v>
      </c>
      <c r="I43" s="2">
        <f t="shared" si="7"/>
        <v>83</v>
      </c>
      <c r="J43" s="2">
        <v>158.5</v>
      </c>
      <c r="K43" s="2">
        <v>53.3</v>
      </c>
      <c r="L43" s="2" t="s">
        <v>39</v>
      </c>
      <c r="M43" s="2" t="s">
        <v>39</v>
      </c>
      <c r="N43" s="2">
        <v>3.68</v>
      </c>
      <c r="O43" s="2">
        <v>6.9649999999999999</v>
      </c>
      <c r="P43" s="2" t="s">
        <v>39</v>
      </c>
      <c r="Q43" s="2" t="s">
        <v>39</v>
      </c>
      <c r="R43" s="2">
        <v>3.79</v>
      </c>
      <c r="S43" s="2">
        <v>6.891</v>
      </c>
      <c r="T43" s="5">
        <f t="shared" si="1"/>
        <v>3.79</v>
      </c>
      <c r="U43" s="2">
        <v>2.6819999999999999</v>
      </c>
      <c r="V43" s="2">
        <v>2.7719999999999998</v>
      </c>
      <c r="W43" s="5">
        <f t="shared" si="2"/>
        <v>2.7719999999999998</v>
      </c>
      <c r="X43" s="2">
        <v>2</v>
      </c>
      <c r="Y43" s="2">
        <v>51</v>
      </c>
      <c r="Z43" s="2">
        <v>50</v>
      </c>
      <c r="AA43" s="2">
        <f t="shared" si="3"/>
        <v>51</v>
      </c>
      <c r="AB43" s="5">
        <f t="shared" si="4"/>
        <v>49</v>
      </c>
      <c r="AC43" s="2">
        <v>7.29</v>
      </c>
      <c r="AD43" s="2">
        <v>7.71</v>
      </c>
      <c r="AE43" s="5">
        <f t="shared" si="5"/>
        <v>7.71</v>
      </c>
      <c r="AF43" s="2">
        <v>29.5</v>
      </c>
      <c r="AG43" s="2">
        <v>29.5</v>
      </c>
      <c r="AH43" s="5">
        <f t="shared" si="6"/>
        <v>29.5</v>
      </c>
    </row>
    <row r="44" spans="1:34" x14ac:dyDescent="0.2">
      <c r="A44" s="1">
        <v>45237</v>
      </c>
      <c r="B44" s="2">
        <v>43</v>
      </c>
      <c r="C44" t="s">
        <v>103</v>
      </c>
      <c r="D44" t="s">
        <v>36</v>
      </c>
      <c r="E44" t="s">
        <v>84</v>
      </c>
      <c r="F44" t="s">
        <v>95</v>
      </c>
      <c r="G44" s="2">
        <v>164.7</v>
      </c>
      <c r="H44" s="2">
        <v>122</v>
      </c>
      <c r="I44" s="2">
        <f t="shared" si="7"/>
        <v>84</v>
      </c>
      <c r="J44" s="2">
        <v>162.30000000000001</v>
      </c>
      <c r="K44" s="2">
        <v>54.85</v>
      </c>
      <c r="L44" s="2" t="s">
        <v>39</v>
      </c>
      <c r="M44" s="2" t="s">
        <v>39</v>
      </c>
      <c r="N44" s="2">
        <v>3.448</v>
      </c>
      <c r="O44" s="2">
        <v>6.327</v>
      </c>
      <c r="P44" s="2" t="s">
        <v>39</v>
      </c>
      <c r="Q44" s="2" t="s">
        <v>39</v>
      </c>
      <c r="R44" s="2">
        <v>3.468</v>
      </c>
      <c r="S44" s="2">
        <v>6.39</v>
      </c>
      <c r="T44" s="5">
        <f t="shared" si="1"/>
        <v>3.468</v>
      </c>
      <c r="U44" s="2">
        <v>2.5950000000000002</v>
      </c>
      <c r="V44" s="2">
        <v>2.59</v>
      </c>
      <c r="W44" s="5">
        <f t="shared" si="2"/>
        <v>2.5950000000000002</v>
      </c>
      <c r="X44" s="2">
        <v>15</v>
      </c>
      <c r="Y44" s="2">
        <v>60</v>
      </c>
      <c r="Z44" s="2">
        <v>60</v>
      </c>
      <c r="AA44" s="2">
        <f t="shared" si="3"/>
        <v>60</v>
      </c>
      <c r="AB44" s="5">
        <f t="shared" si="4"/>
        <v>45</v>
      </c>
      <c r="AC44" s="2">
        <v>8.4499999999999993</v>
      </c>
      <c r="AD44" s="2">
        <v>8.44</v>
      </c>
      <c r="AE44" s="5">
        <f t="shared" si="5"/>
        <v>8.4499999999999993</v>
      </c>
      <c r="AF44" s="2">
        <v>23</v>
      </c>
      <c r="AG44" s="2">
        <v>23.5</v>
      </c>
      <c r="AH44" s="5">
        <f t="shared" si="6"/>
        <v>23.5</v>
      </c>
    </row>
    <row r="45" spans="1:34" x14ac:dyDescent="0.2">
      <c r="A45" s="1">
        <v>45237</v>
      </c>
      <c r="B45" s="2">
        <v>44</v>
      </c>
      <c r="C45" t="s">
        <v>104</v>
      </c>
      <c r="D45" t="s">
        <v>36</v>
      </c>
      <c r="E45" t="s">
        <v>84</v>
      </c>
      <c r="F45" t="s">
        <v>46</v>
      </c>
      <c r="G45" s="2">
        <v>158.5</v>
      </c>
      <c r="H45" s="2">
        <v>124</v>
      </c>
      <c r="I45" s="2">
        <f t="shared" si="7"/>
        <v>86</v>
      </c>
      <c r="J45" s="2">
        <v>160.1</v>
      </c>
      <c r="K45" s="2">
        <v>57.8</v>
      </c>
      <c r="L45" s="2" t="s">
        <v>39</v>
      </c>
      <c r="M45" s="2" t="s">
        <v>39</v>
      </c>
      <c r="N45" s="2">
        <v>3.734</v>
      </c>
      <c r="O45" s="2">
        <v>6.9429999999999996</v>
      </c>
      <c r="P45" s="2" t="s">
        <v>39</v>
      </c>
      <c r="Q45" s="2" t="s">
        <v>105</v>
      </c>
      <c r="R45" s="2">
        <v>3.7010000000000001</v>
      </c>
      <c r="S45" s="2">
        <v>6.8579999999999997</v>
      </c>
      <c r="T45" s="5">
        <f t="shared" si="1"/>
        <v>3.734</v>
      </c>
      <c r="U45" s="2">
        <v>2.976</v>
      </c>
      <c r="V45" s="2">
        <v>2.8290000000000002</v>
      </c>
      <c r="W45" s="5">
        <f t="shared" si="2"/>
        <v>2.976</v>
      </c>
      <c r="X45" s="2">
        <v>7</v>
      </c>
      <c r="Y45" s="2">
        <v>46</v>
      </c>
      <c r="Z45" s="2">
        <v>46</v>
      </c>
      <c r="AA45" s="2">
        <f t="shared" si="3"/>
        <v>46</v>
      </c>
      <c r="AB45" s="5">
        <f t="shared" si="4"/>
        <v>39</v>
      </c>
      <c r="AC45" s="2">
        <v>9.8800000000000008</v>
      </c>
      <c r="AD45" s="2">
        <v>9.94</v>
      </c>
      <c r="AE45" s="5">
        <f t="shared" si="5"/>
        <v>9.94</v>
      </c>
      <c r="AF45" s="2">
        <v>28.4</v>
      </c>
      <c r="AG45" s="2">
        <v>32</v>
      </c>
      <c r="AH45" s="5">
        <f t="shared" si="6"/>
        <v>32</v>
      </c>
    </row>
    <row r="46" spans="1:34" x14ac:dyDescent="0.2">
      <c r="A46" s="1">
        <v>45237</v>
      </c>
      <c r="B46" s="2">
        <v>45</v>
      </c>
      <c r="C46" t="s">
        <v>106</v>
      </c>
      <c r="D46" t="s">
        <v>36</v>
      </c>
      <c r="E46" t="s">
        <v>84</v>
      </c>
      <c r="F46" t="s">
        <v>38</v>
      </c>
      <c r="G46" s="2">
        <v>165.3</v>
      </c>
      <c r="H46" s="2">
        <v>128.5</v>
      </c>
      <c r="I46" s="2">
        <f t="shared" si="7"/>
        <v>90.5</v>
      </c>
      <c r="J46" s="2">
        <v>163.30000000000001</v>
      </c>
      <c r="K46" s="2">
        <v>58.3</v>
      </c>
      <c r="L46" s="2" t="s">
        <v>39</v>
      </c>
      <c r="M46" s="2" t="s">
        <v>39</v>
      </c>
      <c r="N46" s="2">
        <v>3.5819999999999999</v>
      </c>
      <c r="O46" s="2">
        <v>6.5549999999999997</v>
      </c>
      <c r="P46" s="2" t="s">
        <v>39</v>
      </c>
      <c r="Q46" s="2" t="s">
        <v>39</v>
      </c>
      <c r="R46" s="2">
        <v>3.6469999999999998</v>
      </c>
      <c r="S46" s="2">
        <v>6.4829999999999997</v>
      </c>
      <c r="T46" s="5">
        <f t="shared" si="1"/>
        <v>3.6469999999999998</v>
      </c>
      <c r="U46" s="2">
        <v>2.6440000000000001</v>
      </c>
      <c r="V46" s="2">
        <v>2.6989999999999998</v>
      </c>
      <c r="W46" s="5">
        <f t="shared" si="2"/>
        <v>2.6989999999999998</v>
      </c>
      <c r="X46" s="2">
        <v>10</v>
      </c>
      <c r="Y46" s="2">
        <v>54</v>
      </c>
      <c r="Z46" s="2">
        <v>55</v>
      </c>
      <c r="AA46" s="2">
        <f t="shared" si="3"/>
        <v>55</v>
      </c>
      <c r="AB46" s="5">
        <f t="shared" si="4"/>
        <v>45</v>
      </c>
      <c r="AC46" s="2">
        <v>7.85</v>
      </c>
      <c r="AD46" s="2">
        <v>8.16</v>
      </c>
      <c r="AE46" s="5">
        <f t="shared" si="5"/>
        <v>8.16</v>
      </c>
      <c r="AF46" s="2">
        <v>28</v>
      </c>
      <c r="AG46" s="2">
        <v>29</v>
      </c>
      <c r="AH46" s="5">
        <f t="shared" si="6"/>
        <v>29</v>
      </c>
    </row>
    <row r="47" spans="1:34" x14ac:dyDescent="0.2">
      <c r="A47" s="1">
        <v>45237</v>
      </c>
      <c r="B47" s="2">
        <v>46</v>
      </c>
      <c r="C47" t="s">
        <v>107</v>
      </c>
      <c r="D47" t="s">
        <v>36</v>
      </c>
      <c r="E47" t="s">
        <v>84</v>
      </c>
      <c r="F47" t="s">
        <v>49</v>
      </c>
      <c r="G47" s="2">
        <v>161.69999999999999</v>
      </c>
      <c r="H47" s="2">
        <v>124</v>
      </c>
      <c r="I47" s="2">
        <f t="shared" si="7"/>
        <v>86</v>
      </c>
      <c r="J47" s="2">
        <v>163.6</v>
      </c>
      <c r="K47" s="2">
        <v>45.15</v>
      </c>
      <c r="L47" s="2" t="s">
        <v>39</v>
      </c>
      <c r="M47" s="2" t="s">
        <v>39</v>
      </c>
      <c r="N47" s="2">
        <v>3.3450000000000002</v>
      </c>
      <c r="O47" s="3">
        <v>6.1260000000000003</v>
      </c>
      <c r="P47" s="2" t="s">
        <v>39</v>
      </c>
      <c r="Q47" s="2" t="s">
        <v>39</v>
      </c>
      <c r="R47" s="2">
        <v>3.427</v>
      </c>
      <c r="S47" s="2">
        <v>6.1959999999999997</v>
      </c>
      <c r="T47" s="5">
        <f t="shared" si="1"/>
        <v>3.427</v>
      </c>
      <c r="U47" s="2">
        <v>2.508</v>
      </c>
      <c r="V47" s="2">
        <v>2.4790000000000001</v>
      </c>
      <c r="W47" s="5">
        <f t="shared" si="2"/>
        <v>2.508</v>
      </c>
      <c r="X47" s="2">
        <v>24</v>
      </c>
      <c r="Y47" s="2">
        <v>70</v>
      </c>
      <c r="Z47" s="2">
        <v>71</v>
      </c>
      <c r="AA47" s="2">
        <f t="shared" si="3"/>
        <v>71</v>
      </c>
      <c r="AB47" s="5">
        <f t="shared" si="4"/>
        <v>47</v>
      </c>
      <c r="AC47" s="2">
        <v>6.08</v>
      </c>
      <c r="AD47" s="2">
        <v>7.13</v>
      </c>
      <c r="AE47" s="5">
        <f t="shared" si="5"/>
        <v>7.13</v>
      </c>
      <c r="AF47" s="2">
        <v>23.5</v>
      </c>
      <c r="AG47" s="2">
        <v>25</v>
      </c>
      <c r="AH47" s="5">
        <f t="shared" si="6"/>
        <v>25</v>
      </c>
    </row>
    <row r="48" spans="1:34" x14ac:dyDescent="0.2">
      <c r="A48" s="1">
        <v>45237</v>
      </c>
      <c r="B48" s="2">
        <v>47</v>
      </c>
      <c r="C48" t="s">
        <v>108</v>
      </c>
      <c r="D48" t="s">
        <v>45</v>
      </c>
      <c r="E48" t="s">
        <v>109</v>
      </c>
      <c r="F48" t="s">
        <v>59</v>
      </c>
      <c r="G48" s="2">
        <v>169.1</v>
      </c>
      <c r="H48" s="2">
        <v>127.5</v>
      </c>
      <c r="I48" s="2">
        <f t="shared" si="7"/>
        <v>89.5</v>
      </c>
      <c r="J48" s="2">
        <v>170.6</v>
      </c>
      <c r="K48" s="2">
        <v>58</v>
      </c>
      <c r="L48" s="2" t="s">
        <v>39</v>
      </c>
      <c r="M48" s="2" t="s">
        <v>39</v>
      </c>
      <c r="N48" s="2">
        <v>3.4620000000000002</v>
      </c>
      <c r="O48" s="2">
        <v>6.4630000000000001</v>
      </c>
      <c r="P48" s="2" t="s">
        <v>39</v>
      </c>
      <c r="Q48" s="2" t="s">
        <v>39</v>
      </c>
      <c r="R48" s="2">
        <v>3.4159999999999999</v>
      </c>
      <c r="S48" s="2">
        <v>6.3410000000000002</v>
      </c>
      <c r="T48" s="5">
        <f t="shared" si="1"/>
        <v>3.4620000000000002</v>
      </c>
      <c r="U48" s="2">
        <v>2.7589999999999999</v>
      </c>
      <c r="V48" s="2">
        <v>2.8959999999999999</v>
      </c>
      <c r="W48" s="5">
        <f t="shared" si="2"/>
        <v>2.8959999999999999</v>
      </c>
      <c r="X48" s="2">
        <v>14</v>
      </c>
      <c r="Y48" s="2">
        <v>57</v>
      </c>
      <c r="Z48" s="2">
        <v>57</v>
      </c>
      <c r="AA48" s="2">
        <f t="shared" si="3"/>
        <v>57</v>
      </c>
      <c r="AB48" s="5">
        <f t="shared" si="4"/>
        <v>43</v>
      </c>
      <c r="AC48" s="2">
        <v>5.88</v>
      </c>
      <c r="AD48" s="2">
        <v>5.6</v>
      </c>
      <c r="AE48" s="5">
        <f t="shared" si="5"/>
        <v>5.88</v>
      </c>
      <c r="AF48" s="2">
        <v>39</v>
      </c>
      <c r="AG48" s="2">
        <v>36.5</v>
      </c>
      <c r="AH48" s="5">
        <f t="shared" si="6"/>
        <v>39</v>
      </c>
    </row>
    <row r="49" spans="1:36" x14ac:dyDescent="0.2">
      <c r="A49" s="1">
        <v>45237</v>
      </c>
      <c r="B49" s="2">
        <v>48</v>
      </c>
      <c r="C49" t="s">
        <v>110</v>
      </c>
      <c r="D49" t="s">
        <v>45</v>
      </c>
      <c r="E49" t="s">
        <v>109</v>
      </c>
      <c r="F49" t="s">
        <v>59</v>
      </c>
      <c r="G49" s="2">
        <v>174.6</v>
      </c>
      <c r="H49" s="2">
        <v>132</v>
      </c>
      <c r="I49" s="2">
        <f t="shared" si="7"/>
        <v>94</v>
      </c>
      <c r="J49" s="2">
        <v>177</v>
      </c>
      <c r="K49" s="2">
        <v>59.35</v>
      </c>
      <c r="L49" s="2" t="s">
        <v>39</v>
      </c>
      <c r="M49" s="2" t="s">
        <v>39</v>
      </c>
      <c r="N49" s="2">
        <v>3.1930000000000001</v>
      </c>
      <c r="O49" s="2">
        <v>5.7949999999999999</v>
      </c>
      <c r="P49" s="2" t="s">
        <v>39</v>
      </c>
      <c r="Q49" s="2" t="s">
        <v>39</v>
      </c>
      <c r="R49" s="2">
        <v>3.198</v>
      </c>
      <c r="S49" s="2">
        <v>5.9820000000000002</v>
      </c>
      <c r="T49" s="5">
        <f t="shared" si="1"/>
        <v>3.198</v>
      </c>
      <c r="U49" s="2">
        <v>2.758</v>
      </c>
      <c r="V49" s="2">
        <v>2.5569999999999999</v>
      </c>
      <c r="W49" s="5">
        <f t="shared" si="2"/>
        <v>2.758</v>
      </c>
      <c r="X49" s="2">
        <v>20</v>
      </c>
      <c r="Y49" s="2">
        <v>80</v>
      </c>
      <c r="Z49" s="2">
        <v>84</v>
      </c>
      <c r="AA49" s="2">
        <f t="shared" si="3"/>
        <v>84</v>
      </c>
      <c r="AB49" s="5">
        <f t="shared" si="4"/>
        <v>64</v>
      </c>
      <c r="AC49" s="2">
        <v>6.13</v>
      </c>
      <c r="AD49" s="2">
        <v>8.7799999999999994</v>
      </c>
      <c r="AE49" s="5">
        <f t="shared" si="5"/>
        <v>8.7799999999999994</v>
      </c>
      <c r="AF49" s="2">
        <v>40</v>
      </c>
      <c r="AG49" s="2">
        <v>41.5</v>
      </c>
      <c r="AH49" s="5">
        <f t="shared" si="6"/>
        <v>41.5</v>
      </c>
    </row>
    <row r="50" spans="1:36" x14ac:dyDescent="0.2">
      <c r="A50" s="1">
        <v>45237</v>
      </c>
      <c r="B50" s="2">
        <v>49</v>
      </c>
      <c r="C50" t="s">
        <v>111</v>
      </c>
      <c r="D50" t="s">
        <v>45</v>
      </c>
      <c r="E50" t="s">
        <v>109</v>
      </c>
      <c r="F50" t="s">
        <v>59</v>
      </c>
      <c r="G50" s="2">
        <v>167.8</v>
      </c>
      <c r="H50" s="2">
        <v>125.5</v>
      </c>
      <c r="I50" s="2">
        <f t="shared" si="7"/>
        <v>87.5</v>
      </c>
      <c r="J50" s="2">
        <v>172.5</v>
      </c>
      <c r="K50" s="2">
        <v>57.5</v>
      </c>
      <c r="L50" s="2" t="s">
        <v>39</v>
      </c>
      <c r="M50" s="2" t="s">
        <v>39</v>
      </c>
      <c r="N50" s="2">
        <v>3.7469999999999999</v>
      </c>
      <c r="O50" s="2">
        <v>7.4409999999999998</v>
      </c>
      <c r="P50" s="2" t="s">
        <v>39</v>
      </c>
      <c r="Q50" s="2" t="s">
        <v>39</v>
      </c>
      <c r="R50" s="2">
        <v>3.4670000000000001</v>
      </c>
      <c r="S50" s="2">
        <v>6.4390000000000001</v>
      </c>
      <c r="T50" s="5">
        <f t="shared" si="1"/>
        <v>3.7469999999999999</v>
      </c>
      <c r="U50" s="2">
        <v>2.7850000000000001</v>
      </c>
      <c r="V50" s="2">
        <v>3.069</v>
      </c>
      <c r="W50" s="5">
        <f t="shared" si="2"/>
        <v>3.069</v>
      </c>
      <c r="X50" s="2">
        <v>13</v>
      </c>
      <c r="Y50" s="2">
        <v>54</v>
      </c>
      <c r="Z50" s="2">
        <v>55</v>
      </c>
      <c r="AA50" s="2">
        <f t="shared" si="3"/>
        <v>55</v>
      </c>
      <c r="AB50" s="5">
        <f t="shared" si="4"/>
        <v>42</v>
      </c>
      <c r="AC50" s="2">
        <v>5.74</v>
      </c>
      <c r="AD50" s="2">
        <v>5.53</v>
      </c>
      <c r="AE50" s="5">
        <f t="shared" si="5"/>
        <v>5.74</v>
      </c>
      <c r="AF50" s="2">
        <v>37</v>
      </c>
      <c r="AG50" s="2">
        <v>37.5</v>
      </c>
      <c r="AH50" s="5">
        <f t="shared" si="6"/>
        <v>37.5</v>
      </c>
    </row>
    <row r="51" spans="1:36" x14ac:dyDescent="0.2">
      <c r="A51" s="1">
        <v>45237</v>
      </c>
      <c r="B51" s="2">
        <v>50</v>
      </c>
      <c r="C51" t="s">
        <v>112</v>
      </c>
      <c r="D51" t="s">
        <v>45</v>
      </c>
      <c r="E51" t="s">
        <v>109</v>
      </c>
      <c r="F51" t="s">
        <v>99</v>
      </c>
      <c r="G51" s="2">
        <v>171.9</v>
      </c>
      <c r="H51" s="2">
        <v>128.5</v>
      </c>
      <c r="I51" s="2">
        <f t="shared" si="7"/>
        <v>90.5</v>
      </c>
      <c r="J51" s="2">
        <v>174.6</v>
      </c>
      <c r="K51" s="2">
        <v>52.3</v>
      </c>
      <c r="L51" s="2" t="s">
        <v>39</v>
      </c>
      <c r="M51" s="2" t="s">
        <v>39</v>
      </c>
      <c r="N51" s="2">
        <v>3.004</v>
      </c>
      <c r="O51" s="2">
        <v>5.4480000000000004</v>
      </c>
      <c r="P51" s="2" t="s">
        <v>39</v>
      </c>
      <c r="Q51" s="2" t="s">
        <v>39</v>
      </c>
      <c r="R51" s="2">
        <v>3.01</v>
      </c>
      <c r="S51" s="2">
        <v>5.4429999999999996</v>
      </c>
      <c r="T51" s="5">
        <f t="shared" si="1"/>
        <v>3.01</v>
      </c>
      <c r="U51" s="2">
        <v>2.4830000000000001</v>
      </c>
      <c r="V51" s="2">
        <v>2.415</v>
      </c>
      <c r="W51" s="5">
        <f t="shared" si="2"/>
        <v>2.4830000000000001</v>
      </c>
      <c r="X51" s="2">
        <v>15</v>
      </c>
      <c r="Y51" s="2">
        <v>72</v>
      </c>
      <c r="Z51" s="2">
        <v>72</v>
      </c>
      <c r="AA51" s="2">
        <f t="shared" si="3"/>
        <v>72</v>
      </c>
      <c r="AB51" s="5">
        <f t="shared" si="4"/>
        <v>57</v>
      </c>
      <c r="AC51" s="2">
        <v>7.64</v>
      </c>
      <c r="AD51" s="2">
        <v>7.78</v>
      </c>
      <c r="AE51" s="5">
        <f t="shared" si="5"/>
        <v>7.78</v>
      </c>
      <c r="AF51" s="2">
        <v>34.5</v>
      </c>
      <c r="AG51" s="2">
        <v>38</v>
      </c>
      <c r="AH51" s="5">
        <f t="shared" si="6"/>
        <v>38</v>
      </c>
    </row>
    <row r="52" spans="1:36" x14ac:dyDescent="0.2">
      <c r="A52" s="1">
        <v>45237</v>
      </c>
      <c r="B52" s="2">
        <v>51</v>
      </c>
      <c r="C52" t="s">
        <v>113</v>
      </c>
      <c r="D52" t="s">
        <v>45</v>
      </c>
      <c r="E52" t="s">
        <v>109</v>
      </c>
      <c r="F52" t="s">
        <v>99</v>
      </c>
      <c r="G52" s="2">
        <v>157.6</v>
      </c>
      <c r="H52" s="2">
        <v>121</v>
      </c>
      <c r="I52" s="2">
        <f t="shared" si="7"/>
        <v>83</v>
      </c>
      <c r="J52" s="2">
        <v>159.5</v>
      </c>
      <c r="K52" s="2">
        <v>45.6</v>
      </c>
      <c r="L52" s="2" t="s">
        <v>39</v>
      </c>
      <c r="M52" s="2" t="s">
        <v>39</v>
      </c>
      <c r="N52" s="2">
        <v>3.504</v>
      </c>
      <c r="O52" s="2">
        <v>6.4080000000000004</v>
      </c>
      <c r="P52" s="2" t="s">
        <v>39</v>
      </c>
      <c r="Q52" s="2" t="s">
        <v>39</v>
      </c>
      <c r="R52" s="2">
        <v>3.5529999999999999</v>
      </c>
      <c r="S52" s="2">
        <v>6.5060000000000002</v>
      </c>
      <c r="T52" s="5">
        <f t="shared" si="1"/>
        <v>3.5529999999999999</v>
      </c>
      <c r="U52" s="2">
        <v>2.641</v>
      </c>
      <c r="V52" s="2">
        <v>2.6909999999999998</v>
      </c>
      <c r="W52" s="5">
        <f t="shared" si="2"/>
        <v>2.6909999999999998</v>
      </c>
      <c r="X52" s="2">
        <v>19</v>
      </c>
      <c r="Y52" s="2">
        <v>63</v>
      </c>
      <c r="Z52" s="2">
        <v>63</v>
      </c>
      <c r="AA52" s="2">
        <f t="shared" si="3"/>
        <v>63</v>
      </c>
      <c r="AB52" s="5">
        <f t="shared" si="4"/>
        <v>44</v>
      </c>
      <c r="AC52" s="2">
        <v>5.88</v>
      </c>
      <c r="AD52" s="2">
        <v>6.1</v>
      </c>
      <c r="AE52" s="5">
        <f t="shared" si="5"/>
        <v>6.1</v>
      </c>
      <c r="AF52" s="2">
        <v>31.5</v>
      </c>
      <c r="AG52" s="2">
        <v>32</v>
      </c>
      <c r="AH52" s="5">
        <f t="shared" si="6"/>
        <v>32</v>
      </c>
    </row>
    <row r="53" spans="1:36" x14ac:dyDescent="0.2">
      <c r="A53" s="1">
        <v>45237</v>
      </c>
      <c r="B53" s="2">
        <v>52</v>
      </c>
      <c r="C53" t="s">
        <v>114</v>
      </c>
      <c r="D53" t="s">
        <v>45</v>
      </c>
      <c r="E53" t="s">
        <v>109</v>
      </c>
      <c r="F53" t="s">
        <v>99</v>
      </c>
      <c r="G53" s="2">
        <v>161.69999999999999</v>
      </c>
      <c r="H53" s="2">
        <v>121.5</v>
      </c>
      <c r="I53" s="2">
        <f t="shared" si="7"/>
        <v>83.5</v>
      </c>
      <c r="J53" s="2">
        <v>158.6</v>
      </c>
      <c r="K53" s="2">
        <v>51.8</v>
      </c>
      <c r="L53" s="2" t="s">
        <v>39</v>
      </c>
      <c r="M53" s="2" t="s">
        <v>39</v>
      </c>
      <c r="N53" s="2">
        <v>3.3959999999999999</v>
      </c>
      <c r="O53" s="2">
        <v>6.3109999999999999</v>
      </c>
      <c r="P53" s="2" t="s">
        <v>39</v>
      </c>
      <c r="Q53" s="2" t="s">
        <v>39</v>
      </c>
      <c r="R53" s="2">
        <v>3.407</v>
      </c>
      <c r="S53" s="2">
        <v>6.3310000000000004</v>
      </c>
      <c r="T53" s="5">
        <f t="shared" si="1"/>
        <v>3.407</v>
      </c>
      <c r="U53" s="2">
        <v>2.556</v>
      </c>
      <c r="V53" s="2">
        <v>2.7290000000000001</v>
      </c>
      <c r="W53" s="5">
        <f t="shared" si="2"/>
        <v>2.7290000000000001</v>
      </c>
      <c r="X53" s="2">
        <v>21</v>
      </c>
      <c r="Y53" s="2">
        <v>68</v>
      </c>
      <c r="Z53" s="2">
        <v>68</v>
      </c>
      <c r="AA53" s="2">
        <f t="shared" si="3"/>
        <v>68</v>
      </c>
      <c r="AB53" s="5">
        <f t="shared" si="4"/>
        <v>47</v>
      </c>
      <c r="AC53" s="2">
        <v>5.0999999999999996</v>
      </c>
      <c r="AD53" s="2">
        <v>4.88</v>
      </c>
      <c r="AE53" s="5">
        <f t="shared" si="5"/>
        <v>5.0999999999999996</v>
      </c>
      <c r="AF53" s="2">
        <v>25</v>
      </c>
      <c r="AG53" s="2">
        <v>23.5</v>
      </c>
      <c r="AH53" s="5">
        <f t="shared" si="6"/>
        <v>25</v>
      </c>
    </row>
    <row r="54" spans="1:36" x14ac:dyDescent="0.2">
      <c r="A54" s="1">
        <v>45237</v>
      </c>
      <c r="B54" s="2">
        <v>53</v>
      </c>
      <c r="C54" t="s">
        <v>115</v>
      </c>
      <c r="D54" t="s">
        <v>45</v>
      </c>
      <c r="E54" t="s">
        <v>109</v>
      </c>
      <c r="F54" t="s">
        <v>99</v>
      </c>
      <c r="G54" s="2">
        <v>168.5</v>
      </c>
      <c r="H54" s="2">
        <v>126</v>
      </c>
      <c r="I54" s="2">
        <f t="shared" si="7"/>
        <v>88</v>
      </c>
      <c r="J54" s="2">
        <v>170.8</v>
      </c>
      <c r="K54" s="2">
        <v>50.75</v>
      </c>
      <c r="L54" s="2" t="s">
        <v>39</v>
      </c>
      <c r="M54" s="2" t="s">
        <v>39</v>
      </c>
      <c r="N54" s="2">
        <v>3.1949999999999998</v>
      </c>
      <c r="O54" s="2">
        <v>5.8819999999999997</v>
      </c>
      <c r="P54" s="2" t="s">
        <v>39</v>
      </c>
      <c r="Q54" s="2" t="s">
        <v>39</v>
      </c>
      <c r="R54" s="2">
        <v>3.1190000000000002</v>
      </c>
      <c r="S54" s="2">
        <v>5.7460000000000004</v>
      </c>
      <c r="T54" s="5">
        <f t="shared" si="1"/>
        <v>3.1949999999999998</v>
      </c>
      <c r="U54" s="2">
        <v>2.4540000000000002</v>
      </c>
      <c r="V54" s="2">
        <v>2.222</v>
      </c>
      <c r="W54" s="5">
        <f t="shared" si="2"/>
        <v>2.4540000000000002</v>
      </c>
      <c r="X54" s="2">
        <v>15</v>
      </c>
      <c r="Y54" s="2">
        <v>65</v>
      </c>
      <c r="Z54" s="2">
        <v>68</v>
      </c>
      <c r="AA54" s="2">
        <f t="shared" si="3"/>
        <v>68</v>
      </c>
      <c r="AB54" s="5">
        <f t="shared" si="4"/>
        <v>53</v>
      </c>
      <c r="AC54" s="2">
        <v>6.43</v>
      </c>
      <c r="AD54" s="2">
        <v>6.44</v>
      </c>
      <c r="AE54" s="5">
        <f t="shared" si="5"/>
        <v>6.44</v>
      </c>
      <c r="AF54" s="2">
        <v>37</v>
      </c>
      <c r="AG54" s="2">
        <v>38</v>
      </c>
      <c r="AH54" s="5">
        <f t="shared" si="6"/>
        <v>38</v>
      </c>
    </row>
    <row r="55" spans="1:36" x14ac:dyDescent="0.2">
      <c r="A55" s="1">
        <v>45237</v>
      </c>
      <c r="B55" s="2">
        <v>54</v>
      </c>
      <c r="C55" t="s">
        <v>116</v>
      </c>
      <c r="D55" t="s">
        <v>45</v>
      </c>
      <c r="E55" t="s">
        <v>109</v>
      </c>
      <c r="F55" t="s">
        <v>42</v>
      </c>
      <c r="G55" s="2">
        <v>176.8</v>
      </c>
      <c r="H55" s="2">
        <v>136</v>
      </c>
      <c r="I55" s="2">
        <f t="shared" si="7"/>
        <v>98</v>
      </c>
      <c r="J55" s="2">
        <v>179.3</v>
      </c>
      <c r="K55" s="2">
        <v>72.75</v>
      </c>
      <c r="L55" s="2" t="s">
        <v>39</v>
      </c>
      <c r="M55" s="2" t="s">
        <v>39</v>
      </c>
      <c r="N55" s="2">
        <v>3.2949999999999999</v>
      </c>
      <c r="O55" s="2">
        <v>5.883</v>
      </c>
      <c r="P55" s="2" t="s">
        <v>39</v>
      </c>
      <c r="Q55" s="2" t="s">
        <v>39</v>
      </c>
      <c r="R55" s="2">
        <v>3.2730000000000001</v>
      </c>
      <c r="S55" s="2">
        <v>5.7750000000000004</v>
      </c>
      <c r="T55" s="5">
        <f t="shared" si="1"/>
        <v>3.2949999999999999</v>
      </c>
      <c r="U55" s="2">
        <v>2.6080000000000001</v>
      </c>
      <c r="V55" s="2">
        <v>2.6320000000000001</v>
      </c>
      <c r="W55" s="5">
        <f t="shared" si="2"/>
        <v>2.6320000000000001</v>
      </c>
      <c r="X55" s="2">
        <v>23</v>
      </c>
      <c r="Y55" s="2">
        <v>74</v>
      </c>
      <c r="Z55" s="2">
        <v>72</v>
      </c>
      <c r="AA55" s="2">
        <f t="shared" si="3"/>
        <v>74</v>
      </c>
      <c r="AB55" s="5">
        <f t="shared" si="4"/>
        <v>51</v>
      </c>
      <c r="AC55" s="2">
        <v>5.6</v>
      </c>
      <c r="AD55" s="2">
        <v>7.7</v>
      </c>
      <c r="AE55" s="5">
        <f t="shared" si="5"/>
        <v>7.7</v>
      </c>
      <c r="AF55" s="2">
        <v>49.5</v>
      </c>
      <c r="AG55" s="2">
        <v>50</v>
      </c>
      <c r="AH55" s="5">
        <f t="shared" si="6"/>
        <v>50</v>
      </c>
    </row>
    <row r="56" spans="1:36" x14ac:dyDescent="0.2">
      <c r="A56" s="1">
        <v>45237</v>
      </c>
      <c r="B56" s="2">
        <v>55</v>
      </c>
      <c r="C56" t="s">
        <v>117</v>
      </c>
      <c r="D56" t="s">
        <v>45</v>
      </c>
      <c r="E56" t="s">
        <v>109</v>
      </c>
      <c r="F56" t="s">
        <v>99</v>
      </c>
      <c r="G56" s="2">
        <v>165.1</v>
      </c>
      <c r="H56" s="2">
        <v>125</v>
      </c>
      <c r="I56" s="2">
        <f t="shared" si="7"/>
        <v>87</v>
      </c>
      <c r="J56" s="2">
        <v>170.8</v>
      </c>
      <c r="K56" s="2">
        <v>46.5</v>
      </c>
      <c r="L56" s="2" t="s">
        <v>39</v>
      </c>
      <c r="M56" s="2" t="s">
        <v>39</v>
      </c>
      <c r="N56" s="2">
        <v>3.097</v>
      </c>
      <c r="O56" s="2">
        <v>5.4560000000000004</v>
      </c>
      <c r="P56" s="2" t="s">
        <v>39</v>
      </c>
      <c r="Q56" s="2" t="s">
        <v>39</v>
      </c>
      <c r="R56" s="2">
        <v>3.2879999999999998</v>
      </c>
      <c r="S56" s="2">
        <v>5.4569999999999999</v>
      </c>
      <c r="T56" s="5">
        <f t="shared" si="1"/>
        <v>3.2879999999999998</v>
      </c>
      <c r="U56" s="2">
        <v>2.375</v>
      </c>
      <c r="V56" s="2">
        <v>2.3130000000000002</v>
      </c>
      <c r="W56" s="5">
        <f t="shared" si="2"/>
        <v>2.375</v>
      </c>
      <c r="X56" s="2">
        <v>11</v>
      </c>
      <c r="Y56" s="2">
        <v>60</v>
      </c>
      <c r="Z56" s="2">
        <v>62</v>
      </c>
      <c r="AA56" s="2">
        <f t="shared" si="3"/>
        <v>62</v>
      </c>
      <c r="AB56" s="5">
        <f t="shared" si="4"/>
        <v>51</v>
      </c>
      <c r="AC56" s="2">
        <v>6.25</v>
      </c>
      <c r="AD56" s="2">
        <v>6.28</v>
      </c>
      <c r="AE56" s="5">
        <f t="shared" si="5"/>
        <v>6.28</v>
      </c>
      <c r="AF56" s="2">
        <v>32.5</v>
      </c>
      <c r="AG56" s="2">
        <v>33.5</v>
      </c>
      <c r="AH56" s="5">
        <f t="shared" si="6"/>
        <v>33.5</v>
      </c>
    </row>
    <row r="57" spans="1:36" x14ac:dyDescent="0.2">
      <c r="A57" s="1">
        <v>45237</v>
      </c>
      <c r="B57" s="2">
        <v>56</v>
      </c>
      <c r="C57" t="s">
        <v>118</v>
      </c>
      <c r="D57" t="s">
        <v>36</v>
      </c>
      <c r="E57" t="s">
        <v>109</v>
      </c>
      <c r="F57" t="s">
        <v>49</v>
      </c>
      <c r="G57" s="2">
        <v>150.6</v>
      </c>
      <c r="H57" s="2">
        <v>119</v>
      </c>
      <c r="I57" s="2">
        <f t="shared" si="7"/>
        <v>81</v>
      </c>
      <c r="J57" s="2">
        <v>148.19999999999999</v>
      </c>
      <c r="K57" s="2">
        <v>38.200000000000003</v>
      </c>
      <c r="L57" s="2" t="s">
        <v>39</v>
      </c>
      <c r="M57" s="2" t="s">
        <v>39</v>
      </c>
      <c r="N57" s="2">
        <v>3.645</v>
      </c>
      <c r="O57" s="2">
        <v>6.2859999999999996</v>
      </c>
      <c r="P57" s="2" t="s">
        <v>39</v>
      </c>
      <c r="Q57" s="2" t="s">
        <v>39</v>
      </c>
      <c r="R57" s="2">
        <v>3.6269999999999998</v>
      </c>
      <c r="S57" s="2">
        <v>6.351</v>
      </c>
      <c r="T57" s="5">
        <f t="shared" si="1"/>
        <v>3.645</v>
      </c>
      <c r="U57" s="2">
        <v>2.6640000000000001</v>
      </c>
      <c r="V57" s="2">
        <v>2.6259999999999999</v>
      </c>
      <c r="W57" s="5">
        <f t="shared" si="2"/>
        <v>2.6640000000000001</v>
      </c>
      <c r="X57" s="2" t="s">
        <v>39</v>
      </c>
      <c r="Y57" s="2" t="s">
        <v>39</v>
      </c>
      <c r="Z57" s="2" t="s">
        <v>39</v>
      </c>
      <c r="AA57" s="2">
        <f t="shared" si="3"/>
        <v>0</v>
      </c>
      <c r="AB57" s="5" t="s">
        <v>39</v>
      </c>
      <c r="AC57" s="2">
        <v>4.17</v>
      </c>
      <c r="AD57" s="2">
        <v>3.26</v>
      </c>
      <c r="AE57" s="5">
        <f t="shared" si="5"/>
        <v>4.17</v>
      </c>
      <c r="AF57" s="2">
        <v>19</v>
      </c>
      <c r="AG57" s="2">
        <v>23.5</v>
      </c>
      <c r="AH57" s="5">
        <f t="shared" si="6"/>
        <v>23.5</v>
      </c>
      <c r="AJ57" s="2" t="s">
        <v>119</v>
      </c>
    </row>
    <row r="58" spans="1:36" x14ac:dyDescent="0.2">
      <c r="A58" s="1">
        <v>45237</v>
      </c>
      <c r="B58" s="2">
        <v>57</v>
      </c>
      <c r="C58" t="s">
        <v>120</v>
      </c>
      <c r="D58" t="s">
        <v>45</v>
      </c>
      <c r="E58" t="s">
        <v>109</v>
      </c>
      <c r="F58" t="s">
        <v>59</v>
      </c>
      <c r="G58" s="2">
        <v>167</v>
      </c>
      <c r="H58" s="2">
        <v>127.5</v>
      </c>
      <c r="I58" s="2">
        <f t="shared" si="7"/>
        <v>89.5</v>
      </c>
      <c r="J58" s="2">
        <v>173.1</v>
      </c>
      <c r="K58" s="2">
        <v>65.05</v>
      </c>
      <c r="L58" s="2" t="s">
        <v>39</v>
      </c>
      <c r="M58" s="2" t="s">
        <v>39</v>
      </c>
      <c r="N58" s="2">
        <v>3.1840000000000002</v>
      </c>
      <c r="O58" s="2">
        <v>5.5060000000000002</v>
      </c>
      <c r="P58" s="2" t="s">
        <v>39</v>
      </c>
      <c r="Q58" s="2" t="s">
        <v>39</v>
      </c>
      <c r="R58" s="2">
        <v>3.1469999999999998</v>
      </c>
      <c r="S58" s="2">
        <v>5.665</v>
      </c>
      <c r="T58" s="5">
        <f t="shared" si="1"/>
        <v>3.1840000000000002</v>
      </c>
      <c r="U58" s="2">
        <v>2.4590000000000001</v>
      </c>
      <c r="V58" s="2">
        <v>2.556</v>
      </c>
      <c r="W58" s="5">
        <f t="shared" si="2"/>
        <v>2.556</v>
      </c>
      <c r="X58" s="2">
        <v>14</v>
      </c>
      <c r="Y58" s="2">
        <v>58</v>
      </c>
      <c r="Z58" s="2">
        <v>61</v>
      </c>
      <c r="AA58" s="2">
        <f t="shared" si="3"/>
        <v>61</v>
      </c>
      <c r="AB58" s="5">
        <f t="shared" si="4"/>
        <v>47</v>
      </c>
      <c r="AC58" s="2">
        <v>7.91</v>
      </c>
      <c r="AD58" s="2">
        <v>8.6</v>
      </c>
      <c r="AE58" s="5">
        <f t="shared" si="5"/>
        <v>8.6</v>
      </c>
      <c r="AF58" s="2">
        <v>54</v>
      </c>
      <c r="AG58" s="2">
        <v>42.5</v>
      </c>
      <c r="AH58" s="5">
        <f t="shared" si="6"/>
        <v>54</v>
      </c>
    </row>
    <row r="59" spans="1:36" x14ac:dyDescent="0.2">
      <c r="A59" s="1">
        <v>45237</v>
      </c>
      <c r="B59" s="2">
        <v>58</v>
      </c>
      <c r="C59" t="s">
        <v>121</v>
      </c>
      <c r="D59" t="s">
        <v>36</v>
      </c>
      <c r="E59" t="s">
        <v>109</v>
      </c>
      <c r="F59" t="s">
        <v>46</v>
      </c>
      <c r="G59" s="2">
        <v>164.5</v>
      </c>
      <c r="H59" s="2">
        <v>122</v>
      </c>
      <c r="I59" s="2">
        <f t="shared" si="7"/>
        <v>84</v>
      </c>
      <c r="J59" s="2">
        <v>166.4</v>
      </c>
      <c r="K59" s="2">
        <v>53.45</v>
      </c>
      <c r="L59" s="2" t="s">
        <v>39</v>
      </c>
      <c r="M59" s="2" t="s">
        <v>39</v>
      </c>
      <c r="N59" s="2">
        <v>4.0730000000000004</v>
      </c>
      <c r="O59" s="2">
        <v>7.5359999999999996</v>
      </c>
      <c r="P59" s="2" t="s">
        <v>39</v>
      </c>
      <c r="Q59" s="2" t="s">
        <v>39</v>
      </c>
      <c r="R59" s="2">
        <v>3.8690000000000002</v>
      </c>
      <c r="S59" s="2">
        <v>7.5019999999999998</v>
      </c>
      <c r="T59" s="5">
        <f t="shared" si="1"/>
        <v>4.0730000000000004</v>
      </c>
      <c r="U59" s="2">
        <v>2.9889999999999999</v>
      </c>
      <c r="V59" s="2">
        <v>2.9910000000000001</v>
      </c>
      <c r="W59" s="5">
        <f t="shared" si="2"/>
        <v>2.9910000000000001</v>
      </c>
      <c r="X59" s="2">
        <v>33</v>
      </c>
      <c r="Y59" s="2">
        <v>64</v>
      </c>
      <c r="Z59" s="2">
        <v>65</v>
      </c>
      <c r="AA59" s="2">
        <f t="shared" si="3"/>
        <v>65</v>
      </c>
      <c r="AB59" s="5">
        <f t="shared" si="4"/>
        <v>32</v>
      </c>
      <c r="AC59" s="2">
        <v>8.6199999999999992</v>
      </c>
      <c r="AD59" s="2">
        <v>8.84</v>
      </c>
      <c r="AE59" s="5">
        <f t="shared" si="5"/>
        <v>8.84</v>
      </c>
      <c r="AF59" s="2">
        <v>32</v>
      </c>
      <c r="AG59" s="2">
        <v>29.5</v>
      </c>
      <c r="AH59" s="5">
        <f t="shared" si="6"/>
        <v>32</v>
      </c>
    </row>
    <row r="60" spans="1:36" x14ac:dyDescent="0.2">
      <c r="A60" s="1">
        <v>45237</v>
      </c>
      <c r="B60" s="2">
        <v>59</v>
      </c>
      <c r="C60" t="s">
        <v>122</v>
      </c>
      <c r="D60" t="s">
        <v>36</v>
      </c>
      <c r="E60" t="s">
        <v>109</v>
      </c>
      <c r="F60" t="s">
        <v>49</v>
      </c>
      <c r="G60" s="2">
        <v>168.9</v>
      </c>
      <c r="H60" s="2">
        <v>125</v>
      </c>
      <c r="I60" s="2">
        <f t="shared" si="7"/>
        <v>87</v>
      </c>
      <c r="J60" s="2">
        <v>165.7</v>
      </c>
      <c r="K60" s="2">
        <v>56.75</v>
      </c>
      <c r="L60" s="2" t="s">
        <v>39</v>
      </c>
      <c r="M60" s="2" t="s">
        <v>39</v>
      </c>
      <c r="N60" s="2">
        <v>3.6659999999999999</v>
      </c>
      <c r="O60" s="2">
        <v>6.4429999999999996</v>
      </c>
      <c r="P60" s="2" t="s">
        <v>39</v>
      </c>
      <c r="Q60" s="2" t="s">
        <v>39</v>
      </c>
      <c r="R60" s="2">
        <v>3.5680000000000001</v>
      </c>
      <c r="S60" s="2">
        <v>6.4470000000000001</v>
      </c>
      <c r="T60" s="5">
        <f t="shared" si="1"/>
        <v>3.6659999999999999</v>
      </c>
      <c r="U60" s="2">
        <v>2.6320000000000001</v>
      </c>
      <c r="V60" s="2">
        <v>2.694</v>
      </c>
      <c r="W60" s="5">
        <f t="shared" si="2"/>
        <v>2.694</v>
      </c>
      <c r="X60" s="2" t="s">
        <v>39</v>
      </c>
      <c r="Y60" s="2" t="s">
        <v>39</v>
      </c>
      <c r="Z60" s="2" t="s">
        <v>39</v>
      </c>
      <c r="AA60" s="2">
        <f t="shared" si="3"/>
        <v>0</v>
      </c>
      <c r="AB60" s="5" t="s">
        <v>39</v>
      </c>
      <c r="AC60" s="2">
        <v>7.88</v>
      </c>
      <c r="AD60" s="2">
        <v>6.77</v>
      </c>
      <c r="AE60" s="5">
        <f t="shared" si="5"/>
        <v>7.88</v>
      </c>
      <c r="AF60" s="2">
        <v>22</v>
      </c>
      <c r="AG60" s="2">
        <v>23.5</v>
      </c>
      <c r="AH60" s="5">
        <f t="shared" si="6"/>
        <v>23.5</v>
      </c>
    </row>
    <row r="61" spans="1:36" x14ac:dyDescent="0.2">
      <c r="A61" s="1">
        <v>45237</v>
      </c>
      <c r="B61" s="2">
        <v>60</v>
      </c>
      <c r="C61" t="s">
        <v>123</v>
      </c>
      <c r="D61" t="s">
        <v>36</v>
      </c>
      <c r="E61" t="s">
        <v>109</v>
      </c>
      <c r="F61" t="s">
        <v>46</v>
      </c>
      <c r="G61" s="2">
        <v>163.80000000000001</v>
      </c>
      <c r="H61" s="2">
        <v>119.5</v>
      </c>
      <c r="I61" s="2">
        <f t="shared" si="7"/>
        <v>81.5</v>
      </c>
      <c r="J61" s="2">
        <v>171</v>
      </c>
      <c r="K61" s="2">
        <v>57.85</v>
      </c>
      <c r="L61" s="2" t="s">
        <v>39</v>
      </c>
      <c r="M61" s="2" t="s">
        <v>39</v>
      </c>
      <c r="N61" s="2">
        <v>3.7669999999999999</v>
      </c>
      <c r="O61" s="2">
        <v>6.6369999999999996</v>
      </c>
      <c r="P61" s="2" t="s">
        <v>39</v>
      </c>
      <c r="Q61" s="2" t="s">
        <v>39</v>
      </c>
      <c r="R61" s="2">
        <v>3.968</v>
      </c>
      <c r="S61" s="2">
        <v>6.6639999999999997</v>
      </c>
      <c r="T61" s="5">
        <f t="shared" si="1"/>
        <v>3.968</v>
      </c>
      <c r="U61" s="2">
        <v>2.802</v>
      </c>
      <c r="V61" s="2">
        <v>2.774</v>
      </c>
      <c r="W61" s="5">
        <f t="shared" si="2"/>
        <v>2.802</v>
      </c>
      <c r="X61" s="2">
        <v>33</v>
      </c>
      <c r="Y61" s="2">
        <v>71</v>
      </c>
      <c r="Z61" s="2">
        <v>72</v>
      </c>
      <c r="AA61" s="2">
        <f t="shared" si="3"/>
        <v>72</v>
      </c>
      <c r="AB61" s="5">
        <f t="shared" si="4"/>
        <v>39</v>
      </c>
      <c r="AC61" s="2">
        <v>8.1</v>
      </c>
      <c r="AD61" s="2">
        <v>6.75</v>
      </c>
      <c r="AE61" s="5">
        <f t="shared" si="5"/>
        <v>8.1</v>
      </c>
      <c r="AF61" s="2">
        <v>34.5</v>
      </c>
      <c r="AG61" s="2">
        <v>33.700000000000003</v>
      </c>
      <c r="AH61" s="5">
        <f t="shared" si="6"/>
        <v>34.5</v>
      </c>
    </row>
    <row r="62" spans="1:36" x14ac:dyDescent="0.2">
      <c r="A62" s="1">
        <v>45237</v>
      </c>
      <c r="B62" s="2">
        <v>61</v>
      </c>
      <c r="C62" t="s">
        <v>124</v>
      </c>
      <c r="D62" t="s">
        <v>36</v>
      </c>
      <c r="E62" t="s">
        <v>125</v>
      </c>
      <c r="F62" t="s">
        <v>49</v>
      </c>
      <c r="G62" s="2">
        <v>154.19999999999999</v>
      </c>
      <c r="H62" s="2">
        <v>118.5</v>
      </c>
      <c r="I62" s="2">
        <f t="shared" si="7"/>
        <v>80.5</v>
      </c>
      <c r="J62" s="2">
        <v>160</v>
      </c>
      <c r="K62" s="2">
        <v>44.05</v>
      </c>
      <c r="L62" s="2" t="s">
        <v>39</v>
      </c>
      <c r="M62" s="2" t="s">
        <v>39</v>
      </c>
      <c r="N62" s="2">
        <v>3.5379999999999998</v>
      </c>
      <c r="O62" s="2">
        <v>6.2610000000000001</v>
      </c>
      <c r="P62" s="2" t="s">
        <v>39</v>
      </c>
      <c r="Q62" s="2" t="s">
        <v>39</v>
      </c>
      <c r="R62" s="2">
        <v>3.5470000000000002</v>
      </c>
      <c r="S62" s="2">
        <v>6.327</v>
      </c>
      <c r="T62" s="5">
        <f t="shared" si="1"/>
        <v>3.5470000000000002</v>
      </c>
      <c r="U62" s="2">
        <v>2.5369999999999999</v>
      </c>
      <c r="V62" s="2">
        <v>2.4510000000000001</v>
      </c>
      <c r="W62" s="5">
        <f t="shared" si="2"/>
        <v>2.5369999999999999</v>
      </c>
      <c r="X62" s="2">
        <v>19</v>
      </c>
      <c r="Y62" s="2">
        <v>60</v>
      </c>
      <c r="Z62" s="2">
        <v>60</v>
      </c>
      <c r="AA62" s="2">
        <f t="shared" si="3"/>
        <v>60</v>
      </c>
      <c r="AB62" s="5">
        <f t="shared" si="4"/>
        <v>41</v>
      </c>
      <c r="AC62" s="2">
        <v>7.84</v>
      </c>
      <c r="AD62" s="2">
        <v>7.76</v>
      </c>
      <c r="AE62" s="5">
        <f t="shared" si="5"/>
        <v>7.84</v>
      </c>
      <c r="AF62" s="2">
        <v>24</v>
      </c>
      <c r="AG62" s="2">
        <v>22</v>
      </c>
      <c r="AH62" s="5">
        <f t="shared" si="6"/>
        <v>24</v>
      </c>
    </row>
    <row r="63" spans="1:36" x14ac:dyDescent="0.2">
      <c r="A63" s="1">
        <v>45237</v>
      </c>
      <c r="B63" s="2">
        <v>62</v>
      </c>
      <c r="C63" t="s">
        <v>126</v>
      </c>
      <c r="D63" t="s">
        <v>36</v>
      </c>
      <c r="E63" t="s">
        <v>125</v>
      </c>
      <c r="F63" t="s">
        <v>38</v>
      </c>
      <c r="G63" s="2">
        <v>160.4</v>
      </c>
      <c r="H63" s="2">
        <v>120.5</v>
      </c>
      <c r="I63" s="2">
        <f t="shared" si="7"/>
        <v>82.5</v>
      </c>
      <c r="J63" s="2">
        <v>162.19999999999999</v>
      </c>
      <c r="K63" s="2">
        <v>49</v>
      </c>
      <c r="L63" s="2" t="s">
        <v>39</v>
      </c>
      <c r="M63" s="2" t="s">
        <v>39</v>
      </c>
      <c r="N63" s="2">
        <v>3.548</v>
      </c>
      <c r="O63" s="2">
        <v>6.5110000000000001</v>
      </c>
      <c r="P63" s="2" t="s">
        <v>39</v>
      </c>
      <c r="Q63" s="2" t="s">
        <v>39</v>
      </c>
      <c r="R63" s="2">
        <v>3.5720000000000001</v>
      </c>
      <c r="S63" s="2">
        <v>6.4969999999999999</v>
      </c>
      <c r="T63" s="5">
        <f t="shared" si="1"/>
        <v>3.5720000000000001</v>
      </c>
      <c r="U63" s="3">
        <v>2.7229999999999999</v>
      </c>
      <c r="V63" s="2">
        <v>2.7080000000000002</v>
      </c>
      <c r="W63" s="5">
        <f t="shared" si="2"/>
        <v>2.7229999999999999</v>
      </c>
      <c r="X63" s="2">
        <v>29</v>
      </c>
      <c r="Y63" s="2">
        <v>66</v>
      </c>
      <c r="Z63" s="2">
        <v>67</v>
      </c>
      <c r="AA63" s="2">
        <f t="shared" si="3"/>
        <v>67</v>
      </c>
      <c r="AB63" s="5">
        <f t="shared" si="4"/>
        <v>38</v>
      </c>
      <c r="AC63" s="2">
        <v>7.75</v>
      </c>
      <c r="AD63" s="2">
        <v>7.7</v>
      </c>
      <c r="AE63" s="5">
        <f t="shared" si="5"/>
        <v>7.75</v>
      </c>
      <c r="AF63" s="2">
        <v>22</v>
      </c>
      <c r="AG63" s="2">
        <v>17.5</v>
      </c>
      <c r="AH63" s="5">
        <f t="shared" si="6"/>
        <v>22</v>
      </c>
    </row>
    <row r="64" spans="1:36" x14ac:dyDescent="0.2">
      <c r="A64" s="1">
        <v>45237</v>
      </c>
      <c r="B64" s="2">
        <v>63</v>
      </c>
      <c r="C64" t="s">
        <v>127</v>
      </c>
      <c r="D64" t="s">
        <v>45</v>
      </c>
      <c r="E64" t="s">
        <v>125</v>
      </c>
      <c r="F64" t="s">
        <v>49</v>
      </c>
      <c r="G64" s="2">
        <v>161.5</v>
      </c>
      <c r="H64" s="2">
        <v>118.5</v>
      </c>
      <c r="I64" s="2">
        <f t="shared" si="7"/>
        <v>80.5</v>
      </c>
      <c r="J64" s="2">
        <v>167.5</v>
      </c>
      <c r="K64" s="2">
        <v>43.55</v>
      </c>
      <c r="L64" s="2" t="s">
        <v>39</v>
      </c>
      <c r="M64" s="2" t="s">
        <v>39</v>
      </c>
      <c r="N64" s="2">
        <v>3.262</v>
      </c>
      <c r="O64" s="2">
        <v>5.702</v>
      </c>
      <c r="P64" s="2" t="s">
        <v>39</v>
      </c>
      <c r="Q64" s="2" t="s">
        <v>39</v>
      </c>
      <c r="R64" s="2">
        <v>3.2250000000000001</v>
      </c>
      <c r="S64" s="2">
        <v>5.7290000000000001</v>
      </c>
      <c r="T64" s="5">
        <f t="shared" si="1"/>
        <v>3.262</v>
      </c>
      <c r="U64" s="2">
        <v>2.5059999999999998</v>
      </c>
      <c r="V64" s="2">
        <v>2.359</v>
      </c>
      <c r="W64" s="5">
        <f t="shared" si="2"/>
        <v>2.5059999999999998</v>
      </c>
      <c r="X64" s="2">
        <v>8</v>
      </c>
      <c r="Y64" s="2">
        <v>61</v>
      </c>
      <c r="Z64" s="2">
        <v>62</v>
      </c>
      <c r="AA64" s="2">
        <f t="shared" si="3"/>
        <v>62</v>
      </c>
      <c r="AB64" s="5">
        <f t="shared" si="4"/>
        <v>54</v>
      </c>
      <c r="AC64" s="2">
        <v>6.2</v>
      </c>
      <c r="AD64" s="2">
        <v>6.13</v>
      </c>
      <c r="AE64" s="5">
        <f t="shared" si="5"/>
        <v>6.2</v>
      </c>
      <c r="AF64" s="2">
        <v>33.5</v>
      </c>
      <c r="AG64" s="2">
        <v>30</v>
      </c>
      <c r="AH64" s="5">
        <f t="shared" si="6"/>
        <v>33.5</v>
      </c>
    </row>
    <row r="65" spans="1:36" x14ac:dyDescent="0.2">
      <c r="A65" s="1">
        <v>45237</v>
      </c>
      <c r="B65" s="2">
        <v>64</v>
      </c>
      <c r="C65" t="s">
        <v>128</v>
      </c>
      <c r="D65" t="s">
        <v>36</v>
      </c>
      <c r="E65" t="s">
        <v>125</v>
      </c>
      <c r="F65" t="s">
        <v>49</v>
      </c>
      <c r="G65" s="2">
        <v>156.30000000000001</v>
      </c>
      <c r="H65" s="2">
        <v>119.5</v>
      </c>
      <c r="I65" s="2">
        <f t="shared" si="7"/>
        <v>81.5</v>
      </c>
      <c r="J65" s="2">
        <v>159.80000000000001</v>
      </c>
      <c r="K65" s="2">
        <v>46.5</v>
      </c>
      <c r="L65" s="2" t="s">
        <v>39</v>
      </c>
      <c r="M65" s="2" t="s">
        <v>39</v>
      </c>
      <c r="N65" s="2" t="s">
        <v>39</v>
      </c>
      <c r="O65" s="2" t="s">
        <v>39</v>
      </c>
      <c r="P65" s="2" t="s">
        <v>39</v>
      </c>
      <c r="Q65" s="2" t="s">
        <v>39</v>
      </c>
      <c r="R65" s="2" t="s">
        <v>39</v>
      </c>
      <c r="S65" s="2" t="s">
        <v>39</v>
      </c>
      <c r="T65" s="5">
        <f t="shared" si="1"/>
        <v>0</v>
      </c>
      <c r="U65" s="2" t="s">
        <v>39</v>
      </c>
      <c r="V65" s="2" t="s">
        <v>39</v>
      </c>
      <c r="W65" s="5">
        <f t="shared" si="2"/>
        <v>0</v>
      </c>
      <c r="X65" s="2" t="s">
        <v>39</v>
      </c>
      <c r="Y65" s="2" t="s">
        <v>39</v>
      </c>
      <c r="Z65" s="2" t="s">
        <v>39</v>
      </c>
      <c r="AA65" s="2">
        <f t="shared" si="3"/>
        <v>0</v>
      </c>
      <c r="AB65" s="5" t="s">
        <v>39</v>
      </c>
      <c r="AC65" s="2" t="s">
        <v>39</v>
      </c>
      <c r="AD65" s="2" t="s">
        <v>39</v>
      </c>
      <c r="AE65" s="5">
        <f t="shared" si="5"/>
        <v>0</v>
      </c>
      <c r="AF65" s="2">
        <v>23.5</v>
      </c>
      <c r="AG65" s="2">
        <v>23.5</v>
      </c>
      <c r="AH65" s="5">
        <f t="shared" si="6"/>
        <v>23.5</v>
      </c>
      <c r="AJ65" s="2" t="s">
        <v>129</v>
      </c>
    </row>
  </sheetData>
  <autoFilter ref="A1:AJ65" xr:uid="{3D20076D-72F7-47FC-B1BE-C0F4E7754870}"/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  <ignoredErrors>
    <ignoredError sqref="AA2 AA3:AA6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EAEC-C7DD-4A87-BB6C-0049F0A7A2E9}">
  <dimension ref="A1:AI32"/>
  <sheetViews>
    <sheetView topLeftCell="A12" workbookViewId="0">
      <selection activeCell="B12" sqref="B12"/>
    </sheetView>
  </sheetViews>
  <sheetFormatPr baseColWidth="10" defaultColWidth="8.83203125" defaultRowHeight="15" outlineLevelCol="1" x14ac:dyDescent="0.2"/>
  <cols>
    <col min="2" max="2" width="46.5" bestFit="1" customWidth="1"/>
    <col min="4" max="4" width="5.5" customWidth="1"/>
    <col min="5" max="5" width="15.83203125" bestFit="1" customWidth="1"/>
    <col min="6" max="6" width="8.6640625" style="2"/>
    <col min="7" max="7" width="11.6640625" style="2" customWidth="1"/>
    <col min="8" max="8" width="12.33203125" style="2" bestFit="1" customWidth="1"/>
    <col min="9" max="10" width="8.6640625" style="2"/>
    <col min="11" max="18" width="0" style="2" hidden="1" customWidth="1" outlineLevel="1"/>
    <col min="19" max="19" width="8.6640625" style="2" collapsed="1"/>
    <col min="20" max="21" width="0" style="2" hidden="1" customWidth="1" outlineLevel="1"/>
    <col min="22" max="22" width="8.6640625" style="2" collapsed="1"/>
    <col min="23" max="23" width="11.5" style="2" hidden="1" customWidth="1" outlineLevel="1"/>
    <col min="24" max="26" width="8.6640625" style="2" hidden="1" customWidth="1" outlineLevel="1"/>
    <col min="27" max="27" width="8.6640625" style="2" collapsed="1"/>
    <col min="28" max="29" width="0" style="2" hidden="1" customWidth="1" outlineLevel="1"/>
    <col min="30" max="30" width="8.6640625" style="2" collapsed="1"/>
    <col min="31" max="32" width="0" style="2" hidden="1" customWidth="1" outlineLevel="1"/>
    <col min="33" max="33" width="8.6640625" style="2" collapsed="1"/>
    <col min="34" max="34" width="8.6640625" style="2"/>
    <col min="35" max="35" width="33.1640625" style="2" bestFit="1" customWidth="1"/>
  </cols>
  <sheetData>
    <row r="1" spans="1:35" x14ac:dyDescent="0.2">
      <c r="A1" s="6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8" t="s">
        <v>19</v>
      </c>
      <c r="T1" s="7" t="s">
        <v>20</v>
      </c>
      <c r="U1" s="7" t="s">
        <v>21</v>
      </c>
      <c r="V1" s="8" t="s">
        <v>22</v>
      </c>
      <c r="W1" s="7" t="s">
        <v>23</v>
      </c>
      <c r="X1" s="7" t="s">
        <v>24</v>
      </c>
      <c r="Y1" s="7" t="s">
        <v>25</v>
      </c>
      <c r="Z1" s="7" t="s">
        <v>26</v>
      </c>
      <c r="AA1" s="8" t="s">
        <v>27</v>
      </c>
      <c r="AB1" s="7" t="s">
        <v>28</v>
      </c>
      <c r="AC1" s="7" t="s">
        <v>29</v>
      </c>
      <c r="AD1" s="8" t="s">
        <v>30</v>
      </c>
      <c r="AE1" s="7" t="s">
        <v>31</v>
      </c>
      <c r="AF1" s="7" t="s">
        <v>32</v>
      </c>
      <c r="AG1" s="8" t="s">
        <v>33</v>
      </c>
      <c r="AH1" s="7"/>
      <c r="AI1" s="7" t="s">
        <v>34</v>
      </c>
    </row>
    <row r="2" spans="1:35" s="2" customFormat="1" x14ac:dyDescent="0.2">
      <c r="A2" s="1">
        <v>45237</v>
      </c>
      <c r="B2" t="s">
        <v>44</v>
      </c>
      <c r="C2" t="s">
        <v>45</v>
      </c>
      <c r="D2" t="s">
        <v>37</v>
      </c>
      <c r="E2" t="s">
        <v>46</v>
      </c>
      <c r="F2" s="2">
        <v>171.2</v>
      </c>
      <c r="G2" s="2">
        <v>127</v>
      </c>
      <c r="H2" s="2">
        <f t="shared" ref="H2:H32" si="0">G2-38</f>
        <v>89</v>
      </c>
      <c r="I2" s="2">
        <v>171.3</v>
      </c>
      <c r="J2" s="2">
        <v>62.05</v>
      </c>
      <c r="K2" s="2" t="s">
        <v>39</v>
      </c>
      <c r="L2" s="2" t="s">
        <v>39</v>
      </c>
      <c r="M2" s="2" t="s">
        <v>39</v>
      </c>
      <c r="N2" s="2" t="s">
        <v>39</v>
      </c>
      <c r="O2" s="2" t="s">
        <v>39</v>
      </c>
      <c r="P2" s="2" t="s">
        <v>39</v>
      </c>
      <c r="Q2" s="2" t="s">
        <v>39</v>
      </c>
      <c r="R2" s="2" t="s">
        <v>39</v>
      </c>
      <c r="S2" s="5">
        <f t="shared" ref="S2:S32" si="1">MAX(M2,Q2)</f>
        <v>0</v>
      </c>
      <c r="T2" s="2" t="s">
        <v>39</v>
      </c>
      <c r="U2" s="2" t="s">
        <v>39</v>
      </c>
      <c r="V2" s="5">
        <f t="shared" ref="V2:V32" si="2">MAX(T2:U2)</f>
        <v>0</v>
      </c>
      <c r="W2" s="2">
        <v>16</v>
      </c>
      <c r="X2" s="2">
        <v>74</v>
      </c>
      <c r="Y2" s="2">
        <v>74</v>
      </c>
      <c r="Z2" s="2">
        <f t="shared" ref="Z2:Z32" si="3">MAX(X2:Y2)</f>
        <v>74</v>
      </c>
      <c r="AA2" s="5">
        <f t="shared" ref="AA2:AA32" si="4">Z2-W2</f>
        <v>58</v>
      </c>
      <c r="AB2" s="2">
        <v>9.1999999999999993</v>
      </c>
      <c r="AC2" s="2">
        <v>10</v>
      </c>
      <c r="AD2" s="5">
        <f t="shared" ref="AD2:AD32" si="5">MAX(AB2:AC2)</f>
        <v>10</v>
      </c>
      <c r="AE2" s="2">
        <v>40.5</v>
      </c>
      <c r="AF2" s="2">
        <v>36.5</v>
      </c>
      <c r="AG2" s="5">
        <f t="shared" ref="AG2:AG32" si="6">MAX(AE2:AF2)</f>
        <v>40.5</v>
      </c>
      <c r="AI2" s="2" t="s">
        <v>47</v>
      </c>
    </row>
    <row r="3" spans="1:35" s="2" customFormat="1" x14ac:dyDescent="0.2">
      <c r="A3" s="1">
        <v>45237</v>
      </c>
      <c r="B3" t="s">
        <v>48</v>
      </c>
      <c r="C3" t="s">
        <v>45</v>
      </c>
      <c r="D3" t="s">
        <v>37</v>
      </c>
      <c r="E3" t="s">
        <v>49</v>
      </c>
      <c r="F3" s="2">
        <v>164.4</v>
      </c>
      <c r="G3" s="2">
        <v>124</v>
      </c>
      <c r="H3" s="2">
        <f t="shared" si="0"/>
        <v>86</v>
      </c>
      <c r="I3" s="2">
        <v>167</v>
      </c>
      <c r="J3" s="2">
        <v>49.35</v>
      </c>
      <c r="K3" s="2" t="s">
        <v>39</v>
      </c>
      <c r="L3" s="2" t="s">
        <v>39</v>
      </c>
      <c r="M3" s="2">
        <v>3.0019999999999998</v>
      </c>
      <c r="N3" s="2">
        <v>5.3310000000000004</v>
      </c>
      <c r="O3" s="2" t="s">
        <v>39</v>
      </c>
      <c r="P3" s="2" t="s">
        <v>39</v>
      </c>
      <c r="Q3" s="2">
        <v>3.0089999999999999</v>
      </c>
      <c r="R3" s="2">
        <v>5.32</v>
      </c>
      <c r="S3" s="5">
        <f t="shared" si="1"/>
        <v>3.0089999999999999</v>
      </c>
      <c r="T3" s="2">
        <v>2.3570000000000002</v>
      </c>
      <c r="U3" s="2">
        <v>2.3079999999999998</v>
      </c>
      <c r="V3" s="5">
        <f t="shared" si="2"/>
        <v>2.3570000000000002</v>
      </c>
      <c r="W3" s="2">
        <v>3</v>
      </c>
      <c r="X3" s="2">
        <v>71</v>
      </c>
      <c r="Y3" s="2">
        <v>71</v>
      </c>
      <c r="Z3" s="2">
        <f t="shared" si="3"/>
        <v>71</v>
      </c>
      <c r="AA3" s="5">
        <f t="shared" si="4"/>
        <v>68</v>
      </c>
      <c r="AB3" s="2">
        <v>7.74</v>
      </c>
      <c r="AC3" s="2">
        <v>7.75</v>
      </c>
      <c r="AD3" s="5">
        <f t="shared" si="5"/>
        <v>7.75</v>
      </c>
      <c r="AE3" s="2">
        <v>33.5</v>
      </c>
      <c r="AF3" s="2">
        <v>37</v>
      </c>
      <c r="AG3" s="5">
        <f t="shared" si="6"/>
        <v>37</v>
      </c>
    </row>
    <row r="4" spans="1:35" s="2" customFormat="1" x14ac:dyDescent="0.2">
      <c r="A4" s="1">
        <v>45237</v>
      </c>
      <c r="B4" t="s">
        <v>50</v>
      </c>
      <c r="C4" t="s">
        <v>45</v>
      </c>
      <c r="D4" t="s">
        <v>37</v>
      </c>
      <c r="E4" t="s">
        <v>51</v>
      </c>
      <c r="F4" s="2">
        <v>174.4</v>
      </c>
      <c r="G4" s="2">
        <v>129</v>
      </c>
      <c r="H4" s="2">
        <f t="shared" si="0"/>
        <v>91</v>
      </c>
      <c r="I4" s="2">
        <v>175</v>
      </c>
      <c r="J4" s="2">
        <v>61</v>
      </c>
      <c r="K4" s="2" t="s">
        <v>39</v>
      </c>
      <c r="L4" s="2" t="s">
        <v>39</v>
      </c>
      <c r="M4" s="2">
        <v>3.1850000000000001</v>
      </c>
      <c r="N4" s="2">
        <v>5.83</v>
      </c>
      <c r="O4" s="2" t="s">
        <v>39</v>
      </c>
      <c r="P4" s="2" t="s">
        <v>39</v>
      </c>
      <c r="Q4" s="2">
        <v>3.222</v>
      </c>
      <c r="R4" s="2">
        <v>5.8120000000000003</v>
      </c>
      <c r="S4" s="5">
        <f t="shared" si="1"/>
        <v>3.222</v>
      </c>
      <c r="T4" s="2">
        <v>2.3889999999999998</v>
      </c>
      <c r="U4" s="2">
        <v>2.3460000000000001</v>
      </c>
      <c r="V4" s="5">
        <f t="shared" si="2"/>
        <v>2.3889999999999998</v>
      </c>
      <c r="W4" s="2">
        <v>25</v>
      </c>
      <c r="X4" s="2">
        <v>81</v>
      </c>
      <c r="Y4" s="2">
        <v>83</v>
      </c>
      <c r="Z4" s="2">
        <f t="shared" si="3"/>
        <v>83</v>
      </c>
      <c r="AA4" s="5">
        <f t="shared" si="4"/>
        <v>58</v>
      </c>
      <c r="AB4" s="2">
        <v>8.3699999999999992</v>
      </c>
      <c r="AC4" s="2">
        <v>8.6</v>
      </c>
      <c r="AD4" s="5">
        <f t="shared" si="5"/>
        <v>8.6</v>
      </c>
      <c r="AE4" s="2">
        <v>37.5</v>
      </c>
      <c r="AF4" s="2">
        <v>37.5</v>
      </c>
      <c r="AG4" s="5">
        <f t="shared" si="6"/>
        <v>37.5</v>
      </c>
    </row>
    <row r="5" spans="1:35" s="2" customFormat="1" x14ac:dyDescent="0.2">
      <c r="A5" s="1">
        <v>45237</v>
      </c>
      <c r="B5" t="s">
        <v>53</v>
      </c>
      <c r="C5" t="s">
        <v>45</v>
      </c>
      <c r="D5" t="s">
        <v>37</v>
      </c>
      <c r="E5" t="s">
        <v>54</v>
      </c>
      <c r="F5" s="2">
        <v>173.4</v>
      </c>
      <c r="G5" s="2">
        <v>129</v>
      </c>
      <c r="H5" s="2">
        <f t="shared" si="0"/>
        <v>91</v>
      </c>
      <c r="I5" s="2">
        <v>175.5</v>
      </c>
      <c r="J5" s="2">
        <v>64.849999999999994</v>
      </c>
      <c r="K5" s="2" t="s">
        <v>39</v>
      </c>
      <c r="L5" s="2" t="s">
        <v>39</v>
      </c>
      <c r="M5" s="2">
        <v>3.0840000000000001</v>
      </c>
      <c r="N5" s="2">
        <v>3.55</v>
      </c>
      <c r="O5" s="2" t="s">
        <v>39</v>
      </c>
      <c r="P5" s="2" t="s">
        <v>39</v>
      </c>
      <c r="Q5" s="2">
        <v>3.0750000000000002</v>
      </c>
      <c r="R5" s="2">
        <v>5.6130000000000004</v>
      </c>
      <c r="S5" s="5">
        <f t="shared" si="1"/>
        <v>3.0840000000000001</v>
      </c>
      <c r="T5" s="2">
        <v>2.5430000000000001</v>
      </c>
      <c r="U5" s="2">
        <v>2.3860000000000001</v>
      </c>
      <c r="V5" s="5">
        <f t="shared" si="2"/>
        <v>2.5430000000000001</v>
      </c>
      <c r="W5" s="2">
        <v>24</v>
      </c>
      <c r="X5" s="2">
        <v>85</v>
      </c>
      <c r="Y5" s="2">
        <v>86</v>
      </c>
      <c r="Z5" s="2">
        <f t="shared" si="3"/>
        <v>86</v>
      </c>
      <c r="AA5" s="5">
        <f t="shared" si="4"/>
        <v>62</v>
      </c>
      <c r="AB5" s="2">
        <v>9.1</v>
      </c>
      <c r="AC5" s="2">
        <v>9.3000000000000007</v>
      </c>
      <c r="AD5" s="5">
        <f t="shared" si="5"/>
        <v>9.3000000000000007</v>
      </c>
      <c r="AE5" s="2">
        <v>47.5</v>
      </c>
      <c r="AF5" s="2">
        <v>47</v>
      </c>
      <c r="AG5" s="5">
        <f t="shared" si="6"/>
        <v>47.5</v>
      </c>
    </row>
    <row r="6" spans="1:35" s="2" customFormat="1" x14ac:dyDescent="0.2">
      <c r="A6" s="1">
        <v>45237</v>
      </c>
      <c r="B6" t="s">
        <v>55</v>
      </c>
      <c r="C6" t="s">
        <v>45</v>
      </c>
      <c r="D6" t="s">
        <v>37</v>
      </c>
      <c r="E6" t="s">
        <v>56</v>
      </c>
      <c r="F6" s="2">
        <v>172.5</v>
      </c>
      <c r="G6" s="2">
        <v>125</v>
      </c>
      <c r="H6" s="2">
        <f t="shared" si="0"/>
        <v>87</v>
      </c>
      <c r="I6" s="2">
        <v>181.5</v>
      </c>
      <c r="J6" s="2">
        <v>59.75</v>
      </c>
      <c r="K6" s="2" t="s">
        <v>39</v>
      </c>
      <c r="L6" s="2" t="s">
        <v>39</v>
      </c>
      <c r="M6" s="2">
        <v>3.2349999999999999</v>
      </c>
      <c r="N6" s="2">
        <v>5.9290000000000003</v>
      </c>
      <c r="O6" s="2" t="s">
        <v>39</v>
      </c>
      <c r="P6" s="2" t="s">
        <v>39</v>
      </c>
      <c r="Q6" s="2">
        <v>3.1989999999999998</v>
      </c>
      <c r="R6" s="3">
        <v>5.89</v>
      </c>
      <c r="S6" s="5">
        <f t="shared" si="1"/>
        <v>3.2349999999999999</v>
      </c>
      <c r="T6" s="2">
        <v>2.9350000000000001</v>
      </c>
      <c r="U6" s="2">
        <v>2.7629999999999999</v>
      </c>
      <c r="V6" s="5">
        <f t="shared" si="2"/>
        <v>2.9350000000000001</v>
      </c>
      <c r="W6" s="2">
        <v>35</v>
      </c>
      <c r="X6" s="2">
        <v>76</v>
      </c>
      <c r="Y6" s="2">
        <v>82</v>
      </c>
      <c r="Z6" s="2">
        <f t="shared" si="3"/>
        <v>82</v>
      </c>
      <c r="AA6" s="5">
        <f t="shared" si="4"/>
        <v>47</v>
      </c>
      <c r="AB6" s="2">
        <v>7.7</v>
      </c>
      <c r="AC6" s="2">
        <v>7</v>
      </c>
      <c r="AD6" s="5">
        <f t="shared" si="5"/>
        <v>7.7</v>
      </c>
      <c r="AE6" s="2">
        <v>39</v>
      </c>
      <c r="AF6" s="2">
        <v>33</v>
      </c>
      <c r="AG6" s="5">
        <f t="shared" si="6"/>
        <v>39</v>
      </c>
    </row>
    <row r="7" spans="1:35" s="2" customFormat="1" x14ac:dyDescent="0.2">
      <c r="A7" s="1">
        <v>45237</v>
      </c>
      <c r="B7" t="s">
        <v>57</v>
      </c>
      <c r="C7" t="s">
        <v>45</v>
      </c>
      <c r="D7" t="s">
        <v>37</v>
      </c>
      <c r="E7" t="s">
        <v>54</v>
      </c>
      <c r="F7" s="2">
        <v>169.1</v>
      </c>
      <c r="G7" s="2">
        <v>127</v>
      </c>
      <c r="H7" s="2">
        <f t="shared" si="0"/>
        <v>89</v>
      </c>
      <c r="I7" s="2">
        <v>174</v>
      </c>
      <c r="J7" s="2">
        <v>57.5</v>
      </c>
      <c r="K7" s="2" t="s">
        <v>39</v>
      </c>
      <c r="L7" s="2" t="s">
        <v>39</v>
      </c>
      <c r="M7" s="2">
        <v>3.0779999999999998</v>
      </c>
      <c r="N7" s="2">
        <v>5.6150000000000002</v>
      </c>
      <c r="O7" s="2" t="s">
        <v>39</v>
      </c>
      <c r="P7" s="2" t="s">
        <v>39</v>
      </c>
      <c r="Q7" s="2">
        <v>3.097</v>
      </c>
      <c r="R7" s="2">
        <v>5.6550000000000002</v>
      </c>
      <c r="S7" s="5">
        <f t="shared" si="1"/>
        <v>3.097</v>
      </c>
      <c r="T7" s="2">
        <v>2.379</v>
      </c>
      <c r="U7" s="2">
        <v>2.359</v>
      </c>
      <c r="V7" s="5">
        <f t="shared" si="2"/>
        <v>2.379</v>
      </c>
      <c r="W7" s="2">
        <v>23</v>
      </c>
      <c r="X7" s="2">
        <v>76</v>
      </c>
      <c r="Y7" s="2">
        <v>77</v>
      </c>
      <c r="Z7" s="2">
        <f t="shared" si="3"/>
        <v>77</v>
      </c>
      <c r="AA7" s="5">
        <f t="shared" si="4"/>
        <v>54</v>
      </c>
      <c r="AB7" s="2">
        <v>7.2</v>
      </c>
      <c r="AC7" s="2">
        <v>8.33</v>
      </c>
      <c r="AD7" s="5">
        <f t="shared" si="5"/>
        <v>8.33</v>
      </c>
      <c r="AE7" s="2">
        <v>43.5</v>
      </c>
      <c r="AF7" s="2">
        <v>40</v>
      </c>
      <c r="AG7" s="5">
        <f t="shared" si="6"/>
        <v>43.5</v>
      </c>
    </row>
    <row r="8" spans="1:35" s="2" customFormat="1" x14ac:dyDescent="0.2">
      <c r="A8" s="1">
        <v>45237</v>
      </c>
      <c r="B8" t="s">
        <v>58</v>
      </c>
      <c r="C8" t="s">
        <v>45</v>
      </c>
      <c r="D8" t="s">
        <v>37</v>
      </c>
      <c r="E8" t="s">
        <v>59</v>
      </c>
      <c r="F8" s="2">
        <v>172.7</v>
      </c>
      <c r="G8" s="2">
        <v>127</v>
      </c>
      <c r="H8" s="2">
        <f t="shared" si="0"/>
        <v>89</v>
      </c>
      <c r="I8" s="2">
        <v>176.1</v>
      </c>
      <c r="J8" s="2">
        <v>78.55</v>
      </c>
      <c r="K8" s="2" t="s">
        <v>39</v>
      </c>
      <c r="L8" s="2" t="s">
        <v>39</v>
      </c>
      <c r="M8" s="2">
        <v>3.137</v>
      </c>
      <c r="N8" s="2">
        <v>5.95</v>
      </c>
      <c r="O8" s="2" t="s">
        <v>39</v>
      </c>
      <c r="P8" s="2" t="s">
        <v>39</v>
      </c>
      <c r="Q8" s="2">
        <v>3.22</v>
      </c>
      <c r="R8" s="2">
        <v>5.9340000000000002</v>
      </c>
      <c r="S8" s="5">
        <f t="shared" si="1"/>
        <v>3.22</v>
      </c>
      <c r="T8" s="2">
        <v>2.4500000000000002</v>
      </c>
      <c r="U8" s="2">
        <v>2.415</v>
      </c>
      <c r="V8" s="5">
        <f t="shared" si="2"/>
        <v>2.4500000000000002</v>
      </c>
      <c r="W8" s="2">
        <v>39</v>
      </c>
      <c r="X8" s="2">
        <v>75</v>
      </c>
      <c r="Y8" s="2">
        <v>84</v>
      </c>
      <c r="Z8" s="2">
        <f t="shared" si="3"/>
        <v>84</v>
      </c>
      <c r="AA8" s="5">
        <f t="shared" si="4"/>
        <v>45</v>
      </c>
      <c r="AB8" s="2">
        <v>7.3</v>
      </c>
      <c r="AC8" s="2">
        <v>6.9</v>
      </c>
      <c r="AD8" s="5">
        <f t="shared" si="5"/>
        <v>7.3</v>
      </c>
      <c r="AE8" s="2">
        <v>36</v>
      </c>
      <c r="AF8" s="2">
        <v>36.5</v>
      </c>
      <c r="AG8" s="5">
        <f t="shared" si="6"/>
        <v>36.5</v>
      </c>
    </row>
    <row r="9" spans="1:35" s="2" customFormat="1" x14ac:dyDescent="0.2">
      <c r="A9" s="1">
        <v>45237</v>
      </c>
      <c r="B9" t="s">
        <v>71</v>
      </c>
      <c r="C9" t="s">
        <v>45</v>
      </c>
      <c r="D9" t="s">
        <v>67</v>
      </c>
      <c r="E9" t="s">
        <v>59</v>
      </c>
      <c r="F9" s="2">
        <v>172.7</v>
      </c>
      <c r="G9" s="2">
        <v>129</v>
      </c>
      <c r="H9" s="2">
        <f t="shared" si="0"/>
        <v>91</v>
      </c>
      <c r="I9" s="2">
        <v>176.5</v>
      </c>
      <c r="J9" s="2">
        <v>76.3</v>
      </c>
      <c r="K9" s="2" t="s">
        <v>39</v>
      </c>
      <c r="L9" s="2" t="s">
        <v>39</v>
      </c>
      <c r="M9" s="2">
        <v>3.5939999999999999</v>
      </c>
      <c r="N9" s="2">
        <v>6.88</v>
      </c>
      <c r="O9" s="2" t="s">
        <v>39</v>
      </c>
      <c r="P9" s="2" t="s">
        <v>39</v>
      </c>
      <c r="Q9" s="2">
        <v>3.629</v>
      </c>
      <c r="R9" s="2">
        <v>6.7539999999999996</v>
      </c>
      <c r="S9" s="5">
        <f t="shared" si="1"/>
        <v>3.629</v>
      </c>
      <c r="T9" s="2">
        <v>2.9</v>
      </c>
      <c r="U9" s="2">
        <v>2.7160000000000002</v>
      </c>
      <c r="V9" s="5">
        <f t="shared" si="2"/>
        <v>2.9</v>
      </c>
      <c r="W9" s="2">
        <v>19</v>
      </c>
      <c r="X9" s="2">
        <v>63</v>
      </c>
      <c r="Y9" s="2">
        <v>65</v>
      </c>
      <c r="Z9" s="2">
        <f t="shared" si="3"/>
        <v>65</v>
      </c>
      <c r="AA9" s="5">
        <f t="shared" si="4"/>
        <v>46</v>
      </c>
      <c r="AB9" s="2">
        <v>6.2</v>
      </c>
      <c r="AC9" s="2">
        <v>5.6</v>
      </c>
      <c r="AD9" s="5">
        <f t="shared" si="5"/>
        <v>6.2</v>
      </c>
      <c r="AE9" s="2">
        <v>34</v>
      </c>
      <c r="AF9" s="2">
        <v>29</v>
      </c>
      <c r="AG9" s="5">
        <f t="shared" si="6"/>
        <v>34</v>
      </c>
    </row>
    <row r="10" spans="1:35" s="2" customFormat="1" x14ac:dyDescent="0.2">
      <c r="A10" s="1">
        <v>45237</v>
      </c>
      <c r="B10" t="s">
        <v>72</v>
      </c>
      <c r="C10" t="s">
        <v>45</v>
      </c>
      <c r="D10" t="s">
        <v>67</v>
      </c>
      <c r="E10" t="s">
        <v>59</v>
      </c>
      <c r="F10" s="2">
        <v>167.5</v>
      </c>
      <c r="G10" s="2">
        <v>126</v>
      </c>
      <c r="H10" s="2">
        <f t="shared" si="0"/>
        <v>88</v>
      </c>
      <c r="I10" s="2">
        <v>170.6</v>
      </c>
      <c r="J10" s="2">
        <v>52.05</v>
      </c>
      <c r="K10" s="2" t="s">
        <v>39</v>
      </c>
      <c r="L10" s="2" t="s">
        <v>39</v>
      </c>
      <c r="M10" s="2">
        <v>3.1720000000000002</v>
      </c>
      <c r="N10" s="2">
        <v>5.7489999999999997</v>
      </c>
      <c r="O10" s="2" t="s">
        <v>39</v>
      </c>
      <c r="P10" s="2" t="s">
        <v>39</v>
      </c>
      <c r="Q10" s="2">
        <v>3.589</v>
      </c>
      <c r="R10" s="2">
        <v>5.8879999999999999</v>
      </c>
      <c r="S10" s="5">
        <f t="shared" si="1"/>
        <v>3.589</v>
      </c>
      <c r="T10" s="2">
        <v>2.9049999999999998</v>
      </c>
      <c r="U10" s="2">
        <v>2.7160000000000002</v>
      </c>
      <c r="V10" s="5">
        <f t="shared" si="2"/>
        <v>2.9049999999999998</v>
      </c>
      <c r="W10" s="2">
        <v>11</v>
      </c>
      <c r="X10" s="2">
        <v>57</v>
      </c>
      <c r="Y10" s="2">
        <v>58</v>
      </c>
      <c r="Z10" s="2">
        <f t="shared" si="3"/>
        <v>58</v>
      </c>
      <c r="AA10" s="5">
        <f t="shared" si="4"/>
        <v>47</v>
      </c>
      <c r="AB10" s="2">
        <v>5.3</v>
      </c>
      <c r="AC10" s="2">
        <v>5.9</v>
      </c>
      <c r="AD10" s="5">
        <f t="shared" si="5"/>
        <v>5.9</v>
      </c>
      <c r="AE10" s="2">
        <v>39</v>
      </c>
      <c r="AF10" s="2">
        <v>36.5</v>
      </c>
      <c r="AG10" s="5">
        <f t="shared" si="6"/>
        <v>39</v>
      </c>
    </row>
    <row r="11" spans="1:35" s="2" customFormat="1" x14ac:dyDescent="0.2">
      <c r="A11" s="1">
        <v>45237</v>
      </c>
      <c r="B11" t="s">
        <v>75</v>
      </c>
      <c r="C11" t="s">
        <v>45</v>
      </c>
      <c r="D11" t="s">
        <v>67</v>
      </c>
      <c r="E11" t="s">
        <v>76</v>
      </c>
      <c r="F11" s="2">
        <v>156.6</v>
      </c>
      <c r="G11" s="2">
        <v>119</v>
      </c>
      <c r="H11" s="2">
        <f t="shared" si="0"/>
        <v>81</v>
      </c>
      <c r="I11" s="2">
        <v>168</v>
      </c>
      <c r="J11" s="2">
        <v>43.75</v>
      </c>
      <c r="K11" s="2" t="s">
        <v>39</v>
      </c>
      <c r="L11" s="2" t="s">
        <v>39</v>
      </c>
      <c r="M11" s="2">
        <v>3.306</v>
      </c>
      <c r="N11" s="2">
        <v>6.13</v>
      </c>
      <c r="O11" s="2" t="s">
        <v>39</v>
      </c>
      <c r="P11" s="2" t="s">
        <v>39</v>
      </c>
      <c r="Q11" s="2">
        <v>3.3650000000000002</v>
      </c>
      <c r="R11" s="2">
        <v>6.0739999999999998</v>
      </c>
      <c r="S11" s="5">
        <f t="shared" si="1"/>
        <v>3.3650000000000002</v>
      </c>
      <c r="T11" s="2">
        <v>2.5649999999999999</v>
      </c>
      <c r="U11" s="2">
        <v>2.5379999999999998</v>
      </c>
      <c r="V11" s="5">
        <f t="shared" si="2"/>
        <v>2.5649999999999999</v>
      </c>
      <c r="W11" s="2">
        <v>19</v>
      </c>
      <c r="X11" s="2">
        <v>72</v>
      </c>
      <c r="Y11" s="2">
        <v>73</v>
      </c>
      <c r="Z11" s="2">
        <f t="shared" si="3"/>
        <v>73</v>
      </c>
      <c r="AA11" s="5">
        <f t="shared" si="4"/>
        <v>54</v>
      </c>
      <c r="AB11" s="2">
        <v>6.4</v>
      </c>
      <c r="AC11" s="2">
        <v>6.3</v>
      </c>
      <c r="AD11" s="5">
        <f t="shared" si="5"/>
        <v>6.4</v>
      </c>
      <c r="AE11" s="2">
        <v>23</v>
      </c>
      <c r="AF11" s="2">
        <v>26</v>
      </c>
      <c r="AG11" s="5">
        <f t="shared" si="6"/>
        <v>26</v>
      </c>
    </row>
    <row r="12" spans="1:35" s="2" customFormat="1" x14ac:dyDescent="0.2">
      <c r="A12" s="1">
        <v>45237</v>
      </c>
      <c r="B12" t="s">
        <v>77</v>
      </c>
      <c r="C12" t="s">
        <v>45</v>
      </c>
      <c r="D12" t="s">
        <v>67</v>
      </c>
      <c r="E12" t="s">
        <v>46</v>
      </c>
      <c r="F12" s="2">
        <v>160.30000000000001</v>
      </c>
      <c r="G12" s="2">
        <v>119.5</v>
      </c>
      <c r="H12" s="2">
        <f t="shared" si="0"/>
        <v>81.5</v>
      </c>
      <c r="I12" s="2">
        <v>170</v>
      </c>
      <c r="J12" s="2">
        <v>46.95</v>
      </c>
      <c r="K12" s="2" t="s">
        <v>39</v>
      </c>
      <c r="L12" s="2" t="s">
        <v>39</v>
      </c>
      <c r="M12" s="2">
        <v>3.4140000000000001</v>
      </c>
      <c r="N12" s="2">
        <v>6.3029999999999999</v>
      </c>
      <c r="O12" s="2" t="s">
        <v>39</v>
      </c>
      <c r="P12" s="2" t="s">
        <v>39</v>
      </c>
      <c r="Q12" s="2">
        <v>3.4049999999999998</v>
      </c>
      <c r="R12" s="2">
        <v>6.29</v>
      </c>
      <c r="S12" s="5">
        <f t="shared" si="1"/>
        <v>3.4140000000000001</v>
      </c>
      <c r="T12" s="2">
        <v>2.532</v>
      </c>
      <c r="U12" s="2">
        <v>2.605</v>
      </c>
      <c r="V12" s="5">
        <f t="shared" si="2"/>
        <v>2.605</v>
      </c>
      <c r="W12" s="2">
        <v>26</v>
      </c>
      <c r="X12" s="2">
        <v>78</v>
      </c>
      <c r="Y12" s="2">
        <v>81</v>
      </c>
      <c r="Z12" s="2">
        <f t="shared" si="3"/>
        <v>81</v>
      </c>
      <c r="AA12" s="5">
        <f t="shared" si="4"/>
        <v>55</v>
      </c>
      <c r="AB12" s="2">
        <v>6.6</v>
      </c>
      <c r="AC12" s="2">
        <v>7</v>
      </c>
      <c r="AD12" s="5">
        <f t="shared" si="5"/>
        <v>7</v>
      </c>
      <c r="AE12" s="2">
        <v>24.5</v>
      </c>
      <c r="AF12" s="2">
        <v>23.5</v>
      </c>
      <c r="AG12" s="5">
        <f t="shared" si="6"/>
        <v>24.5</v>
      </c>
    </row>
    <row r="13" spans="1:35" s="2" customFormat="1" x14ac:dyDescent="0.2">
      <c r="A13" s="1">
        <v>45237</v>
      </c>
      <c r="B13" t="s">
        <v>78</v>
      </c>
      <c r="C13" t="s">
        <v>45</v>
      </c>
      <c r="D13" t="s">
        <v>67</v>
      </c>
      <c r="E13" t="s">
        <v>63</v>
      </c>
      <c r="F13" s="2">
        <v>171.6</v>
      </c>
      <c r="G13" s="2">
        <v>130.5</v>
      </c>
      <c r="H13" s="2">
        <f t="shared" si="0"/>
        <v>92.5</v>
      </c>
      <c r="I13" s="2">
        <v>172.5</v>
      </c>
      <c r="J13" s="2">
        <v>58.05</v>
      </c>
      <c r="K13" s="2" t="s">
        <v>39</v>
      </c>
      <c r="L13" s="2" t="s">
        <v>39</v>
      </c>
      <c r="M13" s="2">
        <v>3.3679999999999999</v>
      </c>
      <c r="N13" s="2">
        <v>6.3239999999999998</v>
      </c>
      <c r="O13" s="2" t="s">
        <v>39</v>
      </c>
      <c r="P13" s="2" t="s">
        <v>39</v>
      </c>
      <c r="Q13" s="2">
        <v>3.4119999999999999</v>
      </c>
      <c r="R13" s="2">
        <v>6.3449999999999998</v>
      </c>
      <c r="S13" s="5">
        <f t="shared" si="1"/>
        <v>3.4119999999999999</v>
      </c>
      <c r="T13" s="2">
        <v>2.569</v>
      </c>
      <c r="U13" s="2">
        <v>2.3980000000000001</v>
      </c>
      <c r="V13" s="5">
        <f t="shared" si="2"/>
        <v>2.569</v>
      </c>
      <c r="W13" s="2">
        <v>30</v>
      </c>
      <c r="X13" s="2">
        <v>84</v>
      </c>
      <c r="Y13" s="2">
        <v>84</v>
      </c>
      <c r="Z13" s="2">
        <f t="shared" si="3"/>
        <v>84</v>
      </c>
      <c r="AA13" s="5">
        <f t="shared" si="4"/>
        <v>54</v>
      </c>
      <c r="AB13" s="2">
        <v>7.12</v>
      </c>
      <c r="AC13" s="2">
        <v>7.41</v>
      </c>
      <c r="AD13" s="5">
        <f t="shared" si="5"/>
        <v>7.41</v>
      </c>
      <c r="AE13" s="2">
        <v>34</v>
      </c>
      <c r="AF13" s="2">
        <v>33.4</v>
      </c>
      <c r="AG13" s="5">
        <f t="shared" si="6"/>
        <v>34</v>
      </c>
    </row>
    <row r="14" spans="1:35" s="2" customFormat="1" x14ac:dyDescent="0.2">
      <c r="A14" s="1">
        <v>45237</v>
      </c>
      <c r="B14" t="s">
        <v>79</v>
      </c>
      <c r="C14" t="s">
        <v>45</v>
      </c>
      <c r="D14" t="s">
        <v>67</v>
      </c>
      <c r="E14" t="s">
        <v>46</v>
      </c>
      <c r="F14" s="2">
        <v>170</v>
      </c>
      <c r="G14" s="2">
        <v>131</v>
      </c>
      <c r="H14" s="2">
        <f t="shared" si="0"/>
        <v>93</v>
      </c>
      <c r="I14" s="2">
        <v>167</v>
      </c>
      <c r="J14" s="2">
        <v>63.35</v>
      </c>
      <c r="K14" s="2" t="s">
        <v>39</v>
      </c>
      <c r="L14" s="2" t="s">
        <v>39</v>
      </c>
      <c r="M14" s="2">
        <v>3.4689999999999999</v>
      </c>
      <c r="N14" s="2">
        <v>6.5209999999999999</v>
      </c>
      <c r="O14" s="2" t="s">
        <v>39</v>
      </c>
      <c r="P14" s="2" t="s">
        <v>39</v>
      </c>
      <c r="Q14" s="2">
        <v>3.5190000000000001</v>
      </c>
      <c r="R14" s="2">
        <v>6.5309999999999997</v>
      </c>
      <c r="S14" s="5">
        <f t="shared" si="1"/>
        <v>3.5190000000000001</v>
      </c>
      <c r="T14" s="2">
        <v>2.778</v>
      </c>
      <c r="U14" s="2">
        <v>2.7519999999999998</v>
      </c>
      <c r="V14" s="5">
        <f t="shared" si="2"/>
        <v>2.778</v>
      </c>
      <c r="W14" s="2">
        <v>30</v>
      </c>
      <c r="X14" s="2">
        <v>74</v>
      </c>
      <c r="Y14" s="2">
        <v>75</v>
      </c>
      <c r="Z14" s="2">
        <f t="shared" si="3"/>
        <v>75</v>
      </c>
      <c r="AA14" s="5">
        <f t="shared" si="4"/>
        <v>45</v>
      </c>
      <c r="AB14" s="2">
        <v>8.1999999999999993</v>
      </c>
      <c r="AC14" s="2">
        <v>8.35</v>
      </c>
      <c r="AD14" s="5">
        <f t="shared" si="5"/>
        <v>8.35</v>
      </c>
      <c r="AE14" s="2">
        <v>28.5</v>
      </c>
      <c r="AF14" s="2">
        <v>31</v>
      </c>
      <c r="AG14" s="5">
        <f t="shared" si="6"/>
        <v>31</v>
      </c>
    </row>
    <row r="15" spans="1:35" s="2" customFormat="1" x14ac:dyDescent="0.2">
      <c r="A15" s="1">
        <v>45237</v>
      </c>
      <c r="B15" t="s">
        <v>82</v>
      </c>
      <c r="C15" t="s">
        <v>45</v>
      </c>
      <c r="D15" t="s">
        <v>67</v>
      </c>
      <c r="E15" t="s">
        <v>56</v>
      </c>
      <c r="F15" s="2">
        <v>177.5</v>
      </c>
      <c r="G15" s="2">
        <v>131.5</v>
      </c>
      <c r="H15" s="2">
        <f t="shared" si="0"/>
        <v>93.5</v>
      </c>
      <c r="I15" s="2">
        <v>182</v>
      </c>
      <c r="J15" s="2">
        <v>69.03</v>
      </c>
      <c r="K15" s="2" t="s">
        <v>39</v>
      </c>
      <c r="L15" s="2" t="s">
        <v>39</v>
      </c>
      <c r="M15" s="2" t="s">
        <v>39</v>
      </c>
      <c r="N15" s="2" t="s">
        <v>39</v>
      </c>
      <c r="O15" s="2" t="s">
        <v>39</v>
      </c>
      <c r="P15" s="2" t="s">
        <v>39</v>
      </c>
      <c r="Q15" s="2" t="s">
        <v>39</v>
      </c>
      <c r="R15" s="2" t="s">
        <v>39</v>
      </c>
      <c r="S15" s="5">
        <f t="shared" si="1"/>
        <v>0</v>
      </c>
      <c r="T15" s="2">
        <v>2.8530000000000002</v>
      </c>
      <c r="U15" s="2">
        <v>2.7229999999999999</v>
      </c>
      <c r="V15" s="5">
        <f t="shared" si="2"/>
        <v>2.8530000000000002</v>
      </c>
      <c r="W15" s="2">
        <v>41</v>
      </c>
      <c r="X15" s="2">
        <v>81</v>
      </c>
      <c r="Y15" s="2">
        <v>82</v>
      </c>
      <c r="Z15" s="2">
        <f t="shared" si="3"/>
        <v>82</v>
      </c>
      <c r="AA15" s="5">
        <f t="shared" si="4"/>
        <v>41</v>
      </c>
      <c r="AB15" s="2">
        <v>8.74</v>
      </c>
      <c r="AC15" s="2">
        <v>9.06</v>
      </c>
      <c r="AD15" s="5">
        <f t="shared" si="5"/>
        <v>9.06</v>
      </c>
      <c r="AE15" s="2">
        <v>22.5</v>
      </c>
      <c r="AF15" s="2">
        <v>28.5</v>
      </c>
      <c r="AG15" s="5">
        <f t="shared" si="6"/>
        <v>28.5</v>
      </c>
    </row>
    <row r="16" spans="1:35" x14ac:dyDescent="0.2">
      <c r="A16" s="1">
        <v>45237</v>
      </c>
      <c r="B16" t="s">
        <v>88</v>
      </c>
      <c r="C16" t="s">
        <v>45</v>
      </c>
      <c r="D16" t="s">
        <v>84</v>
      </c>
      <c r="E16" t="s">
        <v>85</v>
      </c>
      <c r="F16" s="2">
        <v>168</v>
      </c>
      <c r="G16" s="2">
        <v>125.5</v>
      </c>
      <c r="H16" s="2">
        <f t="shared" si="0"/>
        <v>87.5</v>
      </c>
      <c r="I16" s="2">
        <v>168.9</v>
      </c>
      <c r="J16" s="2">
        <v>55.65</v>
      </c>
      <c r="K16" s="2" t="s">
        <v>39</v>
      </c>
      <c r="L16" s="2" t="s">
        <v>39</v>
      </c>
      <c r="M16" s="2">
        <v>3.6030000000000002</v>
      </c>
      <c r="N16" s="2">
        <v>6.2569999999999997</v>
      </c>
      <c r="O16" s="2" t="s">
        <v>39</v>
      </c>
      <c r="P16" s="2" t="s">
        <v>39</v>
      </c>
      <c r="Q16" s="2">
        <v>3.5379999999999998</v>
      </c>
      <c r="R16" s="2">
        <v>6.3659999999999997</v>
      </c>
      <c r="S16" s="5">
        <f t="shared" si="1"/>
        <v>3.6030000000000002</v>
      </c>
      <c r="T16" s="2">
        <v>2.879</v>
      </c>
      <c r="U16" s="2">
        <v>3.1459999999999999</v>
      </c>
      <c r="V16" s="5">
        <f t="shared" si="2"/>
        <v>3.1459999999999999</v>
      </c>
      <c r="W16" s="2">
        <v>13</v>
      </c>
      <c r="X16" s="2">
        <v>53</v>
      </c>
      <c r="Y16" s="2">
        <v>53</v>
      </c>
      <c r="Z16" s="2">
        <f t="shared" si="3"/>
        <v>53</v>
      </c>
      <c r="AA16" s="5">
        <f t="shared" si="4"/>
        <v>40</v>
      </c>
      <c r="AB16" s="2">
        <v>7.5</v>
      </c>
      <c r="AC16" s="2">
        <v>7.4</v>
      </c>
      <c r="AD16" s="5">
        <f t="shared" si="5"/>
        <v>7.5</v>
      </c>
      <c r="AE16" s="2">
        <v>46</v>
      </c>
      <c r="AF16" s="2">
        <v>44.5</v>
      </c>
      <c r="AG16" s="5">
        <f t="shared" si="6"/>
        <v>46</v>
      </c>
    </row>
    <row r="17" spans="1:33" x14ac:dyDescent="0.2">
      <c r="A17" s="1">
        <v>45237</v>
      </c>
      <c r="B17" t="s">
        <v>89</v>
      </c>
      <c r="C17" t="s">
        <v>45</v>
      </c>
      <c r="D17" t="s">
        <v>84</v>
      </c>
      <c r="E17" t="s">
        <v>49</v>
      </c>
      <c r="F17" s="2">
        <v>180.7</v>
      </c>
      <c r="G17" s="2">
        <v>127</v>
      </c>
      <c r="H17" s="2">
        <f t="shared" si="0"/>
        <v>89</v>
      </c>
      <c r="I17" s="2">
        <v>191.5</v>
      </c>
      <c r="J17" s="2">
        <v>64.7</v>
      </c>
      <c r="K17" s="2" t="s">
        <v>39</v>
      </c>
      <c r="L17" s="2" t="s">
        <v>39</v>
      </c>
      <c r="M17" s="2">
        <v>2.98</v>
      </c>
      <c r="N17" s="2">
        <v>5.468</v>
      </c>
      <c r="O17" s="2" t="s">
        <v>39</v>
      </c>
      <c r="P17" s="2" t="s">
        <v>39</v>
      </c>
      <c r="Q17" s="2">
        <v>2.95</v>
      </c>
      <c r="R17" s="2">
        <v>5.3849999999999998</v>
      </c>
      <c r="S17" s="5">
        <f t="shared" si="1"/>
        <v>2.98</v>
      </c>
      <c r="T17" s="3">
        <v>2.4809999999999999</v>
      </c>
      <c r="U17" s="2">
        <v>2.4079999999999999</v>
      </c>
      <c r="V17" s="5">
        <f t="shared" si="2"/>
        <v>2.4809999999999999</v>
      </c>
      <c r="W17" s="2">
        <v>34</v>
      </c>
      <c r="X17" s="2">
        <v>84</v>
      </c>
      <c r="Y17" s="2">
        <v>91</v>
      </c>
      <c r="Z17" s="2">
        <f t="shared" si="3"/>
        <v>91</v>
      </c>
      <c r="AA17" s="5">
        <f t="shared" si="4"/>
        <v>57</v>
      </c>
      <c r="AB17" s="2">
        <v>5.68</v>
      </c>
      <c r="AC17" s="2">
        <v>8.35</v>
      </c>
      <c r="AD17" s="5">
        <f t="shared" si="5"/>
        <v>8.35</v>
      </c>
      <c r="AE17" s="2">
        <v>47</v>
      </c>
      <c r="AF17" s="2">
        <v>46</v>
      </c>
      <c r="AG17" s="5">
        <f t="shared" si="6"/>
        <v>47</v>
      </c>
    </row>
    <row r="18" spans="1:33" x14ac:dyDescent="0.2">
      <c r="A18" s="1">
        <v>45237</v>
      </c>
      <c r="B18" t="s">
        <v>92</v>
      </c>
      <c r="C18" t="s">
        <v>45</v>
      </c>
      <c r="D18" t="s">
        <v>84</v>
      </c>
      <c r="E18" t="s">
        <v>76</v>
      </c>
      <c r="F18" s="2">
        <v>150.6</v>
      </c>
      <c r="G18" s="2">
        <v>116</v>
      </c>
      <c r="H18" s="2">
        <f t="shared" si="0"/>
        <v>78</v>
      </c>
      <c r="I18" s="2">
        <v>156</v>
      </c>
      <c r="J18" s="2">
        <v>44</v>
      </c>
      <c r="K18" s="2" t="s">
        <v>39</v>
      </c>
      <c r="L18" s="2" t="s">
        <v>39</v>
      </c>
      <c r="M18" s="2">
        <v>3.5230000000000001</v>
      </c>
      <c r="N18" s="2">
        <v>6.3520000000000003</v>
      </c>
      <c r="O18" s="2" t="s">
        <v>39</v>
      </c>
      <c r="P18" s="2" t="s">
        <v>39</v>
      </c>
      <c r="Q18" s="2">
        <v>3.5670000000000002</v>
      </c>
      <c r="R18" s="2">
        <v>6.3090000000000002</v>
      </c>
      <c r="S18" s="5">
        <f t="shared" si="1"/>
        <v>3.5670000000000002</v>
      </c>
      <c r="T18" s="2">
        <v>2.492</v>
      </c>
      <c r="U18" s="2">
        <v>2.5449999999999999</v>
      </c>
      <c r="V18" s="5">
        <f t="shared" si="2"/>
        <v>2.5449999999999999</v>
      </c>
      <c r="W18" s="2">
        <v>14</v>
      </c>
      <c r="X18" s="2">
        <v>59</v>
      </c>
      <c r="Y18" s="2">
        <v>59</v>
      </c>
      <c r="Z18" s="2">
        <f t="shared" si="3"/>
        <v>59</v>
      </c>
      <c r="AA18" s="5">
        <f t="shared" si="4"/>
        <v>45</v>
      </c>
      <c r="AB18" s="2">
        <v>5.05</v>
      </c>
      <c r="AC18" s="2">
        <v>5.6</v>
      </c>
      <c r="AD18" s="5">
        <f t="shared" si="5"/>
        <v>5.6</v>
      </c>
      <c r="AE18" s="2">
        <v>21</v>
      </c>
      <c r="AF18" s="2">
        <v>20.5</v>
      </c>
      <c r="AG18" s="5">
        <f t="shared" si="6"/>
        <v>21</v>
      </c>
    </row>
    <row r="19" spans="1:33" x14ac:dyDescent="0.2">
      <c r="A19" s="1">
        <v>45237</v>
      </c>
      <c r="B19" t="s">
        <v>93</v>
      </c>
      <c r="C19" t="s">
        <v>45</v>
      </c>
      <c r="D19" t="s">
        <v>84</v>
      </c>
      <c r="E19" t="s">
        <v>49</v>
      </c>
      <c r="F19" s="2">
        <v>164.4</v>
      </c>
      <c r="G19" s="2">
        <v>120.5</v>
      </c>
      <c r="H19" s="2">
        <f t="shared" si="0"/>
        <v>82.5</v>
      </c>
      <c r="I19" s="2">
        <v>167.4</v>
      </c>
      <c r="J19" s="2">
        <v>45.75</v>
      </c>
      <c r="K19" s="2" t="s">
        <v>39</v>
      </c>
      <c r="L19" s="2" t="s">
        <v>39</v>
      </c>
      <c r="M19" s="2">
        <v>3.4249999999999998</v>
      </c>
      <c r="N19" s="2">
        <v>5.9119999999999999</v>
      </c>
      <c r="O19" s="2" t="s">
        <v>39</v>
      </c>
      <c r="P19" s="2" t="s">
        <v>39</v>
      </c>
      <c r="Q19" s="2">
        <v>3.2839999999999998</v>
      </c>
      <c r="R19" s="2">
        <v>5.7969999999999997</v>
      </c>
      <c r="S19" s="5">
        <f t="shared" si="1"/>
        <v>3.4249999999999998</v>
      </c>
      <c r="T19" s="2">
        <v>2.581</v>
      </c>
      <c r="U19" s="2">
        <v>2.5059999999999998</v>
      </c>
      <c r="V19" s="5">
        <f t="shared" si="2"/>
        <v>2.581</v>
      </c>
      <c r="W19" s="2">
        <v>11</v>
      </c>
      <c r="X19" s="2">
        <v>54</v>
      </c>
      <c r="Y19" s="2">
        <v>59</v>
      </c>
      <c r="Z19" s="2">
        <f t="shared" si="3"/>
        <v>59</v>
      </c>
      <c r="AA19" s="5">
        <f t="shared" si="4"/>
        <v>48</v>
      </c>
      <c r="AB19" s="2">
        <v>6.3</v>
      </c>
      <c r="AC19" s="2">
        <v>6.24</v>
      </c>
      <c r="AD19" s="5">
        <f t="shared" si="5"/>
        <v>6.3</v>
      </c>
      <c r="AE19" s="2">
        <v>23.5</v>
      </c>
      <c r="AF19" s="2">
        <v>24.5</v>
      </c>
      <c r="AG19" s="5">
        <f t="shared" si="6"/>
        <v>24.5</v>
      </c>
    </row>
    <row r="20" spans="1:33" x14ac:dyDescent="0.2">
      <c r="A20" s="1">
        <v>45237</v>
      </c>
      <c r="B20" t="s">
        <v>100</v>
      </c>
      <c r="C20" t="s">
        <v>45</v>
      </c>
      <c r="D20" t="s">
        <v>84</v>
      </c>
      <c r="E20" t="s">
        <v>101</v>
      </c>
      <c r="F20" s="2">
        <v>172.7</v>
      </c>
      <c r="G20" s="2">
        <v>125.5</v>
      </c>
      <c r="H20" s="2">
        <f t="shared" si="0"/>
        <v>87.5</v>
      </c>
      <c r="I20" s="2">
        <v>174.2</v>
      </c>
      <c r="J20" s="2">
        <v>49.7</v>
      </c>
      <c r="K20" s="2" t="s">
        <v>39</v>
      </c>
      <c r="L20" s="2" t="s">
        <v>39</v>
      </c>
      <c r="M20" s="2">
        <v>3.359</v>
      </c>
      <c r="N20" s="2">
        <v>6.1710000000000003</v>
      </c>
      <c r="O20" s="2" t="s">
        <v>39</v>
      </c>
      <c r="P20" s="2" t="s">
        <v>39</v>
      </c>
      <c r="Q20" s="2">
        <v>3.339</v>
      </c>
      <c r="R20" s="2">
        <v>6.0819999999999999</v>
      </c>
      <c r="S20" s="5">
        <f t="shared" si="1"/>
        <v>3.359</v>
      </c>
      <c r="T20" s="2">
        <v>2.5369999999999999</v>
      </c>
      <c r="U20" s="2">
        <v>2.5150000000000001</v>
      </c>
      <c r="V20" s="5">
        <f t="shared" si="2"/>
        <v>2.5369999999999999</v>
      </c>
      <c r="W20" s="2">
        <v>18</v>
      </c>
      <c r="X20" s="2">
        <v>68</v>
      </c>
      <c r="Y20" s="2">
        <v>70</v>
      </c>
      <c r="Z20" s="2">
        <f t="shared" si="3"/>
        <v>70</v>
      </c>
      <c r="AA20" s="5">
        <f t="shared" si="4"/>
        <v>52</v>
      </c>
      <c r="AB20" s="2">
        <v>5.0999999999999996</v>
      </c>
      <c r="AC20" s="2">
        <v>5.96</v>
      </c>
      <c r="AD20" s="5">
        <f t="shared" si="5"/>
        <v>5.96</v>
      </c>
      <c r="AE20" s="2">
        <v>36</v>
      </c>
      <c r="AF20" s="2">
        <v>38</v>
      </c>
      <c r="AG20" s="5">
        <f t="shared" si="6"/>
        <v>38</v>
      </c>
    </row>
    <row r="21" spans="1:33" x14ac:dyDescent="0.2">
      <c r="A21" s="1">
        <v>45237</v>
      </c>
      <c r="B21" t="s">
        <v>97</v>
      </c>
      <c r="C21" t="s">
        <v>45</v>
      </c>
      <c r="D21" t="s">
        <v>98</v>
      </c>
      <c r="E21" t="s">
        <v>99</v>
      </c>
      <c r="F21" s="2">
        <v>161.4</v>
      </c>
      <c r="G21" s="2">
        <v>123</v>
      </c>
      <c r="H21" s="2">
        <f t="shared" si="0"/>
        <v>85</v>
      </c>
      <c r="I21" s="2">
        <v>163</v>
      </c>
      <c r="J21" s="2">
        <v>51.1</v>
      </c>
      <c r="K21" s="2" t="s">
        <v>39</v>
      </c>
      <c r="L21" s="2" t="s">
        <v>39</v>
      </c>
      <c r="M21" s="2">
        <v>3.26</v>
      </c>
      <c r="N21" s="2">
        <v>5.8070000000000004</v>
      </c>
      <c r="O21" s="2" t="s">
        <v>39</v>
      </c>
      <c r="P21" s="2" t="s">
        <v>39</v>
      </c>
      <c r="Q21" s="2">
        <v>3.2240000000000002</v>
      </c>
      <c r="R21" s="2">
        <v>5.6950000000000003</v>
      </c>
      <c r="S21" s="5">
        <f t="shared" si="1"/>
        <v>3.26</v>
      </c>
      <c r="T21" s="2">
        <v>2.4289999999999998</v>
      </c>
      <c r="U21" s="2">
        <v>2.4300000000000002</v>
      </c>
      <c r="V21" s="5">
        <f t="shared" si="2"/>
        <v>2.4300000000000002</v>
      </c>
      <c r="W21" s="2">
        <v>4</v>
      </c>
      <c r="X21" s="2">
        <v>48</v>
      </c>
      <c r="Y21" s="2">
        <v>50</v>
      </c>
      <c r="Z21" s="2">
        <f t="shared" si="3"/>
        <v>50</v>
      </c>
      <c r="AA21" s="5">
        <f t="shared" si="4"/>
        <v>46</v>
      </c>
      <c r="AB21" s="2">
        <v>5.56</v>
      </c>
      <c r="AC21" s="2">
        <v>5.7</v>
      </c>
      <c r="AD21" s="5">
        <f t="shared" si="5"/>
        <v>5.7</v>
      </c>
      <c r="AE21" s="2">
        <v>33.5</v>
      </c>
      <c r="AF21" s="2">
        <v>30</v>
      </c>
      <c r="AG21" s="5">
        <f t="shared" si="6"/>
        <v>33.5</v>
      </c>
    </row>
    <row r="22" spans="1:33" x14ac:dyDescent="0.2">
      <c r="A22" s="1">
        <v>45237</v>
      </c>
      <c r="B22" t="s">
        <v>108</v>
      </c>
      <c r="C22" t="s">
        <v>45</v>
      </c>
      <c r="D22" t="s">
        <v>109</v>
      </c>
      <c r="E22" t="s">
        <v>59</v>
      </c>
      <c r="F22" s="2">
        <v>169.1</v>
      </c>
      <c r="G22" s="2">
        <v>127.5</v>
      </c>
      <c r="H22" s="2">
        <f t="shared" si="0"/>
        <v>89.5</v>
      </c>
      <c r="I22" s="2">
        <v>170.6</v>
      </c>
      <c r="J22" s="2">
        <v>58</v>
      </c>
      <c r="K22" s="2" t="s">
        <v>39</v>
      </c>
      <c r="L22" s="2" t="s">
        <v>39</v>
      </c>
      <c r="M22" s="2">
        <v>3.4620000000000002</v>
      </c>
      <c r="N22" s="2">
        <v>6.4630000000000001</v>
      </c>
      <c r="O22" s="2" t="s">
        <v>39</v>
      </c>
      <c r="P22" s="2" t="s">
        <v>39</v>
      </c>
      <c r="Q22" s="2">
        <v>3.4159999999999999</v>
      </c>
      <c r="R22" s="2">
        <v>6.3410000000000002</v>
      </c>
      <c r="S22" s="5">
        <f t="shared" si="1"/>
        <v>3.4620000000000002</v>
      </c>
      <c r="T22" s="2">
        <v>2.7589999999999999</v>
      </c>
      <c r="U22" s="2">
        <v>2.8959999999999999</v>
      </c>
      <c r="V22" s="5">
        <f t="shared" si="2"/>
        <v>2.8959999999999999</v>
      </c>
      <c r="W22" s="2">
        <v>14</v>
      </c>
      <c r="X22" s="2">
        <v>57</v>
      </c>
      <c r="Y22" s="2">
        <v>57</v>
      </c>
      <c r="Z22" s="2">
        <f t="shared" si="3"/>
        <v>57</v>
      </c>
      <c r="AA22" s="5">
        <f t="shared" si="4"/>
        <v>43</v>
      </c>
      <c r="AB22" s="2">
        <v>5.88</v>
      </c>
      <c r="AC22" s="2">
        <v>5.6</v>
      </c>
      <c r="AD22" s="5">
        <f t="shared" si="5"/>
        <v>5.88</v>
      </c>
      <c r="AE22" s="2">
        <v>39</v>
      </c>
      <c r="AF22" s="2">
        <v>36.5</v>
      </c>
      <c r="AG22" s="5">
        <f t="shared" si="6"/>
        <v>39</v>
      </c>
    </row>
    <row r="23" spans="1:33" x14ac:dyDescent="0.2">
      <c r="A23" s="1">
        <v>45237</v>
      </c>
      <c r="B23" t="s">
        <v>110</v>
      </c>
      <c r="C23" t="s">
        <v>45</v>
      </c>
      <c r="D23" t="s">
        <v>109</v>
      </c>
      <c r="E23" t="s">
        <v>59</v>
      </c>
      <c r="F23" s="2">
        <v>174.6</v>
      </c>
      <c r="G23" s="2">
        <v>132</v>
      </c>
      <c r="H23" s="2">
        <f t="shared" si="0"/>
        <v>94</v>
      </c>
      <c r="I23" s="2">
        <v>177</v>
      </c>
      <c r="J23" s="2">
        <v>59.35</v>
      </c>
      <c r="K23" s="2" t="s">
        <v>39</v>
      </c>
      <c r="L23" s="2" t="s">
        <v>39</v>
      </c>
      <c r="M23" s="2">
        <v>3.1930000000000001</v>
      </c>
      <c r="N23" s="2">
        <v>5.7949999999999999</v>
      </c>
      <c r="O23" s="2" t="s">
        <v>39</v>
      </c>
      <c r="P23" s="2" t="s">
        <v>39</v>
      </c>
      <c r="Q23" s="2">
        <v>3.198</v>
      </c>
      <c r="R23" s="2">
        <v>5.9820000000000002</v>
      </c>
      <c r="S23" s="5">
        <f t="shared" si="1"/>
        <v>3.198</v>
      </c>
      <c r="T23" s="2">
        <v>2.758</v>
      </c>
      <c r="U23" s="2">
        <v>2.5569999999999999</v>
      </c>
      <c r="V23" s="5">
        <f t="shared" si="2"/>
        <v>2.758</v>
      </c>
      <c r="W23" s="2">
        <v>20</v>
      </c>
      <c r="X23" s="2">
        <v>80</v>
      </c>
      <c r="Y23" s="2">
        <v>84</v>
      </c>
      <c r="Z23" s="2">
        <f t="shared" si="3"/>
        <v>84</v>
      </c>
      <c r="AA23" s="5">
        <f t="shared" si="4"/>
        <v>64</v>
      </c>
      <c r="AB23" s="2">
        <v>6.13</v>
      </c>
      <c r="AC23" s="2">
        <v>8.7799999999999994</v>
      </c>
      <c r="AD23" s="5">
        <f t="shared" si="5"/>
        <v>8.7799999999999994</v>
      </c>
      <c r="AE23" s="2">
        <v>40</v>
      </c>
      <c r="AF23" s="2">
        <v>41.5</v>
      </c>
      <c r="AG23" s="5">
        <f t="shared" si="6"/>
        <v>41.5</v>
      </c>
    </row>
    <row r="24" spans="1:33" x14ac:dyDescent="0.2">
      <c r="A24" s="1">
        <v>45237</v>
      </c>
      <c r="B24" t="s">
        <v>111</v>
      </c>
      <c r="C24" t="s">
        <v>45</v>
      </c>
      <c r="D24" t="s">
        <v>109</v>
      </c>
      <c r="E24" t="s">
        <v>59</v>
      </c>
      <c r="F24" s="2">
        <v>167.8</v>
      </c>
      <c r="G24" s="2">
        <v>125.5</v>
      </c>
      <c r="H24" s="2">
        <f t="shared" si="0"/>
        <v>87.5</v>
      </c>
      <c r="I24" s="2">
        <v>172.5</v>
      </c>
      <c r="J24" s="2">
        <v>57.5</v>
      </c>
      <c r="K24" s="2" t="s">
        <v>39</v>
      </c>
      <c r="L24" s="2" t="s">
        <v>39</v>
      </c>
      <c r="M24" s="2">
        <v>3.7469999999999999</v>
      </c>
      <c r="N24" s="2">
        <v>7.4409999999999998</v>
      </c>
      <c r="O24" s="2" t="s">
        <v>39</v>
      </c>
      <c r="P24" s="2" t="s">
        <v>39</v>
      </c>
      <c r="Q24" s="2">
        <v>3.4670000000000001</v>
      </c>
      <c r="R24" s="2">
        <v>6.4390000000000001</v>
      </c>
      <c r="S24" s="5">
        <f t="shared" si="1"/>
        <v>3.7469999999999999</v>
      </c>
      <c r="T24" s="2">
        <v>2.7850000000000001</v>
      </c>
      <c r="U24" s="2">
        <v>3.069</v>
      </c>
      <c r="V24" s="5">
        <f t="shared" si="2"/>
        <v>3.069</v>
      </c>
      <c r="W24" s="2">
        <v>13</v>
      </c>
      <c r="X24" s="2">
        <v>54</v>
      </c>
      <c r="Y24" s="2">
        <v>55</v>
      </c>
      <c r="Z24" s="2">
        <f t="shared" si="3"/>
        <v>55</v>
      </c>
      <c r="AA24" s="5">
        <f t="shared" si="4"/>
        <v>42</v>
      </c>
      <c r="AB24" s="2">
        <v>5.74</v>
      </c>
      <c r="AC24" s="2">
        <v>5.53</v>
      </c>
      <c r="AD24" s="5">
        <f t="shared" si="5"/>
        <v>5.74</v>
      </c>
      <c r="AE24" s="2">
        <v>37</v>
      </c>
      <c r="AF24" s="2">
        <v>37.5</v>
      </c>
      <c r="AG24" s="5">
        <f t="shared" si="6"/>
        <v>37.5</v>
      </c>
    </row>
    <row r="25" spans="1:33" x14ac:dyDescent="0.2">
      <c r="A25" s="1">
        <v>45237</v>
      </c>
      <c r="B25" t="s">
        <v>112</v>
      </c>
      <c r="C25" t="s">
        <v>45</v>
      </c>
      <c r="D25" t="s">
        <v>109</v>
      </c>
      <c r="E25" t="s">
        <v>99</v>
      </c>
      <c r="F25" s="2">
        <v>171.9</v>
      </c>
      <c r="G25" s="2">
        <v>128.5</v>
      </c>
      <c r="H25" s="2">
        <f t="shared" si="0"/>
        <v>90.5</v>
      </c>
      <c r="I25" s="2">
        <v>174.6</v>
      </c>
      <c r="J25" s="2">
        <v>52.3</v>
      </c>
      <c r="K25" s="2" t="s">
        <v>39</v>
      </c>
      <c r="L25" s="2" t="s">
        <v>39</v>
      </c>
      <c r="M25" s="2">
        <v>3.004</v>
      </c>
      <c r="N25" s="2">
        <v>5.4480000000000004</v>
      </c>
      <c r="O25" s="2" t="s">
        <v>39</v>
      </c>
      <c r="P25" s="2" t="s">
        <v>39</v>
      </c>
      <c r="Q25" s="2">
        <v>3.01</v>
      </c>
      <c r="R25" s="2">
        <v>5.4429999999999996</v>
      </c>
      <c r="S25" s="5">
        <f t="shared" si="1"/>
        <v>3.01</v>
      </c>
      <c r="T25" s="2">
        <v>2.4830000000000001</v>
      </c>
      <c r="U25" s="2">
        <v>2.415</v>
      </c>
      <c r="V25" s="5">
        <f t="shared" si="2"/>
        <v>2.4830000000000001</v>
      </c>
      <c r="W25" s="2">
        <v>15</v>
      </c>
      <c r="X25" s="2">
        <v>72</v>
      </c>
      <c r="Y25" s="2">
        <v>72</v>
      </c>
      <c r="Z25" s="2">
        <f t="shared" si="3"/>
        <v>72</v>
      </c>
      <c r="AA25" s="5">
        <f t="shared" si="4"/>
        <v>57</v>
      </c>
      <c r="AB25" s="2">
        <v>7.64</v>
      </c>
      <c r="AC25" s="2">
        <v>7.78</v>
      </c>
      <c r="AD25" s="5">
        <f t="shared" si="5"/>
        <v>7.78</v>
      </c>
      <c r="AE25" s="2">
        <v>34.5</v>
      </c>
      <c r="AF25" s="2">
        <v>38</v>
      </c>
      <c r="AG25" s="5">
        <f t="shared" si="6"/>
        <v>38</v>
      </c>
    </row>
    <row r="26" spans="1:33" x14ac:dyDescent="0.2">
      <c r="A26" s="1">
        <v>45237</v>
      </c>
      <c r="B26" t="s">
        <v>113</v>
      </c>
      <c r="C26" t="s">
        <v>45</v>
      </c>
      <c r="D26" t="s">
        <v>109</v>
      </c>
      <c r="E26" t="s">
        <v>99</v>
      </c>
      <c r="F26" s="2">
        <v>157.6</v>
      </c>
      <c r="G26" s="2">
        <v>121</v>
      </c>
      <c r="H26" s="2">
        <f t="shared" si="0"/>
        <v>83</v>
      </c>
      <c r="I26" s="2">
        <v>159.5</v>
      </c>
      <c r="J26" s="2">
        <v>45.6</v>
      </c>
      <c r="K26" s="2" t="s">
        <v>39</v>
      </c>
      <c r="L26" s="2" t="s">
        <v>39</v>
      </c>
      <c r="M26" s="2">
        <v>3.504</v>
      </c>
      <c r="N26" s="2">
        <v>6.4080000000000004</v>
      </c>
      <c r="O26" s="2" t="s">
        <v>39</v>
      </c>
      <c r="P26" s="2" t="s">
        <v>39</v>
      </c>
      <c r="Q26" s="2">
        <v>3.5529999999999999</v>
      </c>
      <c r="R26" s="2">
        <v>6.5060000000000002</v>
      </c>
      <c r="S26" s="5">
        <f t="shared" si="1"/>
        <v>3.5529999999999999</v>
      </c>
      <c r="T26" s="2">
        <v>2.641</v>
      </c>
      <c r="U26" s="2">
        <v>2.6909999999999998</v>
      </c>
      <c r="V26" s="5">
        <f t="shared" si="2"/>
        <v>2.6909999999999998</v>
      </c>
      <c r="W26" s="2">
        <v>19</v>
      </c>
      <c r="X26" s="2">
        <v>63</v>
      </c>
      <c r="Y26" s="2">
        <v>63</v>
      </c>
      <c r="Z26" s="2">
        <f t="shared" si="3"/>
        <v>63</v>
      </c>
      <c r="AA26" s="5">
        <f t="shared" si="4"/>
        <v>44</v>
      </c>
      <c r="AB26" s="2">
        <v>5.88</v>
      </c>
      <c r="AC26" s="2">
        <v>6.1</v>
      </c>
      <c r="AD26" s="5">
        <f t="shared" si="5"/>
        <v>6.1</v>
      </c>
      <c r="AE26" s="2">
        <v>31.5</v>
      </c>
      <c r="AF26" s="2">
        <v>32</v>
      </c>
      <c r="AG26" s="5">
        <f t="shared" si="6"/>
        <v>32</v>
      </c>
    </row>
    <row r="27" spans="1:33" x14ac:dyDescent="0.2">
      <c r="A27" s="1">
        <v>45237</v>
      </c>
      <c r="B27" t="s">
        <v>114</v>
      </c>
      <c r="C27" t="s">
        <v>45</v>
      </c>
      <c r="D27" t="s">
        <v>109</v>
      </c>
      <c r="E27" t="s">
        <v>99</v>
      </c>
      <c r="F27" s="2">
        <v>161.69999999999999</v>
      </c>
      <c r="G27" s="2">
        <v>121.5</v>
      </c>
      <c r="H27" s="2">
        <f t="shared" si="0"/>
        <v>83.5</v>
      </c>
      <c r="I27" s="2">
        <v>158.6</v>
      </c>
      <c r="J27" s="2">
        <v>51.8</v>
      </c>
      <c r="K27" s="2" t="s">
        <v>39</v>
      </c>
      <c r="L27" s="2" t="s">
        <v>39</v>
      </c>
      <c r="M27" s="2">
        <v>3.3959999999999999</v>
      </c>
      <c r="N27" s="2">
        <v>6.3109999999999999</v>
      </c>
      <c r="O27" s="2" t="s">
        <v>39</v>
      </c>
      <c r="P27" s="2" t="s">
        <v>39</v>
      </c>
      <c r="Q27" s="2">
        <v>3.407</v>
      </c>
      <c r="R27" s="2">
        <v>6.3310000000000004</v>
      </c>
      <c r="S27" s="5">
        <f t="shared" si="1"/>
        <v>3.407</v>
      </c>
      <c r="T27" s="2">
        <v>2.556</v>
      </c>
      <c r="U27" s="2">
        <v>2.7290000000000001</v>
      </c>
      <c r="V27" s="5">
        <f t="shared" si="2"/>
        <v>2.7290000000000001</v>
      </c>
      <c r="W27" s="2">
        <v>21</v>
      </c>
      <c r="X27" s="2">
        <v>68</v>
      </c>
      <c r="Y27" s="2">
        <v>68</v>
      </c>
      <c r="Z27" s="2">
        <f t="shared" si="3"/>
        <v>68</v>
      </c>
      <c r="AA27" s="5">
        <f t="shared" si="4"/>
        <v>47</v>
      </c>
      <c r="AB27" s="2">
        <v>5.0999999999999996</v>
      </c>
      <c r="AC27" s="2">
        <v>4.88</v>
      </c>
      <c r="AD27" s="5">
        <f t="shared" si="5"/>
        <v>5.0999999999999996</v>
      </c>
      <c r="AE27" s="2">
        <v>25</v>
      </c>
      <c r="AF27" s="2">
        <v>23.5</v>
      </c>
      <c r="AG27" s="5">
        <f t="shared" si="6"/>
        <v>25</v>
      </c>
    </row>
    <row r="28" spans="1:33" x14ac:dyDescent="0.2">
      <c r="A28" s="1">
        <v>45237</v>
      </c>
      <c r="B28" t="s">
        <v>115</v>
      </c>
      <c r="C28" t="s">
        <v>45</v>
      </c>
      <c r="D28" t="s">
        <v>109</v>
      </c>
      <c r="E28" t="s">
        <v>99</v>
      </c>
      <c r="F28" s="2">
        <v>168.5</v>
      </c>
      <c r="G28" s="2">
        <v>126</v>
      </c>
      <c r="H28" s="2">
        <f t="shared" si="0"/>
        <v>88</v>
      </c>
      <c r="I28" s="2">
        <v>170.8</v>
      </c>
      <c r="J28" s="2">
        <v>50.75</v>
      </c>
      <c r="K28" s="2" t="s">
        <v>39</v>
      </c>
      <c r="L28" s="2" t="s">
        <v>39</v>
      </c>
      <c r="M28" s="2">
        <v>3.1949999999999998</v>
      </c>
      <c r="N28" s="2">
        <v>5.8819999999999997</v>
      </c>
      <c r="O28" s="2" t="s">
        <v>39</v>
      </c>
      <c r="P28" s="2" t="s">
        <v>39</v>
      </c>
      <c r="Q28" s="2">
        <v>3.1190000000000002</v>
      </c>
      <c r="R28" s="2">
        <v>5.7460000000000004</v>
      </c>
      <c r="S28" s="5">
        <f t="shared" si="1"/>
        <v>3.1949999999999998</v>
      </c>
      <c r="T28" s="2">
        <v>2.4540000000000002</v>
      </c>
      <c r="U28" s="2">
        <v>2.222</v>
      </c>
      <c r="V28" s="5">
        <f t="shared" si="2"/>
        <v>2.4540000000000002</v>
      </c>
      <c r="W28" s="2">
        <v>15</v>
      </c>
      <c r="X28" s="2">
        <v>65</v>
      </c>
      <c r="Y28" s="2">
        <v>68</v>
      </c>
      <c r="Z28" s="2">
        <f t="shared" si="3"/>
        <v>68</v>
      </c>
      <c r="AA28" s="5">
        <f t="shared" si="4"/>
        <v>53</v>
      </c>
      <c r="AB28" s="2">
        <v>6.43</v>
      </c>
      <c r="AC28" s="2">
        <v>6.44</v>
      </c>
      <c r="AD28" s="5">
        <f t="shared" si="5"/>
        <v>6.44</v>
      </c>
      <c r="AE28" s="2">
        <v>37</v>
      </c>
      <c r="AF28" s="2">
        <v>38</v>
      </c>
      <c r="AG28" s="5">
        <f t="shared" si="6"/>
        <v>38</v>
      </c>
    </row>
    <row r="29" spans="1:33" x14ac:dyDescent="0.2">
      <c r="A29" s="1">
        <v>45237</v>
      </c>
      <c r="B29" t="s">
        <v>116</v>
      </c>
      <c r="C29" t="s">
        <v>45</v>
      </c>
      <c r="D29" t="s">
        <v>109</v>
      </c>
      <c r="E29" t="s">
        <v>42</v>
      </c>
      <c r="F29" s="2">
        <v>176.8</v>
      </c>
      <c r="G29" s="2">
        <v>136</v>
      </c>
      <c r="H29" s="2">
        <f t="shared" si="0"/>
        <v>98</v>
      </c>
      <c r="I29" s="2">
        <v>179.3</v>
      </c>
      <c r="J29" s="2">
        <v>72.75</v>
      </c>
      <c r="K29" s="2" t="s">
        <v>39</v>
      </c>
      <c r="L29" s="2" t="s">
        <v>39</v>
      </c>
      <c r="M29" s="2">
        <v>3.2949999999999999</v>
      </c>
      <c r="N29" s="2">
        <v>5.883</v>
      </c>
      <c r="O29" s="2" t="s">
        <v>39</v>
      </c>
      <c r="P29" s="2" t="s">
        <v>39</v>
      </c>
      <c r="Q29" s="2">
        <v>3.2730000000000001</v>
      </c>
      <c r="R29" s="2">
        <v>5.7750000000000004</v>
      </c>
      <c r="S29" s="5">
        <f t="shared" si="1"/>
        <v>3.2949999999999999</v>
      </c>
      <c r="T29" s="2">
        <v>2.6080000000000001</v>
      </c>
      <c r="U29" s="2">
        <v>2.6320000000000001</v>
      </c>
      <c r="V29" s="5">
        <f t="shared" si="2"/>
        <v>2.6320000000000001</v>
      </c>
      <c r="W29" s="2">
        <v>23</v>
      </c>
      <c r="X29" s="2">
        <v>74</v>
      </c>
      <c r="Y29" s="2">
        <v>72</v>
      </c>
      <c r="Z29" s="2">
        <f t="shared" si="3"/>
        <v>74</v>
      </c>
      <c r="AA29" s="5">
        <f t="shared" si="4"/>
        <v>51</v>
      </c>
      <c r="AB29" s="2">
        <v>5.6</v>
      </c>
      <c r="AC29" s="2">
        <v>7.7</v>
      </c>
      <c r="AD29" s="5">
        <f t="shared" si="5"/>
        <v>7.7</v>
      </c>
      <c r="AE29" s="2">
        <v>49.5</v>
      </c>
      <c r="AF29" s="2">
        <v>50</v>
      </c>
      <c r="AG29" s="5">
        <f t="shared" si="6"/>
        <v>50</v>
      </c>
    </row>
    <row r="30" spans="1:33" x14ac:dyDescent="0.2">
      <c r="A30" s="1">
        <v>45237</v>
      </c>
      <c r="B30" t="s">
        <v>117</v>
      </c>
      <c r="C30" t="s">
        <v>45</v>
      </c>
      <c r="D30" t="s">
        <v>109</v>
      </c>
      <c r="E30" t="s">
        <v>99</v>
      </c>
      <c r="F30" s="2">
        <v>165.1</v>
      </c>
      <c r="G30" s="2">
        <v>125</v>
      </c>
      <c r="H30" s="2">
        <f t="shared" si="0"/>
        <v>87</v>
      </c>
      <c r="I30" s="2">
        <v>170.8</v>
      </c>
      <c r="J30" s="2">
        <v>46.5</v>
      </c>
      <c r="K30" s="2" t="s">
        <v>39</v>
      </c>
      <c r="L30" s="2" t="s">
        <v>39</v>
      </c>
      <c r="M30" s="2">
        <v>3.097</v>
      </c>
      <c r="N30" s="2">
        <v>5.4560000000000004</v>
      </c>
      <c r="O30" s="2" t="s">
        <v>39</v>
      </c>
      <c r="P30" s="2" t="s">
        <v>39</v>
      </c>
      <c r="Q30" s="2">
        <v>3.2879999999999998</v>
      </c>
      <c r="R30" s="2">
        <v>5.4569999999999999</v>
      </c>
      <c r="S30" s="5">
        <f t="shared" si="1"/>
        <v>3.2879999999999998</v>
      </c>
      <c r="T30" s="2">
        <v>2.375</v>
      </c>
      <c r="U30" s="2">
        <v>2.3130000000000002</v>
      </c>
      <c r="V30" s="5">
        <f t="shared" si="2"/>
        <v>2.375</v>
      </c>
      <c r="W30" s="2">
        <v>11</v>
      </c>
      <c r="X30" s="2">
        <v>60</v>
      </c>
      <c r="Y30" s="2">
        <v>62</v>
      </c>
      <c r="Z30" s="2">
        <f t="shared" si="3"/>
        <v>62</v>
      </c>
      <c r="AA30" s="5">
        <f t="shared" si="4"/>
        <v>51</v>
      </c>
      <c r="AB30" s="2">
        <v>6.25</v>
      </c>
      <c r="AC30" s="2">
        <v>6.28</v>
      </c>
      <c r="AD30" s="5">
        <f t="shared" si="5"/>
        <v>6.28</v>
      </c>
      <c r="AE30" s="2">
        <v>32.5</v>
      </c>
      <c r="AF30" s="2">
        <v>33.5</v>
      </c>
      <c r="AG30" s="5">
        <f t="shared" si="6"/>
        <v>33.5</v>
      </c>
    </row>
    <row r="31" spans="1:33" x14ac:dyDescent="0.2">
      <c r="A31" s="1">
        <v>45237</v>
      </c>
      <c r="B31" t="s">
        <v>120</v>
      </c>
      <c r="C31" t="s">
        <v>45</v>
      </c>
      <c r="D31" t="s">
        <v>109</v>
      </c>
      <c r="E31" t="s">
        <v>59</v>
      </c>
      <c r="F31" s="2">
        <v>167</v>
      </c>
      <c r="G31" s="2">
        <v>127.5</v>
      </c>
      <c r="H31" s="2">
        <f t="shared" si="0"/>
        <v>89.5</v>
      </c>
      <c r="I31" s="2">
        <v>173.1</v>
      </c>
      <c r="J31" s="2">
        <v>65.05</v>
      </c>
      <c r="K31" s="2" t="s">
        <v>39</v>
      </c>
      <c r="L31" s="2" t="s">
        <v>39</v>
      </c>
      <c r="M31" s="2">
        <v>3.1840000000000002</v>
      </c>
      <c r="N31" s="2">
        <v>5.5060000000000002</v>
      </c>
      <c r="O31" s="2" t="s">
        <v>39</v>
      </c>
      <c r="P31" s="2" t="s">
        <v>39</v>
      </c>
      <c r="Q31" s="2">
        <v>3.1469999999999998</v>
      </c>
      <c r="R31" s="2">
        <v>5.665</v>
      </c>
      <c r="S31" s="5">
        <f t="shared" si="1"/>
        <v>3.1840000000000002</v>
      </c>
      <c r="T31" s="2">
        <v>2.4590000000000001</v>
      </c>
      <c r="U31" s="2">
        <v>2.556</v>
      </c>
      <c r="V31" s="5">
        <f t="shared" si="2"/>
        <v>2.556</v>
      </c>
      <c r="W31" s="2">
        <v>14</v>
      </c>
      <c r="X31" s="2">
        <v>58</v>
      </c>
      <c r="Y31" s="2">
        <v>61</v>
      </c>
      <c r="Z31" s="2">
        <f t="shared" si="3"/>
        <v>61</v>
      </c>
      <c r="AA31" s="5">
        <f t="shared" si="4"/>
        <v>47</v>
      </c>
      <c r="AB31" s="2">
        <v>7.91</v>
      </c>
      <c r="AC31" s="2">
        <v>8.6</v>
      </c>
      <c r="AD31" s="5">
        <f t="shared" si="5"/>
        <v>8.6</v>
      </c>
      <c r="AE31" s="2">
        <v>54</v>
      </c>
      <c r="AF31" s="2">
        <v>42.5</v>
      </c>
      <c r="AG31" s="5">
        <f t="shared" si="6"/>
        <v>54</v>
      </c>
    </row>
    <row r="32" spans="1:33" x14ac:dyDescent="0.2">
      <c r="A32" s="1">
        <v>45237</v>
      </c>
      <c r="B32" t="s">
        <v>127</v>
      </c>
      <c r="C32" t="s">
        <v>45</v>
      </c>
      <c r="D32" t="s">
        <v>125</v>
      </c>
      <c r="E32" t="s">
        <v>49</v>
      </c>
      <c r="F32" s="2">
        <v>161.5</v>
      </c>
      <c r="G32" s="2">
        <v>118.5</v>
      </c>
      <c r="H32" s="2">
        <f t="shared" si="0"/>
        <v>80.5</v>
      </c>
      <c r="I32" s="2">
        <v>167.5</v>
      </c>
      <c r="J32" s="2">
        <v>43.55</v>
      </c>
      <c r="K32" s="2" t="s">
        <v>39</v>
      </c>
      <c r="L32" s="2" t="s">
        <v>39</v>
      </c>
      <c r="M32" s="2">
        <v>3.262</v>
      </c>
      <c r="N32" s="2">
        <v>5.702</v>
      </c>
      <c r="O32" s="2" t="s">
        <v>39</v>
      </c>
      <c r="P32" s="2" t="s">
        <v>39</v>
      </c>
      <c r="Q32" s="2">
        <v>3.2250000000000001</v>
      </c>
      <c r="R32" s="2">
        <v>5.7290000000000001</v>
      </c>
      <c r="S32" s="5">
        <f t="shared" si="1"/>
        <v>3.262</v>
      </c>
      <c r="T32" s="2">
        <v>2.5059999999999998</v>
      </c>
      <c r="U32" s="2">
        <v>2.359</v>
      </c>
      <c r="V32" s="5">
        <f t="shared" si="2"/>
        <v>2.5059999999999998</v>
      </c>
      <c r="W32" s="2">
        <v>8</v>
      </c>
      <c r="X32" s="2">
        <v>61</v>
      </c>
      <c r="Y32" s="2">
        <v>62</v>
      </c>
      <c r="Z32" s="2">
        <f t="shared" si="3"/>
        <v>62</v>
      </c>
      <c r="AA32" s="5">
        <f t="shared" si="4"/>
        <v>54</v>
      </c>
      <c r="AB32" s="2">
        <v>6.2</v>
      </c>
      <c r="AC32" s="2">
        <v>6.13</v>
      </c>
      <c r="AD32" s="5">
        <f t="shared" si="5"/>
        <v>6.2</v>
      </c>
      <c r="AE32" s="2">
        <v>33.5</v>
      </c>
      <c r="AF32" s="2">
        <v>30</v>
      </c>
      <c r="AG32" s="5">
        <f t="shared" si="6"/>
        <v>33.5</v>
      </c>
    </row>
  </sheetData>
  <sortState xmlns:xlrd2="http://schemas.microsoft.com/office/spreadsheetml/2017/richdata2" ref="A2:AI32">
    <sortCondition ref="C2:C32"/>
    <sortCondition ref="D2:D32"/>
  </sortState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6AE8-4ABB-4B0D-B190-591BC71E6DF6}">
  <dimension ref="A1:AI34"/>
  <sheetViews>
    <sheetView topLeftCell="A21" workbookViewId="0">
      <selection activeCell="D11" sqref="D11"/>
    </sheetView>
  </sheetViews>
  <sheetFormatPr baseColWidth="10" defaultColWidth="8.83203125" defaultRowHeight="15" outlineLevelCol="1" x14ac:dyDescent="0.2"/>
  <cols>
    <col min="2" max="2" width="46.5" bestFit="1" customWidth="1"/>
    <col min="4" max="4" width="5.5" customWidth="1"/>
    <col min="5" max="5" width="15.83203125" bestFit="1" customWidth="1"/>
    <col min="6" max="6" width="8.6640625" style="2"/>
    <col min="7" max="7" width="11.6640625" style="2" customWidth="1"/>
    <col min="8" max="8" width="12.33203125" style="2" bestFit="1" customWidth="1"/>
    <col min="9" max="10" width="8.6640625" style="2"/>
    <col min="11" max="18" width="0" style="2" hidden="1" customWidth="1" outlineLevel="1"/>
    <col min="19" max="19" width="8.6640625" style="2" collapsed="1"/>
    <col min="20" max="21" width="0" style="2" hidden="1" customWidth="1" outlineLevel="1"/>
    <col min="22" max="22" width="8.6640625" style="2" collapsed="1"/>
    <col min="23" max="23" width="11.5" style="2" hidden="1" customWidth="1" outlineLevel="1"/>
    <col min="24" max="26" width="8.6640625" style="2" hidden="1" customWidth="1" outlineLevel="1"/>
    <col min="27" max="27" width="8.6640625" style="2" collapsed="1"/>
    <col min="28" max="29" width="0" style="2" hidden="1" customWidth="1" outlineLevel="1"/>
    <col min="30" max="30" width="8.6640625" style="2" collapsed="1"/>
    <col min="31" max="32" width="0" style="2" hidden="1" customWidth="1" outlineLevel="1"/>
    <col min="33" max="33" width="8.6640625" style="2" collapsed="1"/>
    <col min="34" max="34" width="8.6640625" style="2"/>
    <col min="35" max="35" width="33.1640625" style="2" bestFit="1" customWidth="1"/>
  </cols>
  <sheetData>
    <row r="1" spans="1:35" x14ac:dyDescent="0.2">
      <c r="A1" s="6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8" t="s">
        <v>19</v>
      </c>
      <c r="T1" s="7" t="s">
        <v>20</v>
      </c>
      <c r="U1" s="7" t="s">
        <v>21</v>
      </c>
      <c r="V1" s="8" t="s">
        <v>22</v>
      </c>
      <c r="W1" s="7" t="s">
        <v>23</v>
      </c>
      <c r="X1" s="7" t="s">
        <v>24</v>
      </c>
      <c r="Y1" s="7" t="s">
        <v>25</v>
      </c>
      <c r="Z1" s="7" t="s">
        <v>26</v>
      </c>
      <c r="AA1" s="8" t="s">
        <v>27</v>
      </c>
      <c r="AB1" s="7" t="s">
        <v>28</v>
      </c>
      <c r="AC1" s="7" t="s">
        <v>29</v>
      </c>
      <c r="AD1" s="8" t="s">
        <v>30</v>
      </c>
      <c r="AE1" s="7" t="s">
        <v>31</v>
      </c>
      <c r="AF1" s="7" t="s">
        <v>32</v>
      </c>
      <c r="AG1" s="8" t="s">
        <v>33</v>
      </c>
      <c r="AH1" s="7"/>
      <c r="AI1" s="7" t="s">
        <v>34</v>
      </c>
    </row>
    <row r="2" spans="1:35" x14ac:dyDescent="0.2">
      <c r="A2" s="1">
        <v>45237</v>
      </c>
      <c r="B2" t="s">
        <v>35</v>
      </c>
      <c r="C2" t="s">
        <v>36</v>
      </c>
      <c r="D2" t="s">
        <v>37</v>
      </c>
      <c r="E2" t="s">
        <v>38</v>
      </c>
      <c r="F2" s="2">
        <v>164.4</v>
      </c>
      <c r="G2" s="2">
        <v>123</v>
      </c>
      <c r="H2" s="2">
        <f t="shared" ref="H2:H34" si="0">G2-38</f>
        <v>85</v>
      </c>
      <c r="I2" s="2">
        <v>166.6</v>
      </c>
      <c r="J2" s="2">
        <v>56.45</v>
      </c>
      <c r="K2" s="2" t="s">
        <v>39</v>
      </c>
      <c r="L2" s="2" t="s">
        <v>39</v>
      </c>
      <c r="M2" s="2">
        <v>3.548</v>
      </c>
      <c r="N2" s="2">
        <v>6.617</v>
      </c>
      <c r="O2" s="2" t="s">
        <v>39</v>
      </c>
      <c r="P2" s="2" t="s">
        <v>39</v>
      </c>
      <c r="Q2" s="2">
        <v>3.4929999999999999</v>
      </c>
      <c r="R2" s="2">
        <v>6.5919999999999996</v>
      </c>
      <c r="S2" s="5">
        <f t="shared" ref="S2:S34" si="1">MAX(M2,Q2)</f>
        <v>3.548</v>
      </c>
      <c r="T2" s="2">
        <v>2.6269999999999998</v>
      </c>
      <c r="U2" s="2">
        <v>2.5529999999999999</v>
      </c>
      <c r="V2" s="5">
        <f t="shared" ref="V2:V34" si="2">MAX(T2:U2)</f>
        <v>2.6269999999999998</v>
      </c>
      <c r="W2" s="2">
        <v>2</v>
      </c>
      <c r="X2" s="2">
        <v>49</v>
      </c>
      <c r="Y2" s="2">
        <v>49</v>
      </c>
      <c r="Z2" s="2">
        <f t="shared" ref="Z2:Z34" si="3">MAX(X2:Y2)</f>
        <v>49</v>
      </c>
      <c r="AA2" s="5">
        <f t="shared" ref="AA2:AA27" si="4">Z2-W2</f>
        <v>47</v>
      </c>
      <c r="AB2" s="2">
        <v>8.1300000000000008</v>
      </c>
      <c r="AC2" s="2">
        <v>9.2899999999999991</v>
      </c>
      <c r="AD2" s="5">
        <f t="shared" ref="AD2:AD34" si="5">MAX(AB2:AC2)</f>
        <v>9.2899999999999991</v>
      </c>
      <c r="AE2" s="2">
        <v>33</v>
      </c>
      <c r="AF2" s="2">
        <v>29</v>
      </c>
      <c r="AG2" s="5">
        <f t="shared" ref="AG2:AG34" si="6">MAX(AE2:AF2)</f>
        <v>33</v>
      </c>
    </row>
    <row r="3" spans="1:35" x14ac:dyDescent="0.2">
      <c r="A3" s="1">
        <v>45237</v>
      </c>
      <c r="B3" t="s">
        <v>40</v>
      </c>
      <c r="C3" t="s">
        <v>36</v>
      </c>
      <c r="D3" t="s">
        <v>37</v>
      </c>
      <c r="E3" t="s">
        <v>38</v>
      </c>
      <c r="F3" s="2">
        <v>157</v>
      </c>
      <c r="G3" s="2">
        <v>124.5</v>
      </c>
      <c r="H3" s="2">
        <f t="shared" si="0"/>
        <v>86.5</v>
      </c>
      <c r="I3" s="2">
        <v>160.5</v>
      </c>
      <c r="J3" s="2">
        <v>51.75</v>
      </c>
      <c r="K3" s="2" t="s">
        <v>39</v>
      </c>
      <c r="L3" s="2" t="s">
        <v>39</v>
      </c>
      <c r="M3" s="2">
        <v>3.4239999999999999</v>
      </c>
      <c r="N3" s="2">
        <v>6.2119999999999997</v>
      </c>
      <c r="O3" s="2" t="s">
        <v>39</v>
      </c>
      <c r="P3" s="2" t="s">
        <v>39</v>
      </c>
      <c r="Q3" s="2">
        <v>3.403</v>
      </c>
      <c r="R3" s="2">
        <v>6.1890000000000001</v>
      </c>
      <c r="S3" s="5">
        <f t="shared" si="1"/>
        <v>3.4239999999999999</v>
      </c>
      <c r="T3" s="2">
        <v>2.5609999999999999</v>
      </c>
      <c r="U3" s="2">
        <v>2.4140000000000001</v>
      </c>
      <c r="V3" s="5">
        <f t="shared" si="2"/>
        <v>2.5609999999999999</v>
      </c>
      <c r="W3" s="2">
        <v>4</v>
      </c>
      <c r="X3" s="2">
        <v>47</v>
      </c>
      <c r="Y3" s="2">
        <v>48</v>
      </c>
      <c r="Z3" s="2">
        <f t="shared" si="3"/>
        <v>48</v>
      </c>
      <c r="AA3" s="5">
        <f t="shared" si="4"/>
        <v>44</v>
      </c>
      <c r="AB3" s="2">
        <v>8.42</v>
      </c>
      <c r="AC3" s="2">
        <v>7.56</v>
      </c>
      <c r="AD3" s="5">
        <f t="shared" si="5"/>
        <v>8.42</v>
      </c>
      <c r="AE3" s="2">
        <v>24</v>
      </c>
      <c r="AF3" s="2">
        <v>21.5</v>
      </c>
      <c r="AG3" s="5">
        <f t="shared" si="6"/>
        <v>24</v>
      </c>
    </row>
    <row r="4" spans="1:35" x14ac:dyDescent="0.2">
      <c r="A4" s="1">
        <v>45237</v>
      </c>
      <c r="B4" t="s">
        <v>41</v>
      </c>
      <c r="C4" t="s">
        <v>36</v>
      </c>
      <c r="D4" t="s">
        <v>37</v>
      </c>
      <c r="E4" t="s">
        <v>42</v>
      </c>
      <c r="F4" s="2">
        <v>157.9</v>
      </c>
      <c r="G4" s="2">
        <v>125</v>
      </c>
      <c r="H4" s="2">
        <f t="shared" si="0"/>
        <v>87</v>
      </c>
      <c r="I4" s="2">
        <v>147.69999999999999</v>
      </c>
      <c r="J4" s="2">
        <v>49.5</v>
      </c>
      <c r="K4" s="2" t="s">
        <v>39</v>
      </c>
      <c r="L4" s="2" t="s">
        <v>39</v>
      </c>
      <c r="M4" s="2">
        <v>3.5430000000000001</v>
      </c>
      <c r="N4" s="2">
        <v>6.5759999999999996</v>
      </c>
      <c r="O4" s="2" t="s">
        <v>39</v>
      </c>
      <c r="P4" s="2" t="s">
        <v>39</v>
      </c>
      <c r="Q4" s="2">
        <v>3.5310000000000001</v>
      </c>
      <c r="R4" s="2">
        <v>6.5869999999999997</v>
      </c>
      <c r="S4" s="5">
        <f t="shared" si="1"/>
        <v>3.5430000000000001</v>
      </c>
      <c r="T4" s="2">
        <v>2.6080000000000001</v>
      </c>
      <c r="U4" s="2">
        <v>2.5579999999999998</v>
      </c>
      <c r="V4" s="5">
        <f t="shared" si="2"/>
        <v>2.6080000000000001</v>
      </c>
      <c r="W4" s="2">
        <v>4</v>
      </c>
      <c r="X4" s="2">
        <v>46</v>
      </c>
      <c r="Y4" s="2">
        <v>49</v>
      </c>
      <c r="Z4" s="2">
        <f t="shared" si="3"/>
        <v>49</v>
      </c>
      <c r="AA4" s="5">
        <f t="shared" si="4"/>
        <v>45</v>
      </c>
      <c r="AB4" s="2">
        <v>4.93</v>
      </c>
      <c r="AC4" s="2">
        <v>4.75</v>
      </c>
      <c r="AD4" s="5">
        <f t="shared" si="5"/>
        <v>4.93</v>
      </c>
      <c r="AE4" s="2">
        <v>24.5</v>
      </c>
      <c r="AF4" s="2">
        <v>23.5</v>
      </c>
      <c r="AG4" s="5">
        <f t="shared" si="6"/>
        <v>24.5</v>
      </c>
    </row>
    <row r="5" spans="1:35" x14ac:dyDescent="0.2">
      <c r="A5" s="1">
        <v>45237</v>
      </c>
      <c r="B5" t="s">
        <v>43</v>
      </c>
      <c r="C5" t="s">
        <v>36</v>
      </c>
      <c r="D5" t="s">
        <v>37</v>
      </c>
      <c r="E5" t="s">
        <v>42</v>
      </c>
      <c r="F5" s="2">
        <v>157.5</v>
      </c>
      <c r="G5" s="2">
        <v>125.5</v>
      </c>
      <c r="H5" s="2">
        <f t="shared" si="0"/>
        <v>87.5</v>
      </c>
      <c r="I5" s="2">
        <v>157</v>
      </c>
      <c r="J5" s="2">
        <v>51.75</v>
      </c>
      <c r="K5" s="2" t="s">
        <v>39</v>
      </c>
      <c r="L5" s="2" t="s">
        <v>39</v>
      </c>
      <c r="M5" s="2">
        <v>3.532</v>
      </c>
      <c r="N5" s="2">
        <v>6.4320000000000004</v>
      </c>
      <c r="O5" s="2" t="s">
        <v>39</v>
      </c>
      <c r="P5" s="2" t="s">
        <v>39</v>
      </c>
      <c r="Q5" s="2">
        <v>3.4889999999999999</v>
      </c>
      <c r="R5" s="2">
        <v>6.375</v>
      </c>
      <c r="S5" s="5">
        <f t="shared" si="1"/>
        <v>3.532</v>
      </c>
      <c r="T5" s="2">
        <v>2.609</v>
      </c>
      <c r="U5" s="2">
        <v>2.6619999999999999</v>
      </c>
      <c r="V5" s="5">
        <f t="shared" si="2"/>
        <v>2.6619999999999999</v>
      </c>
      <c r="W5" s="2">
        <v>2</v>
      </c>
      <c r="X5" s="2">
        <v>46</v>
      </c>
      <c r="Y5" s="2">
        <v>49</v>
      </c>
      <c r="Z5" s="2">
        <f t="shared" si="3"/>
        <v>49</v>
      </c>
      <c r="AA5" s="5">
        <f t="shared" si="4"/>
        <v>47</v>
      </c>
      <c r="AB5" s="2">
        <v>6.72</v>
      </c>
      <c r="AC5" s="2">
        <v>6.63</v>
      </c>
      <c r="AD5" s="5">
        <f t="shared" si="5"/>
        <v>6.72</v>
      </c>
      <c r="AE5" s="2">
        <v>26.5</v>
      </c>
      <c r="AF5" s="2">
        <v>25</v>
      </c>
      <c r="AG5" s="5">
        <f t="shared" si="6"/>
        <v>26.5</v>
      </c>
    </row>
    <row r="6" spans="1:35" x14ac:dyDescent="0.2">
      <c r="A6" s="1">
        <v>45237</v>
      </c>
      <c r="B6" t="s">
        <v>52</v>
      </c>
      <c r="C6" t="s">
        <v>36</v>
      </c>
      <c r="D6" t="s">
        <v>37</v>
      </c>
      <c r="E6" t="s">
        <v>46</v>
      </c>
      <c r="F6" s="2">
        <v>163</v>
      </c>
      <c r="G6" s="2">
        <v>126.5</v>
      </c>
      <c r="H6" s="2">
        <f t="shared" si="0"/>
        <v>88.5</v>
      </c>
      <c r="I6" s="2">
        <v>164</v>
      </c>
      <c r="J6" s="2">
        <v>57.45</v>
      </c>
      <c r="K6" s="2" t="s">
        <v>39</v>
      </c>
      <c r="L6" s="2" t="s">
        <v>39</v>
      </c>
      <c r="M6" s="2">
        <v>3.6949999999999998</v>
      </c>
      <c r="N6" s="2">
        <v>6.8659999999999997</v>
      </c>
      <c r="O6" s="2" t="s">
        <v>39</v>
      </c>
      <c r="P6" s="2" t="s">
        <v>39</v>
      </c>
      <c r="Q6" s="2">
        <v>3.669</v>
      </c>
      <c r="R6" s="2">
        <v>6.8659999999999997</v>
      </c>
      <c r="S6" s="5">
        <f t="shared" si="1"/>
        <v>3.6949999999999998</v>
      </c>
      <c r="T6" s="2">
        <v>3.1059999999999999</v>
      </c>
      <c r="U6" s="2">
        <v>3.0190000000000001</v>
      </c>
      <c r="V6" s="5">
        <f t="shared" si="2"/>
        <v>3.1059999999999999</v>
      </c>
      <c r="W6" s="2">
        <v>14</v>
      </c>
      <c r="X6" s="2">
        <v>47</v>
      </c>
      <c r="Y6" s="2">
        <v>50</v>
      </c>
      <c r="Z6" s="2">
        <f t="shared" si="3"/>
        <v>50</v>
      </c>
      <c r="AA6" s="5">
        <f t="shared" si="4"/>
        <v>36</v>
      </c>
      <c r="AB6" s="2">
        <v>9.17</v>
      </c>
      <c r="AC6" s="2">
        <v>8.9600000000000009</v>
      </c>
      <c r="AD6" s="5">
        <f t="shared" si="5"/>
        <v>9.17</v>
      </c>
      <c r="AE6" s="2">
        <v>28</v>
      </c>
      <c r="AF6" s="2">
        <v>26</v>
      </c>
      <c r="AG6" s="5">
        <f t="shared" si="6"/>
        <v>28</v>
      </c>
    </row>
    <row r="7" spans="1:35" x14ac:dyDescent="0.2">
      <c r="A7" s="1">
        <v>45237</v>
      </c>
      <c r="B7" t="s">
        <v>60</v>
      </c>
      <c r="C7" t="s">
        <v>36</v>
      </c>
      <c r="D7" t="s">
        <v>37</v>
      </c>
      <c r="E7" t="s">
        <v>61</v>
      </c>
      <c r="F7" s="2">
        <v>160.1</v>
      </c>
      <c r="G7" s="2">
        <v>120</v>
      </c>
      <c r="H7" s="2">
        <f t="shared" si="0"/>
        <v>82</v>
      </c>
      <c r="I7" s="2">
        <v>165.6</v>
      </c>
      <c r="J7" s="2">
        <v>42.7</v>
      </c>
      <c r="K7" s="2" t="s">
        <v>39</v>
      </c>
      <c r="L7" s="2" t="s">
        <v>39</v>
      </c>
      <c r="M7" s="2">
        <v>3.758</v>
      </c>
      <c r="N7" s="2">
        <v>6.9820000000000002</v>
      </c>
      <c r="O7" s="2" t="s">
        <v>39</v>
      </c>
      <c r="P7" s="2" t="s">
        <v>39</v>
      </c>
      <c r="Q7" s="2">
        <v>3.7029999999999998</v>
      </c>
      <c r="R7" s="2">
        <v>6.9560000000000004</v>
      </c>
      <c r="S7" s="5">
        <f t="shared" si="1"/>
        <v>3.758</v>
      </c>
      <c r="T7" s="2">
        <v>3.024</v>
      </c>
      <c r="U7" s="2">
        <v>2.76</v>
      </c>
      <c r="V7" s="5">
        <f t="shared" si="2"/>
        <v>3.024</v>
      </c>
      <c r="W7" s="2">
        <v>30</v>
      </c>
      <c r="X7" s="2">
        <v>63</v>
      </c>
      <c r="Y7" s="2">
        <v>66</v>
      </c>
      <c r="Z7" s="2">
        <f t="shared" si="3"/>
        <v>66</v>
      </c>
      <c r="AA7" s="5">
        <f t="shared" si="4"/>
        <v>36</v>
      </c>
      <c r="AB7" s="2">
        <v>2.98</v>
      </c>
      <c r="AC7" s="2">
        <v>5.58</v>
      </c>
      <c r="AD7" s="5">
        <f t="shared" si="5"/>
        <v>5.58</v>
      </c>
      <c r="AE7" s="2">
        <v>20</v>
      </c>
      <c r="AF7" s="2">
        <v>19</v>
      </c>
      <c r="AG7" s="5">
        <f t="shared" si="6"/>
        <v>20</v>
      </c>
    </row>
    <row r="8" spans="1:35" x14ac:dyDescent="0.2">
      <c r="A8" s="1">
        <v>45237</v>
      </c>
      <c r="B8" t="s">
        <v>62</v>
      </c>
      <c r="C8" t="s">
        <v>36</v>
      </c>
      <c r="D8" t="s">
        <v>37</v>
      </c>
      <c r="E8" t="s">
        <v>63</v>
      </c>
      <c r="F8" s="2">
        <v>163.5</v>
      </c>
      <c r="G8" s="2">
        <v>123.5</v>
      </c>
      <c r="H8" s="2">
        <f t="shared" si="0"/>
        <v>85.5</v>
      </c>
      <c r="I8" s="2">
        <v>167.6</v>
      </c>
      <c r="J8" s="2">
        <v>49.9</v>
      </c>
      <c r="K8" s="2" t="s">
        <v>39</v>
      </c>
      <c r="L8" s="2" t="s">
        <v>39</v>
      </c>
      <c r="M8" s="2">
        <v>3.4359999999999999</v>
      </c>
      <c r="N8" s="2">
        <v>6.3730000000000002</v>
      </c>
      <c r="O8" s="2" t="s">
        <v>39</v>
      </c>
      <c r="P8" s="2" t="s">
        <v>39</v>
      </c>
      <c r="Q8" s="2">
        <v>3.42</v>
      </c>
      <c r="R8" s="2">
        <v>6.39</v>
      </c>
      <c r="S8" s="5">
        <f t="shared" si="1"/>
        <v>3.4359999999999999</v>
      </c>
      <c r="T8" s="2">
        <v>2.5920000000000001</v>
      </c>
      <c r="U8" s="2">
        <v>2.5470000000000002</v>
      </c>
      <c r="V8" s="5">
        <f t="shared" si="2"/>
        <v>2.5920000000000001</v>
      </c>
      <c r="W8" s="2">
        <v>24</v>
      </c>
      <c r="X8" s="2">
        <v>65</v>
      </c>
      <c r="Y8" s="2">
        <v>70</v>
      </c>
      <c r="Z8" s="2">
        <f t="shared" si="3"/>
        <v>70</v>
      </c>
      <c r="AA8" s="5">
        <f t="shared" si="4"/>
        <v>46</v>
      </c>
      <c r="AB8" s="2">
        <v>6.07</v>
      </c>
      <c r="AC8" s="2">
        <v>5.62</v>
      </c>
      <c r="AD8" s="5">
        <f t="shared" si="5"/>
        <v>6.07</v>
      </c>
      <c r="AE8" s="2">
        <v>27.5</v>
      </c>
      <c r="AF8" s="2">
        <v>27</v>
      </c>
      <c r="AG8" s="5">
        <f t="shared" si="6"/>
        <v>27.5</v>
      </c>
    </row>
    <row r="9" spans="1:35" x14ac:dyDescent="0.2">
      <c r="A9" s="1">
        <v>45237</v>
      </c>
      <c r="B9" t="s">
        <v>64</v>
      </c>
      <c r="C9" t="s">
        <v>36</v>
      </c>
      <c r="D9" t="s">
        <v>37</v>
      </c>
      <c r="E9" t="s">
        <v>65</v>
      </c>
      <c r="F9" s="2">
        <v>158.1</v>
      </c>
      <c r="G9" s="2">
        <v>122.5</v>
      </c>
      <c r="H9" s="2">
        <f t="shared" si="0"/>
        <v>84.5</v>
      </c>
      <c r="I9" s="2">
        <v>156</v>
      </c>
      <c r="J9" s="2">
        <v>44.5</v>
      </c>
      <c r="K9" s="2" t="s">
        <v>39</v>
      </c>
      <c r="L9" s="2" t="s">
        <v>39</v>
      </c>
      <c r="M9" s="2">
        <v>3.5720000000000001</v>
      </c>
      <c r="N9" s="2">
        <v>6.6120000000000001</v>
      </c>
      <c r="O9" s="2" t="s">
        <v>39</v>
      </c>
      <c r="P9" s="2" t="s">
        <v>39</v>
      </c>
      <c r="Q9" s="2">
        <v>3.5019999999999998</v>
      </c>
      <c r="R9" s="2">
        <v>6.63</v>
      </c>
      <c r="S9" s="5">
        <f t="shared" si="1"/>
        <v>3.5720000000000001</v>
      </c>
      <c r="T9" s="2">
        <v>2.569</v>
      </c>
      <c r="U9" s="2">
        <v>2.5939999999999999</v>
      </c>
      <c r="V9" s="5">
        <f t="shared" si="2"/>
        <v>2.5939999999999999</v>
      </c>
      <c r="W9" s="2">
        <v>7</v>
      </c>
      <c r="X9" s="2">
        <v>48</v>
      </c>
      <c r="Y9" s="2">
        <v>49</v>
      </c>
      <c r="Z9" s="2">
        <f t="shared" si="3"/>
        <v>49</v>
      </c>
      <c r="AA9" s="5">
        <f t="shared" si="4"/>
        <v>42</v>
      </c>
      <c r="AB9" s="2">
        <v>5.85</v>
      </c>
      <c r="AC9" s="2">
        <v>6.2</v>
      </c>
      <c r="AD9" s="5">
        <f t="shared" si="5"/>
        <v>6.2</v>
      </c>
      <c r="AE9" s="2">
        <v>22.5</v>
      </c>
      <c r="AF9" s="2">
        <v>22.5</v>
      </c>
      <c r="AG9" s="5">
        <f t="shared" si="6"/>
        <v>22.5</v>
      </c>
    </row>
    <row r="10" spans="1:35" x14ac:dyDescent="0.2">
      <c r="A10" s="1">
        <v>45237</v>
      </c>
      <c r="B10" t="s">
        <v>66</v>
      </c>
      <c r="C10" t="s">
        <v>36</v>
      </c>
      <c r="D10" t="s">
        <v>67</v>
      </c>
      <c r="E10" t="s">
        <v>38</v>
      </c>
      <c r="F10" s="2">
        <v>160.80000000000001</v>
      </c>
      <c r="G10" s="2">
        <v>124.5</v>
      </c>
      <c r="H10" s="2">
        <f t="shared" si="0"/>
        <v>86.5</v>
      </c>
      <c r="I10" s="2">
        <v>162.5</v>
      </c>
      <c r="J10" s="2">
        <v>48.65</v>
      </c>
      <c r="K10" s="2" t="s">
        <v>39</v>
      </c>
      <c r="L10" s="2" t="s">
        <v>39</v>
      </c>
      <c r="M10" s="2">
        <v>3.677</v>
      </c>
      <c r="N10" s="2">
        <v>6.7809999999999997</v>
      </c>
      <c r="O10" s="2" t="s">
        <v>39</v>
      </c>
      <c r="P10" s="2" t="s">
        <v>39</v>
      </c>
      <c r="Q10" s="2">
        <v>3.6509999999999998</v>
      </c>
      <c r="R10" s="2">
        <v>6.6680000000000001</v>
      </c>
      <c r="S10" s="5">
        <f t="shared" si="1"/>
        <v>3.677</v>
      </c>
      <c r="T10" s="2">
        <v>2.645</v>
      </c>
      <c r="U10" s="2">
        <v>2.617</v>
      </c>
      <c r="V10" s="5">
        <f t="shared" si="2"/>
        <v>2.645</v>
      </c>
      <c r="W10" s="2">
        <v>22</v>
      </c>
      <c r="X10" s="2">
        <v>62</v>
      </c>
      <c r="Y10" s="2">
        <v>63</v>
      </c>
      <c r="Z10" s="2">
        <f t="shared" si="3"/>
        <v>63</v>
      </c>
      <c r="AA10" s="5">
        <f t="shared" si="4"/>
        <v>41</v>
      </c>
      <c r="AB10" s="2">
        <v>5.6</v>
      </c>
      <c r="AC10" s="2">
        <v>6.7</v>
      </c>
      <c r="AD10" s="5">
        <f t="shared" si="5"/>
        <v>6.7</v>
      </c>
      <c r="AE10" s="2">
        <v>25.5</v>
      </c>
      <c r="AF10" s="2">
        <v>19</v>
      </c>
      <c r="AG10" s="5">
        <f t="shared" si="6"/>
        <v>25.5</v>
      </c>
    </row>
    <row r="11" spans="1:35" x14ac:dyDescent="0.2">
      <c r="A11" s="1">
        <v>45237</v>
      </c>
      <c r="B11" t="s">
        <v>68</v>
      </c>
      <c r="C11" t="s">
        <v>36</v>
      </c>
      <c r="D11" t="s">
        <v>67</v>
      </c>
      <c r="E11" t="s">
        <v>38</v>
      </c>
      <c r="F11" s="2">
        <v>169.8</v>
      </c>
      <c r="G11" s="2">
        <v>124.5</v>
      </c>
      <c r="H11" s="2">
        <f t="shared" si="0"/>
        <v>86.5</v>
      </c>
      <c r="I11" s="2">
        <v>171.4</v>
      </c>
      <c r="J11" s="2">
        <v>66.650000000000006</v>
      </c>
      <c r="K11" s="2" t="s">
        <v>39</v>
      </c>
      <c r="L11" s="2" t="s">
        <v>39</v>
      </c>
      <c r="M11" s="2">
        <v>3.6320000000000001</v>
      </c>
      <c r="N11" s="2">
        <v>6.8090000000000002</v>
      </c>
      <c r="O11" s="2" t="s">
        <v>39</v>
      </c>
      <c r="P11" s="2" t="s">
        <v>39</v>
      </c>
      <c r="Q11" s="2">
        <v>3.6930000000000001</v>
      </c>
      <c r="R11" s="2">
        <v>6.7380000000000004</v>
      </c>
      <c r="S11" s="5">
        <f t="shared" si="1"/>
        <v>3.6930000000000001</v>
      </c>
      <c r="T11" s="2">
        <v>2.8969999999999998</v>
      </c>
      <c r="U11" s="2">
        <v>2.8610000000000002</v>
      </c>
      <c r="V11" s="5">
        <f t="shared" si="2"/>
        <v>2.8969999999999998</v>
      </c>
      <c r="W11" s="2">
        <v>16</v>
      </c>
      <c r="X11" s="2">
        <v>50</v>
      </c>
      <c r="Y11" s="2">
        <v>52</v>
      </c>
      <c r="Z11" s="2">
        <f t="shared" si="3"/>
        <v>52</v>
      </c>
      <c r="AA11" s="5">
        <f t="shared" si="4"/>
        <v>36</v>
      </c>
      <c r="AB11" s="2">
        <v>8.07</v>
      </c>
      <c r="AC11" s="2">
        <v>8.3000000000000007</v>
      </c>
      <c r="AD11" s="5">
        <f t="shared" si="5"/>
        <v>8.3000000000000007</v>
      </c>
      <c r="AE11" s="2">
        <v>26</v>
      </c>
      <c r="AF11" s="2">
        <v>26.5</v>
      </c>
      <c r="AG11" s="5">
        <f t="shared" si="6"/>
        <v>26.5</v>
      </c>
    </row>
    <row r="12" spans="1:35" x14ac:dyDescent="0.2">
      <c r="A12" s="1">
        <v>45237</v>
      </c>
      <c r="B12" t="s">
        <v>69</v>
      </c>
      <c r="C12" t="s">
        <v>36</v>
      </c>
      <c r="D12" t="s">
        <v>67</v>
      </c>
      <c r="E12" t="s">
        <v>54</v>
      </c>
      <c r="F12" s="2">
        <v>165.9</v>
      </c>
      <c r="G12" s="2">
        <v>126</v>
      </c>
      <c r="H12" s="2">
        <f t="shared" si="0"/>
        <v>88</v>
      </c>
      <c r="I12" s="2">
        <v>161.30000000000001</v>
      </c>
      <c r="J12" s="2">
        <v>52.85</v>
      </c>
      <c r="K12" s="2" t="s">
        <v>39</v>
      </c>
      <c r="L12" s="2" t="s">
        <v>39</v>
      </c>
      <c r="M12" s="2">
        <v>3.883</v>
      </c>
      <c r="N12" s="2">
        <v>7.07</v>
      </c>
      <c r="O12" s="2" t="s">
        <v>39</v>
      </c>
      <c r="P12" s="2" t="s">
        <v>39</v>
      </c>
      <c r="Q12" s="2">
        <v>3.9079999999999999</v>
      </c>
      <c r="R12" s="2">
        <v>6.9109999999999996</v>
      </c>
      <c r="S12" s="5">
        <f t="shared" si="1"/>
        <v>3.9079999999999999</v>
      </c>
      <c r="T12" s="2">
        <v>3.258</v>
      </c>
      <c r="U12" s="2">
        <v>2.875</v>
      </c>
      <c r="V12" s="5">
        <f t="shared" si="2"/>
        <v>3.258</v>
      </c>
      <c r="W12" s="2">
        <v>6</v>
      </c>
      <c r="X12" s="2">
        <v>31</v>
      </c>
      <c r="Y12" s="2">
        <v>32</v>
      </c>
      <c r="Z12" s="2">
        <f t="shared" si="3"/>
        <v>32</v>
      </c>
      <c r="AA12" s="5">
        <f t="shared" si="4"/>
        <v>26</v>
      </c>
      <c r="AB12" s="2">
        <v>5.4</v>
      </c>
      <c r="AC12" s="2">
        <v>3.72</v>
      </c>
      <c r="AD12" s="5">
        <f t="shared" si="5"/>
        <v>5.4</v>
      </c>
      <c r="AE12" s="2">
        <v>23</v>
      </c>
      <c r="AF12" s="2">
        <v>25</v>
      </c>
      <c r="AG12" s="5">
        <f t="shared" si="6"/>
        <v>25</v>
      </c>
    </row>
    <row r="13" spans="1:35" x14ac:dyDescent="0.2">
      <c r="A13" s="1">
        <v>45237</v>
      </c>
      <c r="B13" t="s">
        <v>70</v>
      </c>
      <c r="C13" t="s">
        <v>36</v>
      </c>
      <c r="D13" t="s">
        <v>67</v>
      </c>
      <c r="E13" t="s">
        <v>63</v>
      </c>
      <c r="F13" s="2">
        <v>161.9</v>
      </c>
      <c r="G13" s="2">
        <v>122</v>
      </c>
      <c r="H13" s="2">
        <f t="shared" si="0"/>
        <v>84</v>
      </c>
      <c r="I13" s="2">
        <v>163</v>
      </c>
      <c r="J13" s="2">
        <v>49.5</v>
      </c>
      <c r="K13" s="2" t="s">
        <v>39</v>
      </c>
      <c r="L13" s="2" t="s">
        <v>39</v>
      </c>
      <c r="M13" s="2">
        <v>3.3889999999999998</v>
      </c>
      <c r="N13" s="2">
        <v>6.2210000000000001</v>
      </c>
      <c r="O13" s="2" t="s">
        <v>39</v>
      </c>
      <c r="P13" s="2" t="s">
        <v>39</v>
      </c>
      <c r="Q13" s="2">
        <v>3.4060000000000001</v>
      </c>
      <c r="R13" s="2">
        <v>6.1539999999999999</v>
      </c>
      <c r="S13" s="5">
        <f t="shared" si="1"/>
        <v>3.4060000000000001</v>
      </c>
      <c r="T13" s="2">
        <v>2.6240000000000001</v>
      </c>
      <c r="U13" s="2">
        <v>2.3420000000000001</v>
      </c>
      <c r="V13" s="5">
        <f t="shared" si="2"/>
        <v>2.6240000000000001</v>
      </c>
      <c r="W13" s="2">
        <v>23</v>
      </c>
      <c r="X13" s="2">
        <v>69</v>
      </c>
      <c r="Y13" s="2">
        <v>71</v>
      </c>
      <c r="Z13" s="2">
        <f t="shared" si="3"/>
        <v>71</v>
      </c>
      <c r="AA13" s="5">
        <f t="shared" si="4"/>
        <v>48</v>
      </c>
      <c r="AB13" s="2">
        <v>6.19</v>
      </c>
      <c r="AC13" s="2">
        <v>7.13</v>
      </c>
      <c r="AD13" s="5">
        <f t="shared" si="5"/>
        <v>7.13</v>
      </c>
      <c r="AE13" s="2">
        <v>20.5</v>
      </c>
      <c r="AF13" s="2">
        <v>23</v>
      </c>
      <c r="AG13" s="5">
        <f t="shared" si="6"/>
        <v>23</v>
      </c>
    </row>
    <row r="14" spans="1:35" x14ac:dyDescent="0.2">
      <c r="A14" s="1">
        <v>45237</v>
      </c>
      <c r="B14" t="s">
        <v>73</v>
      </c>
      <c r="C14" t="s">
        <v>36</v>
      </c>
      <c r="D14" t="s">
        <v>67</v>
      </c>
      <c r="E14" t="s">
        <v>46</v>
      </c>
      <c r="F14" s="2">
        <v>161.6</v>
      </c>
      <c r="G14" s="2">
        <v>122</v>
      </c>
      <c r="H14" s="2">
        <f t="shared" si="0"/>
        <v>84</v>
      </c>
      <c r="I14" s="2">
        <v>173.5</v>
      </c>
      <c r="J14" s="2">
        <v>50.35</v>
      </c>
      <c r="K14" s="2" t="s">
        <v>39</v>
      </c>
      <c r="L14" s="2" t="s">
        <v>39</v>
      </c>
      <c r="M14" s="2">
        <v>3.9460000000000002</v>
      </c>
      <c r="N14" s="2">
        <v>7.2489999999999997</v>
      </c>
      <c r="O14" s="2" t="s">
        <v>39</v>
      </c>
      <c r="P14" s="2" t="s">
        <v>39</v>
      </c>
      <c r="Q14" s="2">
        <v>3.83</v>
      </c>
      <c r="R14" s="2">
        <v>7.0739999999999998</v>
      </c>
      <c r="S14" s="5">
        <f t="shared" si="1"/>
        <v>3.9460000000000002</v>
      </c>
      <c r="T14" s="2">
        <v>2.9350000000000001</v>
      </c>
      <c r="U14" s="2">
        <v>2.903</v>
      </c>
      <c r="V14" s="5">
        <f t="shared" si="2"/>
        <v>2.9350000000000001</v>
      </c>
      <c r="W14" s="2">
        <v>27</v>
      </c>
      <c r="X14" s="2">
        <v>63</v>
      </c>
      <c r="Y14" s="2">
        <v>65</v>
      </c>
      <c r="Z14" s="2">
        <f t="shared" si="3"/>
        <v>65</v>
      </c>
      <c r="AA14" s="5">
        <f t="shared" si="4"/>
        <v>38</v>
      </c>
      <c r="AB14" s="2">
        <v>7.95</v>
      </c>
      <c r="AC14" s="2">
        <v>8.0299999999999994</v>
      </c>
      <c r="AD14" s="5">
        <f t="shared" si="5"/>
        <v>8.0299999999999994</v>
      </c>
      <c r="AE14" s="2">
        <v>27.5</v>
      </c>
      <c r="AF14" s="2">
        <v>28</v>
      </c>
      <c r="AG14" s="5">
        <f t="shared" si="6"/>
        <v>28</v>
      </c>
    </row>
    <row r="15" spans="1:35" x14ac:dyDescent="0.2">
      <c r="A15" s="1">
        <v>45237</v>
      </c>
      <c r="B15" t="s">
        <v>74</v>
      </c>
      <c r="C15" t="s">
        <v>36</v>
      </c>
      <c r="D15" t="s">
        <v>67</v>
      </c>
      <c r="E15" t="s">
        <v>38</v>
      </c>
      <c r="F15" s="2">
        <v>156.9</v>
      </c>
      <c r="G15" s="2">
        <v>120</v>
      </c>
      <c r="H15" s="2">
        <f t="shared" si="0"/>
        <v>82</v>
      </c>
      <c r="I15" s="2">
        <v>154</v>
      </c>
      <c r="J15" s="2">
        <v>49.75</v>
      </c>
      <c r="K15" s="2" t="s">
        <v>39</v>
      </c>
      <c r="L15" s="2" t="s">
        <v>39</v>
      </c>
      <c r="M15" s="2">
        <v>3.7629999999999999</v>
      </c>
      <c r="N15" s="2">
        <v>7.032</v>
      </c>
      <c r="O15" s="2" t="s">
        <v>39</v>
      </c>
      <c r="P15" s="2" t="s">
        <v>39</v>
      </c>
      <c r="Q15" s="2">
        <v>3.8079999999999998</v>
      </c>
      <c r="R15" s="2">
        <v>6.984</v>
      </c>
      <c r="S15" s="5">
        <f t="shared" si="1"/>
        <v>3.8079999999999998</v>
      </c>
      <c r="T15" s="2">
        <v>2.7189999999999999</v>
      </c>
      <c r="U15" s="2">
        <v>2.6930000000000001</v>
      </c>
      <c r="V15" s="5">
        <f t="shared" si="2"/>
        <v>2.7189999999999999</v>
      </c>
      <c r="W15" s="2">
        <v>17</v>
      </c>
      <c r="X15" s="2">
        <v>54</v>
      </c>
      <c r="Y15" s="2">
        <v>54</v>
      </c>
      <c r="Z15" s="2">
        <f t="shared" si="3"/>
        <v>54</v>
      </c>
      <c r="AA15" s="5">
        <f t="shared" si="4"/>
        <v>37</v>
      </c>
      <c r="AB15" s="2">
        <v>6.07</v>
      </c>
      <c r="AC15" s="2">
        <v>5.95</v>
      </c>
      <c r="AD15" s="5">
        <f t="shared" si="5"/>
        <v>6.07</v>
      </c>
      <c r="AE15" s="2">
        <v>29.5</v>
      </c>
      <c r="AF15" s="2">
        <v>30</v>
      </c>
      <c r="AG15" s="5">
        <f t="shared" si="6"/>
        <v>30</v>
      </c>
    </row>
    <row r="16" spans="1:35" x14ac:dyDescent="0.2">
      <c r="A16" s="1">
        <v>45237</v>
      </c>
      <c r="B16" t="s">
        <v>80</v>
      </c>
      <c r="C16" t="s">
        <v>36</v>
      </c>
      <c r="D16" t="s">
        <v>67</v>
      </c>
      <c r="E16" t="s">
        <v>65</v>
      </c>
      <c r="F16" s="2">
        <v>152.69999999999999</v>
      </c>
      <c r="G16" s="2">
        <v>121.5</v>
      </c>
      <c r="H16" s="2">
        <f t="shared" si="0"/>
        <v>83.5</v>
      </c>
      <c r="I16" s="2">
        <v>150.5</v>
      </c>
      <c r="J16" s="2">
        <v>48.25</v>
      </c>
      <c r="K16" s="2" t="s">
        <v>39</v>
      </c>
      <c r="L16" s="2" t="s">
        <v>39</v>
      </c>
      <c r="M16" s="2">
        <v>3.359</v>
      </c>
      <c r="N16" s="2">
        <v>6.1050000000000004</v>
      </c>
      <c r="O16" s="2" t="s">
        <v>39</v>
      </c>
      <c r="P16" s="2" t="s">
        <v>39</v>
      </c>
      <c r="Q16" s="2">
        <v>3.3809999999999998</v>
      </c>
      <c r="R16" s="2">
        <v>6.1550000000000002</v>
      </c>
      <c r="S16" s="5">
        <f t="shared" si="1"/>
        <v>3.3809999999999998</v>
      </c>
      <c r="T16" s="2">
        <v>2.6840000000000002</v>
      </c>
      <c r="U16" s="3">
        <v>2.6280000000000001</v>
      </c>
      <c r="V16" s="5">
        <f t="shared" si="2"/>
        <v>2.6840000000000002</v>
      </c>
      <c r="W16" s="2">
        <v>4</v>
      </c>
      <c r="X16" s="2">
        <v>41</v>
      </c>
      <c r="Y16" s="2">
        <v>48</v>
      </c>
      <c r="Z16" s="2">
        <f t="shared" si="3"/>
        <v>48</v>
      </c>
      <c r="AA16" s="5">
        <f t="shared" si="4"/>
        <v>44</v>
      </c>
      <c r="AB16" s="2">
        <v>6.85</v>
      </c>
      <c r="AC16" s="2">
        <v>6.51</v>
      </c>
      <c r="AD16" s="5">
        <f t="shared" si="5"/>
        <v>6.85</v>
      </c>
      <c r="AE16" s="2">
        <v>26.5</v>
      </c>
      <c r="AF16" s="2">
        <v>22.5</v>
      </c>
      <c r="AG16" s="5">
        <f t="shared" si="6"/>
        <v>26.5</v>
      </c>
    </row>
    <row r="17" spans="1:35" x14ac:dyDescent="0.2">
      <c r="A17" s="1">
        <v>45237</v>
      </c>
      <c r="B17" t="s">
        <v>81</v>
      </c>
      <c r="C17" t="s">
        <v>36</v>
      </c>
      <c r="D17" t="s">
        <v>67</v>
      </c>
      <c r="E17" t="s">
        <v>54</v>
      </c>
      <c r="F17" s="2">
        <v>165</v>
      </c>
      <c r="G17" s="2">
        <v>123.5</v>
      </c>
      <c r="H17" s="2">
        <f t="shared" si="0"/>
        <v>85.5</v>
      </c>
      <c r="I17" s="2">
        <v>168.7</v>
      </c>
      <c r="J17" s="2">
        <v>62.2</v>
      </c>
      <c r="K17" s="2" t="s">
        <v>39</v>
      </c>
      <c r="L17" s="2" t="s">
        <v>39</v>
      </c>
      <c r="M17" s="2">
        <v>4.2549999999999999</v>
      </c>
      <c r="N17" s="2">
        <v>8.3699999999999992</v>
      </c>
      <c r="O17" s="2" t="s">
        <v>39</v>
      </c>
      <c r="P17" s="2" t="s">
        <v>39</v>
      </c>
      <c r="Q17" s="2">
        <v>4.3769999999999998</v>
      </c>
      <c r="R17" s="2">
        <v>8.5470000000000006</v>
      </c>
      <c r="S17" s="5">
        <f t="shared" si="1"/>
        <v>4.3769999999999998</v>
      </c>
      <c r="T17" s="2">
        <v>3.1779999999999999</v>
      </c>
      <c r="U17" s="2">
        <v>3.137</v>
      </c>
      <c r="V17" s="5">
        <f t="shared" si="2"/>
        <v>3.1779999999999999</v>
      </c>
      <c r="W17" s="2">
        <v>37</v>
      </c>
      <c r="X17" s="2">
        <v>64</v>
      </c>
      <c r="Y17" s="2">
        <v>66</v>
      </c>
      <c r="Z17" s="2">
        <f t="shared" si="3"/>
        <v>66</v>
      </c>
      <c r="AA17" s="5">
        <f t="shared" si="4"/>
        <v>29</v>
      </c>
      <c r="AB17" s="2">
        <v>6.53</v>
      </c>
      <c r="AC17" s="2">
        <v>6.44</v>
      </c>
      <c r="AD17" s="5">
        <f t="shared" si="5"/>
        <v>6.53</v>
      </c>
      <c r="AE17" s="2">
        <v>25</v>
      </c>
      <c r="AF17" s="2">
        <v>23.5</v>
      </c>
      <c r="AG17" s="5">
        <f t="shared" si="6"/>
        <v>25</v>
      </c>
    </row>
    <row r="18" spans="1:35" x14ac:dyDescent="0.2">
      <c r="A18" s="1">
        <v>45237</v>
      </c>
      <c r="B18" t="s">
        <v>83</v>
      </c>
      <c r="C18" t="s">
        <v>36</v>
      </c>
      <c r="D18" t="s">
        <v>84</v>
      </c>
      <c r="E18" t="s">
        <v>85</v>
      </c>
      <c r="F18" s="2">
        <v>162.6</v>
      </c>
      <c r="G18" s="2">
        <v>125</v>
      </c>
      <c r="H18" s="2">
        <f t="shared" si="0"/>
        <v>87</v>
      </c>
      <c r="I18" s="2">
        <v>165</v>
      </c>
      <c r="J18" s="2">
        <v>51.05</v>
      </c>
      <c r="K18" s="2" t="s">
        <v>39</v>
      </c>
      <c r="L18" s="2" t="s">
        <v>39</v>
      </c>
      <c r="M18" s="2">
        <v>4.048</v>
      </c>
      <c r="N18" s="2">
        <v>7.6470000000000002</v>
      </c>
      <c r="O18" s="2" t="s">
        <v>39</v>
      </c>
      <c r="P18" s="2" t="s">
        <v>39</v>
      </c>
      <c r="Q18" s="2">
        <v>4.0940000000000003</v>
      </c>
      <c r="R18" s="2">
        <v>7.891</v>
      </c>
      <c r="S18" s="5">
        <f t="shared" si="1"/>
        <v>4.0940000000000003</v>
      </c>
      <c r="T18" s="2">
        <v>3.044</v>
      </c>
      <c r="U18" s="2">
        <v>3.0369999999999999</v>
      </c>
      <c r="V18" s="5">
        <f t="shared" si="2"/>
        <v>3.044</v>
      </c>
      <c r="W18" s="2">
        <v>26</v>
      </c>
      <c r="X18" s="2">
        <v>65</v>
      </c>
      <c r="Y18" s="2">
        <v>65</v>
      </c>
      <c r="Z18" s="2">
        <f t="shared" si="3"/>
        <v>65</v>
      </c>
      <c r="AA18" s="5">
        <f t="shared" si="4"/>
        <v>39</v>
      </c>
      <c r="AB18" s="2">
        <v>7.83</v>
      </c>
      <c r="AC18" s="2">
        <v>8.32</v>
      </c>
      <c r="AD18" s="5">
        <f t="shared" si="5"/>
        <v>8.32</v>
      </c>
      <c r="AE18" s="2">
        <v>33.5</v>
      </c>
      <c r="AF18" s="2">
        <v>28.5</v>
      </c>
      <c r="AG18" s="5">
        <f t="shared" si="6"/>
        <v>33.5</v>
      </c>
    </row>
    <row r="19" spans="1:35" x14ac:dyDescent="0.2">
      <c r="A19" s="1">
        <v>45237</v>
      </c>
      <c r="B19" t="s">
        <v>86</v>
      </c>
      <c r="C19" t="s">
        <v>36</v>
      </c>
      <c r="D19" t="s">
        <v>84</v>
      </c>
      <c r="E19" t="s">
        <v>87</v>
      </c>
      <c r="F19" s="2">
        <v>150.30000000000001</v>
      </c>
      <c r="G19" s="2">
        <v>134</v>
      </c>
      <c r="H19" s="2">
        <f t="shared" si="0"/>
        <v>96</v>
      </c>
      <c r="I19" s="2">
        <v>146.5</v>
      </c>
      <c r="J19" s="2">
        <v>40.549999999999997</v>
      </c>
      <c r="K19" s="2" t="s">
        <v>39</v>
      </c>
      <c r="L19" s="2" t="s">
        <v>39</v>
      </c>
      <c r="M19" s="2">
        <v>4.117</v>
      </c>
      <c r="N19" s="2">
        <v>8.1470000000000002</v>
      </c>
      <c r="O19" s="2" t="s">
        <v>39</v>
      </c>
      <c r="P19" s="2" t="s">
        <v>39</v>
      </c>
      <c r="Q19" s="2">
        <v>3.94</v>
      </c>
      <c r="R19" s="2">
        <v>7.5629999999999997</v>
      </c>
      <c r="S19" s="5">
        <f t="shared" si="1"/>
        <v>4.117</v>
      </c>
      <c r="T19" s="2">
        <v>2.915</v>
      </c>
      <c r="U19" s="2">
        <v>2.94</v>
      </c>
      <c r="V19" s="5">
        <f t="shared" si="2"/>
        <v>2.94</v>
      </c>
      <c r="W19" s="2">
        <v>10</v>
      </c>
      <c r="X19" s="2">
        <v>49</v>
      </c>
      <c r="Y19" s="2">
        <v>49</v>
      </c>
      <c r="Z19" s="2">
        <f t="shared" si="3"/>
        <v>49</v>
      </c>
      <c r="AA19" s="5">
        <f t="shared" si="4"/>
        <v>39</v>
      </c>
      <c r="AB19" s="2">
        <v>4.43</v>
      </c>
      <c r="AC19" s="2">
        <v>5.58</v>
      </c>
      <c r="AD19" s="5">
        <f t="shared" si="5"/>
        <v>5.58</v>
      </c>
      <c r="AE19" s="2">
        <v>20</v>
      </c>
      <c r="AF19" s="2">
        <v>26</v>
      </c>
      <c r="AG19" s="5">
        <f t="shared" si="6"/>
        <v>26</v>
      </c>
    </row>
    <row r="20" spans="1:35" x14ac:dyDescent="0.2">
      <c r="A20" s="1">
        <v>45237</v>
      </c>
      <c r="B20" t="s">
        <v>90</v>
      </c>
      <c r="C20" t="s">
        <v>36</v>
      </c>
      <c r="D20" t="s">
        <v>84</v>
      </c>
      <c r="E20" t="s">
        <v>91</v>
      </c>
      <c r="F20" s="2">
        <v>145</v>
      </c>
      <c r="G20" s="2">
        <v>119</v>
      </c>
      <c r="H20" s="2">
        <f t="shared" si="0"/>
        <v>81</v>
      </c>
      <c r="I20" s="2">
        <v>142.5</v>
      </c>
      <c r="J20" s="2">
        <v>50.05</v>
      </c>
      <c r="K20" s="2" t="s">
        <v>39</v>
      </c>
      <c r="L20" s="2" t="s">
        <v>39</v>
      </c>
      <c r="M20" s="2">
        <v>3.7240000000000002</v>
      </c>
      <c r="N20" s="2">
        <v>6.8109999999999999</v>
      </c>
      <c r="O20" s="2" t="s">
        <v>39</v>
      </c>
      <c r="P20" s="2" t="s">
        <v>39</v>
      </c>
      <c r="Q20" s="2">
        <v>3.7669999999999999</v>
      </c>
      <c r="R20" s="2">
        <v>6.766</v>
      </c>
      <c r="S20" s="5">
        <f t="shared" si="1"/>
        <v>3.7669999999999999</v>
      </c>
      <c r="T20" s="2">
        <v>2.8319999999999999</v>
      </c>
      <c r="U20" s="2">
        <v>2.7749999999999999</v>
      </c>
      <c r="V20" s="5">
        <f t="shared" si="2"/>
        <v>2.8319999999999999</v>
      </c>
      <c r="W20" s="2">
        <v>3</v>
      </c>
      <c r="X20" s="2">
        <v>42</v>
      </c>
      <c r="Y20" s="2">
        <v>42</v>
      </c>
      <c r="Z20" s="2">
        <f t="shared" si="3"/>
        <v>42</v>
      </c>
      <c r="AA20" s="5">
        <f t="shared" si="4"/>
        <v>39</v>
      </c>
      <c r="AB20" s="2">
        <v>5.3</v>
      </c>
      <c r="AC20" s="2">
        <v>5.3</v>
      </c>
      <c r="AD20" s="5">
        <f t="shared" si="5"/>
        <v>5.3</v>
      </c>
      <c r="AE20" s="2">
        <v>23</v>
      </c>
      <c r="AF20" s="2">
        <v>25</v>
      </c>
      <c r="AG20" s="5">
        <f t="shared" si="6"/>
        <v>25</v>
      </c>
    </row>
    <row r="21" spans="1:35" x14ac:dyDescent="0.2">
      <c r="A21" s="1">
        <v>45237</v>
      </c>
      <c r="B21" t="s">
        <v>94</v>
      </c>
      <c r="C21" t="s">
        <v>36</v>
      </c>
      <c r="D21" t="s">
        <v>84</v>
      </c>
      <c r="E21" t="s">
        <v>95</v>
      </c>
      <c r="F21" s="2">
        <v>157.4</v>
      </c>
      <c r="G21" s="2">
        <v>121</v>
      </c>
      <c r="H21" s="2">
        <f t="shared" si="0"/>
        <v>83</v>
      </c>
      <c r="I21" s="2">
        <v>156.5</v>
      </c>
      <c r="J21" s="2">
        <v>53.1</v>
      </c>
      <c r="K21" s="2" t="s">
        <v>39</v>
      </c>
      <c r="L21" s="2" t="s">
        <v>39</v>
      </c>
      <c r="M21" s="2">
        <v>3.456</v>
      </c>
      <c r="N21" s="2">
        <v>6.2649999999999997</v>
      </c>
      <c r="O21" s="2" t="s">
        <v>39</v>
      </c>
      <c r="P21" s="2" t="s">
        <v>39</v>
      </c>
      <c r="Q21" s="2">
        <v>3.4359999999999999</v>
      </c>
      <c r="R21" s="2">
        <v>6.2889999999999997</v>
      </c>
      <c r="S21" s="5">
        <f t="shared" si="1"/>
        <v>3.456</v>
      </c>
      <c r="T21" s="2">
        <v>2.5710000000000002</v>
      </c>
      <c r="U21" s="2">
        <v>2.5859999999999999</v>
      </c>
      <c r="V21" s="5">
        <f t="shared" si="2"/>
        <v>2.5859999999999999</v>
      </c>
      <c r="W21" s="2">
        <v>10</v>
      </c>
      <c r="X21" s="2">
        <v>42</v>
      </c>
      <c r="Y21" s="2">
        <v>43</v>
      </c>
      <c r="Z21" s="2">
        <f t="shared" si="3"/>
        <v>43</v>
      </c>
      <c r="AA21" s="5">
        <f t="shared" si="4"/>
        <v>33</v>
      </c>
      <c r="AB21" s="2">
        <v>5.3</v>
      </c>
      <c r="AC21" s="2">
        <v>5.25</v>
      </c>
      <c r="AD21" s="5">
        <f t="shared" si="5"/>
        <v>5.3</v>
      </c>
      <c r="AE21" s="2">
        <v>25.5</v>
      </c>
      <c r="AF21" s="2">
        <v>19</v>
      </c>
      <c r="AG21" s="5">
        <f t="shared" si="6"/>
        <v>25.5</v>
      </c>
    </row>
    <row r="22" spans="1:35" x14ac:dyDescent="0.2">
      <c r="A22" s="1">
        <v>45237</v>
      </c>
      <c r="B22" t="s">
        <v>96</v>
      </c>
      <c r="C22" t="s">
        <v>36</v>
      </c>
      <c r="D22" t="s">
        <v>84</v>
      </c>
      <c r="E22" t="s">
        <v>59</v>
      </c>
      <c r="F22" s="2">
        <v>155.1</v>
      </c>
      <c r="G22" s="2">
        <v>121.5</v>
      </c>
      <c r="H22" s="2">
        <f t="shared" si="0"/>
        <v>83.5</v>
      </c>
      <c r="I22" s="2">
        <v>159</v>
      </c>
      <c r="J22" s="2">
        <v>48.85</v>
      </c>
      <c r="K22" s="2" t="s">
        <v>39</v>
      </c>
      <c r="L22" s="2" t="s">
        <v>39</v>
      </c>
      <c r="M22" s="4" t="s">
        <v>39</v>
      </c>
      <c r="N22" s="3">
        <v>7.27</v>
      </c>
      <c r="O22" s="2" t="s">
        <v>39</v>
      </c>
      <c r="P22" s="2" t="s">
        <v>39</v>
      </c>
      <c r="Q22" s="4" t="s">
        <v>39</v>
      </c>
      <c r="R22" s="2">
        <v>7.1760000000000002</v>
      </c>
      <c r="S22" s="5">
        <f t="shared" si="1"/>
        <v>0</v>
      </c>
      <c r="T22" s="2">
        <v>2.9289999999999998</v>
      </c>
      <c r="U22" s="2">
        <v>2.7250000000000001</v>
      </c>
      <c r="V22" s="5">
        <f t="shared" si="2"/>
        <v>2.9289999999999998</v>
      </c>
      <c r="W22" s="2">
        <v>1</v>
      </c>
      <c r="X22" s="2">
        <v>36</v>
      </c>
      <c r="Y22" s="2">
        <v>36</v>
      </c>
      <c r="Z22" s="2">
        <f t="shared" si="3"/>
        <v>36</v>
      </c>
      <c r="AA22" s="5">
        <f t="shared" si="4"/>
        <v>35</v>
      </c>
      <c r="AB22" s="2">
        <v>5.95</v>
      </c>
      <c r="AC22" s="2">
        <v>5.38</v>
      </c>
      <c r="AD22" s="5">
        <f t="shared" si="5"/>
        <v>5.95</v>
      </c>
      <c r="AE22" s="2">
        <v>22.5</v>
      </c>
      <c r="AF22" s="2">
        <v>23.5</v>
      </c>
      <c r="AG22" s="5">
        <f t="shared" si="6"/>
        <v>23.5</v>
      </c>
    </row>
    <row r="23" spans="1:35" x14ac:dyDescent="0.2">
      <c r="A23" s="1">
        <v>45237</v>
      </c>
      <c r="B23" t="s">
        <v>102</v>
      </c>
      <c r="C23" t="s">
        <v>36</v>
      </c>
      <c r="D23" t="s">
        <v>84</v>
      </c>
      <c r="E23" t="s">
        <v>38</v>
      </c>
      <c r="F23" s="2">
        <v>157.1</v>
      </c>
      <c r="G23" s="2">
        <v>121</v>
      </c>
      <c r="H23" s="2">
        <f t="shared" si="0"/>
        <v>83</v>
      </c>
      <c r="I23" s="2">
        <v>158.5</v>
      </c>
      <c r="J23" s="2">
        <v>53.3</v>
      </c>
      <c r="K23" s="2" t="s">
        <v>39</v>
      </c>
      <c r="L23" s="2" t="s">
        <v>39</v>
      </c>
      <c r="M23" s="2">
        <v>3.68</v>
      </c>
      <c r="N23" s="2">
        <v>6.9649999999999999</v>
      </c>
      <c r="O23" s="2" t="s">
        <v>39</v>
      </c>
      <c r="P23" s="2" t="s">
        <v>39</v>
      </c>
      <c r="Q23" s="2">
        <v>3.79</v>
      </c>
      <c r="R23" s="2">
        <v>6.891</v>
      </c>
      <c r="S23" s="5">
        <f t="shared" si="1"/>
        <v>3.79</v>
      </c>
      <c r="T23" s="2">
        <v>2.6819999999999999</v>
      </c>
      <c r="U23" s="2">
        <v>2.7719999999999998</v>
      </c>
      <c r="V23" s="5">
        <f t="shared" si="2"/>
        <v>2.7719999999999998</v>
      </c>
      <c r="W23" s="2">
        <v>2</v>
      </c>
      <c r="X23" s="2">
        <v>51</v>
      </c>
      <c r="Y23" s="2">
        <v>50</v>
      </c>
      <c r="Z23" s="2">
        <f t="shared" si="3"/>
        <v>51</v>
      </c>
      <c r="AA23" s="5">
        <f t="shared" si="4"/>
        <v>49</v>
      </c>
      <c r="AB23" s="2">
        <v>7.29</v>
      </c>
      <c r="AC23" s="2">
        <v>7.71</v>
      </c>
      <c r="AD23" s="5">
        <f t="shared" si="5"/>
        <v>7.71</v>
      </c>
      <c r="AE23" s="2">
        <v>29.5</v>
      </c>
      <c r="AF23" s="2">
        <v>29.5</v>
      </c>
      <c r="AG23" s="5">
        <f t="shared" si="6"/>
        <v>29.5</v>
      </c>
    </row>
    <row r="24" spans="1:35" x14ac:dyDescent="0.2">
      <c r="A24" s="1">
        <v>45237</v>
      </c>
      <c r="B24" t="s">
        <v>103</v>
      </c>
      <c r="C24" t="s">
        <v>36</v>
      </c>
      <c r="D24" t="s">
        <v>84</v>
      </c>
      <c r="E24" t="s">
        <v>95</v>
      </c>
      <c r="F24" s="2">
        <v>164.7</v>
      </c>
      <c r="G24" s="2">
        <v>122</v>
      </c>
      <c r="H24" s="2">
        <f t="shared" si="0"/>
        <v>84</v>
      </c>
      <c r="I24" s="2">
        <v>162.30000000000001</v>
      </c>
      <c r="J24" s="2">
        <v>54.85</v>
      </c>
      <c r="K24" s="2" t="s">
        <v>39</v>
      </c>
      <c r="L24" s="2" t="s">
        <v>39</v>
      </c>
      <c r="M24" s="2">
        <v>3.448</v>
      </c>
      <c r="N24" s="2">
        <v>6.327</v>
      </c>
      <c r="O24" s="2" t="s">
        <v>39</v>
      </c>
      <c r="P24" s="2" t="s">
        <v>39</v>
      </c>
      <c r="Q24" s="2">
        <v>3.468</v>
      </c>
      <c r="R24" s="2">
        <v>6.39</v>
      </c>
      <c r="S24" s="5">
        <f t="shared" si="1"/>
        <v>3.468</v>
      </c>
      <c r="T24" s="2">
        <v>2.5950000000000002</v>
      </c>
      <c r="U24" s="2">
        <v>2.59</v>
      </c>
      <c r="V24" s="5">
        <f t="shared" si="2"/>
        <v>2.5950000000000002</v>
      </c>
      <c r="W24" s="2">
        <v>15</v>
      </c>
      <c r="X24" s="2">
        <v>60</v>
      </c>
      <c r="Y24" s="2">
        <v>60</v>
      </c>
      <c r="Z24" s="2">
        <f t="shared" si="3"/>
        <v>60</v>
      </c>
      <c r="AA24" s="5">
        <f t="shared" si="4"/>
        <v>45</v>
      </c>
      <c r="AB24" s="2">
        <v>8.4499999999999993</v>
      </c>
      <c r="AC24" s="2">
        <v>8.44</v>
      </c>
      <c r="AD24" s="5">
        <f t="shared" si="5"/>
        <v>8.4499999999999993</v>
      </c>
      <c r="AE24" s="2">
        <v>23</v>
      </c>
      <c r="AF24" s="2">
        <v>23.5</v>
      </c>
      <c r="AG24" s="5">
        <f t="shared" si="6"/>
        <v>23.5</v>
      </c>
    </row>
    <row r="25" spans="1:35" x14ac:dyDescent="0.2">
      <c r="A25" s="1">
        <v>45237</v>
      </c>
      <c r="B25" t="s">
        <v>104</v>
      </c>
      <c r="C25" t="s">
        <v>36</v>
      </c>
      <c r="D25" t="s">
        <v>84</v>
      </c>
      <c r="E25" t="s">
        <v>46</v>
      </c>
      <c r="F25" s="2">
        <v>158.5</v>
      </c>
      <c r="G25" s="2">
        <v>124</v>
      </c>
      <c r="H25" s="2">
        <f t="shared" si="0"/>
        <v>86</v>
      </c>
      <c r="I25" s="2">
        <v>160.1</v>
      </c>
      <c r="J25" s="2">
        <v>57.8</v>
      </c>
      <c r="K25" s="2" t="s">
        <v>39</v>
      </c>
      <c r="L25" s="2" t="s">
        <v>39</v>
      </c>
      <c r="M25" s="2">
        <v>3.734</v>
      </c>
      <c r="N25" s="2">
        <v>6.9429999999999996</v>
      </c>
      <c r="O25" s="2" t="s">
        <v>39</v>
      </c>
      <c r="P25" s="2" t="s">
        <v>105</v>
      </c>
      <c r="Q25" s="2">
        <v>3.7010000000000001</v>
      </c>
      <c r="R25" s="2">
        <v>6.8579999999999997</v>
      </c>
      <c r="S25" s="5">
        <f t="shared" si="1"/>
        <v>3.734</v>
      </c>
      <c r="T25" s="2">
        <v>2.976</v>
      </c>
      <c r="U25" s="2">
        <v>2.8290000000000002</v>
      </c>
      <c r="V25" s="5">
        <f t="shared" si="2"/>
        <v>2.976</v>
      </c>
      <c r="W25" s="2">
        <v>7</v>
      </c>
      <c r="X25" s="2">
        <v>46</v>
      </c>
      <c r="Y25" s="2">
        <v>46</v>
      </c>
      <c r="Z25" s="2">
        <f t="shared" si="3"/>
        <v>46</v>
      </c>
      <c r="AA25" s="5">
        <f t="shared" si="4"/>
        <v>39</v>
      </c>
      <c r="AB25" s="2">
        <v>9.8800000000000008</v>
      </c>
      <c r="AC25" s="2">
        <v>9.94</v>
      </c>
      <c r="AD25" s="5">
        <f t="shared" si="5"/>
        <v>9.94</v>
      </c>
      <c r="AE25" s="2">
        <v>28.4</v>
      </c>
      <c r="AF25" s="2">
        <v>32</v>
      </c>
      <c r="AG25" s="5">
        <f t="shared" si="6"/>
        <v>32</v>
      </c>
    </row>
    <row r="26" spans="1:35" x14ac:dyDescent="0.2">
      <c r="A26" s="1">
        <v>45237</v>
      </c>
      <c r="B26" t="s">
        <v>106</v>
      </c>
      <c r="C26" t="s">
        <v>36</v>
      </c>
      <c r="D26" t="s">
        <v>84</v>
      </c>
      <c r="E26" t="s">
        <v>38</v>
      </c>
      <c r="F26" s="2">
        <v>165.3</v>
      </c>
      <c r="G26" s="2">
        <v>128.5</v>
      </c>
      <c r="H26" s="2">
        <f t="shared" si="0"/>
        <v>90.5</v>
      </c>
      <c r="I26" s="2">
        <v>163.30000000000001</v>
      </c>
      <c r="J26" s="2">
        <v>58.3</v>
      </c>
      <c r="K26" s="2" t="s">
        <v>39</v>
      </c>
      <c r="L26" s="2" t="s">
        <v>39</v>
      </c>
      <c r="M26" s="2">
        <v>3.5819999999999999</v>
      </c>
      <c r="N26" s="2">
        <v>6.5549999999999997</v>
      </c>
      <c r="O26" s="2" t="s">
        <v>39</v>
      </c>
      <c r="P26" s="2" t="s">
        <v>39</v>
      </c>
      <c r="Q26" s="2">
        <v>3.6469999999999998</v>
      </c>
      <c r="R26" s="2">
        <v>6.4829999999999997</v>
      </c>
      <c r="S26" s="5">
        <f t="shared" si="1"/>
        <v>3.6469999999999998</v>
      </c>
      <c r="T26" s="2">
        <v>2.6440000000000001</v>
      </c>
      <c r="U26" s="2">
        <v>2.6989999999999998</v>
      </c>
      <c r="V26" s="5">
        <f t="shared" si="2"/>
        <v>2.6989999999999998</v>
      </c>
      <c r="W26" s="2">
        <v>10</v>
      </c>
      <c r="X26" s="2">
        <v>54</v>
      </c>
      <c r="Y26" s="2">
        <v>55</v>
      </c>
      <c r="Z26" s="2">
        <f t="shared" si="3"/>
        <v>55</v>
      </c>
      <c r="AA26" s="5">
        <f t="shared" si="4"/>
        <v>45</v>
      </c>
      <c r="AB26" s="2">
        <v>7.85</v>
      </c>
      <c r="AC26" s="2">
        <v>8.16</v>
      </c>
      <c r="AD26" s="5">
        <f t="shared" si="5"/>
        <v>8.16</v>
      </c>
      <c r="AE26" s="2">
        <v>28</v>
      </c>
      <c r="AF26" s="2">
        <v>29</v>
      </c>
      <c r="AG26" s="5">
        <f t="shared" si="6"/>
        <v>29</v>
      </c>
    </row>
    <row r="27" spans="1:35" x14ac:dyDescent="0.2">
      <c r="A27" s="1">
        <v>45237</v>
      </c>
      <c r="B27" t="s">
        <v>107</v>
      </c>
      <c r="C27" t="s">
        <v>36</v>
      </c>
      <c r="D27" t="s">
        <v>84</v>
      </c>
      <c r="E27" t="s">
        <v>49</v>
      </c>
      <c r="F27" s="2">
        <v>161.69999999999999</v>
      </c>
      <c r="G27" s="2">
        <v>124</v>
      </c>
      <c r="H27" s="2">
        <f t="shared" si="0"/>
        <v>86</v>
      </c>
      <c r="I27" s="2">
        <v>163.6</v>
      </c>
      <c r="J27" s="2">
        <v>45.15</v>
      </c>
      <c r="K27" s="2" t="s">
        <v>39</v>
      </c>
      <c r="L27" s="2" t="s">
        <v>39</v>
      </c>
      <c r="M27" s="2">
        <v>3.3450000000000002</v>
      </c>
      <c r="N27" s="3">
        <v>6.1260000000000003</v>
      </c>
      <c r="O27" s="2" t="s">
        <v>39</v>
      </c>
      <c r="P27" s="2" t="s">
        <v>39</v>
      </c>
      <c r="Q27" s="2">
        <v>3.427</v>
      </c>
      <c r="R27" s="2">
        <v>6.1959999999999997</v>
      </c>
      <c r="S27" s="5">
        <f t="shared" si="1"/>
        <v>3.427</v>
      </c>
      <c r="T27" s="2">
        <v>2.508</v>
      </c>
      <c r="U27" s="2">
        <v>2.4790000000000001</v>
      </c>
      <c r="V27" s="5">
        <f t="shared" si="2"/>
        <v>2.508</v>
      </c>
      <c r="W27" s="2">
        <v>24</v>
      </c>
      <c r="X27" s="2">
        <v>70</v>
      </c>
      <c r="Y27" s="2">
        <v>71</v>
      </c>
      <c r="Z27" s="2">
        <f t="shared" si="3"/>
        <v>71</v>
      </c>
      <c r="AA27" s="5">
        <f t="shared" si="4"/>
        <v>47</v>
      </c>
      <c r="AB27" s="2">
        <v>6.08</v>
      </c>
      <c r="AC27" s="2">
        <v>7.13</v>
      </c>
      <c r="AD27" s="5">
        <f t="shared" si="5"/>
        <v>7.13</v>
      </c>
      <c r="AE27" s="2">
        <v>23.5</v>
      </c>
      <c r="AF27" s="2">
        <v>25</v>
      </c>
      <c r="AG27" s="5">
        <f t="shared" si="6"/>
        <v>25</v>
      </c>
    </row>
    <row r="28" spans="1:35" x14ac:dyDescent="0.2">
      <c r="A28" s="1">
        <v>45237</v>
      </c>
      <c r="B28" t="s">
        <v>118</v>
      </c>
      <c r="C28" t="s">
        <v>36</v>
      </c>
      <c r="D28" t="s">
        <v>109</v>
      </c>
      <c r="E28" t="s">
        <v>49</v>
      </c>
      <c r="F28" s="2">
        <v>150.6</v>
      </c>
      <c r="G28" s="2">
        <v>119</v>
      </c>
      <c r="H28" s="2">
        <f t="shared" si="0"/>
        <v>81</v>
      </c>
      <c r="I28" s="2">
        <v>148.19999999999999</v>
      </c>
      <c r="J28" s="2">
        <v>38.200000000000003</v>
      </c>
      <c r="K28" s="2" t="s">
        <v>39</v>
      </c>
      <c r="L28" s="2" t="s">
        <v>39</v>
      </c>
      <c r="M28" s="2">
        <v>3.645</v>
      </c>
      <c r="N28" s="2">
        <v>6.2859999999999996</v>
      </c>
      <c r="O28" s="2" t="s">
        <v>39</v>
      </c>
      <c r="P28" s="2" t="s">
        <v>39</v>
      </c>
      <c r="Q28" s="2">
        <v>3.6269999999999998</v>
      </c>
      <c r="R28" s="2">
        <v>6.351</v>
      </c>
      <c r="S28" s="5">
        <f t="shared" si="1"/>
        <v>3.645</v>
      </c>
      <c r="T28" s="2">
        <v>2.6640000000000001</v>
      </c>
      <c r="U28" s="2">
        <v>2.6259999999999999</v>
      </c>
      <c r="V28" s="5">
        <f t="shared" si="2"/>
        <v>2.6640000000000001</v>
      </c>
      <c r="W28" s="2" t="s">
        <v>39</v>
      </c>
      <c r="X28" s="2" t="s">
        <v>39</v>
      </c>
      <c r="Y28" s="2" t="s">
        <v>39</v>
      </c>
      <c r="Z28" s="2">
        <f t="shared" si="3"/>
        <v>0</v>
      </c>
      <c r="AA28" s="5" t="s">
        <v>39</v>
      </c>
      <c r="AB28" s="2">
        <v>4.17</v>
      </c>
      <c r="AC28" s="2">
        <v>3.26</v>
      </c>
      <c r="AD28" s="5">
        <f t="shared" si="5"/>
        <v>4.17</v>
      </c>
      <c r="AE28" s="2">
        <v>19</v>
      </c>
      <c r="AF28" s="2">
        <v>23.5</v>
      </c>
      <c r="AG28" s="5">
        <f t="shared" si="6"/>
        <v>23.5</v>
      </c>
      <c r="AI28" s="2" t="s">
        <v>119</v>
      </c>
    </row>
    <row r="29" spans="1:35" x14ac:dyDescent="0.2">
      <c r="A29" s="1">
        <v>45237</v>
      </c>
      <c r="B29" t="s">
        <v>121</v>
      </c>
      <c r="C29" t="s">
        <v>36</v>
      </c>
      <c r="D29" t="s">
        <v>109</v>
      </c>
      <c r="E29" t="s">
        <v>46</v>
      </c>
      <c r="F29" s="2">
        <v>164.5</v>
      </c>
      <c r="G29" s="2">
        <v>122</v>
      </c>
      <c r="H29" s="2">
        <f t="shared" si="0"/>
        <v>84</v>
      </c>
      <c r="I29" s="2">
        <v>166.4</v>
      </c>
      <c r="J29" s="2">
        <v>53.45</v>
      </c>
      <c r="K29" s="2" t="s">
        <v>39</v>
      </c>
      <c r="L29" s="2" t="s">
        <v>39</v>
      </c>
      <c r="M29" s="2">
        <v>4.0730000000000004</v>
      </c>
      <c r="N29" s="2">
        <v>7.5359999999999996</v>
      </c>
      <c r="O29" s="2" t="s">
        <v>39</v>
      </c>
      <c r="P29" s="2" t="s">
        <v>39</v>
      </c>
      <c r="Q29" s="2">
        <v>3.8690000000000002</v>
      </c>
      <c r="R29" s="2">
        <v>7.5019999999999998</v>
      </c>
      <c r="S29" s="5">
        <f t="shared" si="1"/>
        <v>4.0730000000000004</v>
      </c>
      <c r="T29" s="2">
        <v>2.9889999999999999</v>
      </c>
      <c r="U29" s="2">
        <v>2.9910000000000001</v>
      </c>
      <c r="V29" s="5">
        <f t="shared" si="2"/>
        <v>2.9910000000000001</v>
      </c>
      <c r="W29" s="2">
        <v>33</v>
      </c>
      <c r="X29" s="2">
        <v>64</v>
      </c>
      <c r="Y29" s="2">
        <v>65</v>
      </c>
      <c r="Z29" s="2">
        <f t="shared" si="3"/>
        <v>65</v>
      </c>
      <c r="AA29" s="5">
        <f>Z29-W29</f>
        <v>32</v>
      </c>
      <c r="AB29" s="2">
        <v>8.6199999999999992</v>
      </c>
      <c r="AC29" s="2">
        <v>8.84</v>
      </c>
      <c r="AD29" s="5">
        <f t="shared" si="5"/>
        <v>8.84</v>
      </c>
      <c r="AE29" s="2">
        <v>32</v>
      </c>
      <c r="AF29" s="2">
        <v>29.5</v>
      </c>
      <c r="AG29" s="5">
        <f t="shared" si="6"/>
        <v>32</v>
      </c>
    </row>
    <row r="30" spans="1:35" x14ac:dyDescent="0.2">
      <c r="A30" s="1">
        <v>45237</v>
      </c>
      <c r="B30" t="s">
        <v>122</v>
      </c>
      <c r="C30" t="s">
        <v>36</v>
      </c>
      <c r="D30" t="s">
        <v>109</v>
      </c>
      <c r="E30" t="s">
        <v>49</v>
      </c>
      <c r="F30" s="2">
        <v>168.9</v>
      </c>
      <c r="G30" s="2">
        <v>125</v>
      </c>
      <c r="H30" s="2">
        <f t="shared" si="0"/>
        <v>87</v>
      </c>
      <c r="I30" s="2">
        <v>165.7</v>
      </c>
      <c r="J30" s="2">
        <v>56.75</v>
      </c>
      <c r="K30" s="2" t="s">
        <v>39</v>
      </c>
      <c r="L30" s="2" t="s">
        <v>39</v>
      </c>
      <c r="M30" s="2">
        <v>3.6659999999999999</v>
      </c>
      <c r="N30" s="2">
        <v>6.4429999999999996</v>
      </c>
      <c r="O30" s="2" t="s">
        <v>39</v>
      </c>
      <c r="P30" s="2" t="s">
        <v>39</v>
      </c>
      <c r="Q30" s="2">
        <v>3.5680000000000001</v>
      </c>
      <c r="R30" s="2">
        <v>6.4470000000000001</v>
      </c>
      <c r="S30" s="5">
        <f t="shared" si="1"/>
        <v>3.6659999999999999</v>
      </c>
      <c r="T30" s="2">
        <v>2.6320000000000001</v>
      </c>
      <c r="U30" s="2">
        <v>2.694</v>
      </c>
      <c r="V30" s="5">
        <f t="shared" si="2"/>
        <v>2.694</v>
      </c>
      <c r="W30" s="2" t="s">
        <v>39</v>
      </c>
      <c r="X30" s="2" t="s">
        <v>39</v>
      </c>
      <c r="Y30" s="2" t="s">
        <v>39</v>
      </c>
      <c r="Z30" s="2">
        <f t="shared" si="3"/>
        <v>0</v>
      </c>
      <c r="AA30" s="5" t="s">
        <v>39</v>
      </c>
      <c r="AB30" s="2">
        <v>7.88</v>
      </c>
      <c r="AC30" s="2">
        <v>6.77</v>
      </c>
      <c r="AD30" s="5">
        <f t="shared" si="5"/>
        <v>7.88</v>
      </c>
      <c r="AE30" s="2">
        <v>22</v>
      </c>
      <c r="AF30" s="2">
        <v>23.5</v>
      </c>
      <c r="AG30" s="5">
        <f t="shared" si="6"/>
        <v>23.5</v>
      </c>
    </row>
    <row r="31" spans="1:35" x14ac:dyDescent="0.2">
      <c r="A31" s="1">
        <v>45237</v>
      </c>
      <c r="B31" t="s">
        <v>123</v>
      </c>
      <c r="C31" t="s">
        <v>36</v>
      </c>
      <c r="D31" t="s">
        <v>109</v>
      </c>
      <c r="E31" t="s">
        <v>46</v>
      </c>
      <c r="F31" s="2">
        <v>163.80000000000001</v>
      </c>
      <c r="G31" s="2">
        <v>119.5</v>
      </c>
      <c r="H31" s="2">
        <f t="shared" si="0"/>
        <v>81.5</v>
      </c>
      <c r="I31" s="2">
        <v>171</v>
      </c>
      <c r="J31" s="2">
        <v>57.85</v>
      </c>
      <c r="K31" s="2" t="s">
        <v>39</v>
      </c>
      <c r="L31" s="2" t="s">
        <v>39</v>
      </c>
      <c r="M31" s="2">
        <v>3.7669999999999999</v>
      </c>
      <c r="N31" s="2">
        <v>6.6369999999999996</v>
      </c>
      <c r="O31" s="2" t="s">
        <v>39</v>
      </c>
      <c r="P31" s="2" t="s">
        <v>39</v>
      </c>
      <c r="Q31" s="2">
        <v>3.968</v>
      </c>
      <c r="R31" s="2">
        <v>6.6639999999999997</v>
      </c>
      <c r="S31" s="5">
        <f t="shared" si="1"/>
        <v>3.968</v>
      </c>
      <c r="T31" s="2">
        <v>2.802</v>
      </c>
      <c r="U31" s="2">
        <v>2.774</v>
      </c>
      <c r="V31" s="5">
        <f t="shared" si="2"/>
        <v>2.802</v>
      </c>
      <c r="W31" s="2">
        <v>33</v>
      </c>
      <c r="X31" s="2">
        <v>71</v>
      </c>
      <c r="Y31" s="2">
        <v>72</v>
      </c>
      <c r="Z31" s="2">
        <f t="shared" si="3"/>
        <v>72</v>
      </c>
      <c r="AA31" s="5">
        <f>Z31-W31</f>
        <v>39</v>
      </c>
      <c r="AB31" s="2">
        <v>8.1</v>
      </c>
      <c r="AC31" s="2">
        <v>6.75</v>
      </c>
      <c r="AD31" s="5">
        <f t="shared" si="5"/>
        <v>8.1</v>
      </c>
      <c r="AE31" s="2">
        <v>34.5</v>
      </c>
      <c r="AF31" s="2">
        <v>33.700000000000003</v>
      </c>
      <c r="AG31" s="5">
        <f t="shared" si="6"/>
        <v>34.5</v>
      </c>
    </row>
    <row r="32" spans="1:35" x14ac:dyDescent="0.2">
      <c r="A32" s="1">
        <v>45237</v>
      </c>
      <c r="B32" t="s">
        <v>124</v>
      </c>
      <c r="C32" t="s">
        <v>36</v>
      </c>
      <c r="D32" t="s">
        <v>125</v>
      </c>
      <c r="E32" t="s">
        <v>49</v>
      </c>
      <c r="F32" s="2">
        <v>154.19999999999999</v>
      </c>
      <c r="G32" s="2">
        <v>118.5</v>
      </c>
      <c r="H32" s="2">
        <f t="shared" si="0"/>
        <v>80.5</v>
      </c>
      <c r="I32" s="2">
        <v>160</v>
      </c>
      <c r="J32" s="2">
        <v>44.05</v>
      </c>
      <c r="K32" s="2" t="s">
        <v>39</v>
      </c>
      <c r="L32" s="2" t="s">
        <v>39</v>
      </c>
      <c r="M32" s="2">
        <v>3.5379999999999998</v>
      </c>
      <c r="N32" s="2">
        <v>6.2610000000000001</v>
      </c>
      <c r="O32" s="2" t="s">
        <v>39</v>
      </c>
      <c r="P32" s="2" t="s">
        <v>39</v>
      </c>
      <c r="Q32" s="2">
        <v>3.5470000000000002</v>
      </c>
      <c r="R32" s="2">
        <v>6.327</v>
      </c>
      <c r="S32" s="5">
        <f t="shared" si="1"/>
        <v>3.5470000000000002</v>
      </c>
      <c r="T32" s="2">
        <v>2.5369999999999999</v>
      </c>
      <c r="U32" s="2">
        <v>2.4510000000000001</v>
      </c>
      <c r="V32" s="5">
        <f t="shared" si="2"/>
        <v>2.5369999999999999</v>
      </c>
      <c r="W32" s="2">
        <v>19</v>
      </c>
      <c r="X32" s="2">
        <v>60</v>
      </c>
      <c r="Y32" s="2">
        <v>60</v>
      </c>
      <c r="Z32" s="2">
        <f t="shared" si="3"/>
        <v>60</v>
      </c>
      <c r="AA32" s="5">
        <f>Z32-W32</f>
        <v>41</v>
      </c>
      <c r="AB32" s="2">
        <v>7.84</v>
      </c>
      <c r="AC32" s="2">
        <v>7.76</v>
      </c>
      <c r="AD32" s="5">
        <f t="shared" si="5"/>
        <v>7.84</v>
      </c>
      <c r="AE32" s="2">
        <v>24</v>
      </c>
      <c r="AF32" s="2">
        <v>22</v>
      </c>
      <c r="AG32" s="5">
        <f t="shared" si="6"/>
        <v>24</v>
      </c>
    </row>
    <row r="33" spans="1:35" x14ac:dyDescent="0.2">
      <c r="A33" s="1">
        <v>45237</v>
      </c>
      <c r="B33" t="s">
        <v>126</v>
      </c>
      <c r="C33" t="s">
        <v>36</v>
      </c>
      <c r="D33" t="s">
        <v>125</v>
      </c>
      <c r="E33" t="s">
        <v>38</v>
      </c>
      <c r="F33" s="2">
        <v>160.4</v>
      </c>
      <c r="G33" s="2">
        <v>120.5</v>
      </c>
      <c r="H33" s="2">
        <f t="shared" si="0"/>
        <v>82.5</v>
      </c>
      <c r="I33" s="2">
        <v>162.19999999999999</v>
      </c>
      <c r="J33" s="2">
        <v>49</v>
      </c>
      <c r="K33" s="2" t="s">
        <v>39</v>
      </c>
      <c r="L33" s="2" t="s">
        <v>39</v>
      </c>
      <c r="M33" s="2">
        <v>3.548</v>
      </c>
      <c r="N33" s="2">
        <v>6.5110000000000001</v>
      </c>
      <c r="O33" s="2" t="s">
        <v>39</v>
      </c>
      <c r="P33" s="2" t="s">
        <v>39</v>
      </c>
      <c r="Q33" s="2">
        <v>3.5720000000000001</v>
      </c>
      <c r="R33" s="2">
        <v>6.4969999999999999</v>
      </c>
      <c r="S33" s="5">
        <f t="shared" si="1"/>
        <v>3.5720000000000001</v>
      </c>
      <c r="T33" s="3">
        <v>2.7229999999999999</v>
      </c>
      <c r="U33" s="2">
        <v>2.7080000000000002</v>
      </c>
      <c r="V33" s="5">
        <f t="shared" si="2"/>
        <v>2.7229999999999999</v>
      </c>
      <c r="W33" s="2">
        <v>29</v>
      </c>
      <c r="X33" s="2">
        <v>66</v>
      </c>
      <c r="Y33" s="2">
        <v>67</v>
      </c>
      <c r="Z33" s="2">
        <f t="shared" si="3"/>
        <v>67</v>
      </c>
      <c r="AA33" s="5">
        <f>Z33-W33</f>
        <v>38</v>
      </c>
      <c r="AB33" s="2">
        <v>7.75</v>
      </c>
      <c r="AC33" s="2">
        <v>7.7</v>
      </c>
      <c r="AD33" s="5">
        <f t="shared" si="5"/>
        <v>7.75</v>
      </c>
      <c r="AE33" s="2">
        <v>22</v>
      </c>
      <c r="AF33" s="2">
        <v>17.5</v>
      </c>
      <c r="AG33" s="5">
        <f t="shared" si="6"/>
        <v>22</v>
      </c>
    </row>
    <row r="34" spans="1:35" x14ac:dyDescent="0.2">
      <c r="A34" s="1">
        <v>45237</v>
      </c>
      <c r="B34" t="s">
        <v>128</v>
      </c>
      <c r="C34" t="s">
        <v>36</v>
      </c>
      <c r="D34" t="s">
        <v>125</v>
      </c>
      <c r="E34" t="s">
        <v>49</v>
      </c>
      <c r="F34" s="2">
        <v>156.30000000000001</v>
      </c>
      <c r="G34" s="2">
        <v>119.5</v>
      </c>
      <c r="H34" s="2">
        <f t="shared" si="0"/>
        <v>81.5</v>
      </c>
      <c r="I34" s="2">
        <v>159.80000000000001</v>
      </c>
      <c r="J34" s="2">
        <v>46.5</v>
      </c>
      <c r="K34" s="2" t="s">
        <v>39</v>
      </c>
      <c r="L34" s="2" t="s">
        <v>39</v>
      </c>
      <c r="M34" s="2" t="s">
        <v>39</v>
      </c>
      <c r="N34" s="2" t="s">
        <v>39</v>
      </c>
      <c r="O34" s="2" t="s">
        <v>39</v>
      </c>
      <c r="P34" s="2" t="s">
        <v>39</v>
      </c>
      <c r="Q34" s="2" t="s">
        <v>39</v>
      </c>
      <c r="R34" s="2" t="s">
        <v>39</v>
      </c>
      <c r="S34" s="5">
        <f t="shared" si="1"/>
        <v>0</v>
      </c>
      <c r="T34" s="2" t="s">
        <v>39</v>
      </c>
      <c r="U34" s="2" t="s">
        <v>39</v>
      </c>
      <c r="V34" s="5">
        <f t="shared" si="2"/>
        <v>0</v>
      </c>
      <c r="W34" s="2" t="s">
        <v>39</v>
      </c>
      <c r="X34" s="2" t="s">
        <v>39</v>
      </c>
      <c r="Y34" s="2" t="s">
        <v>39</v>
      </c>
      <c r="Z34" s="2">
        <f t="shared" si="3"/>
        <v>0</v>
      </c>
      <c r="AA34" s="5" t="s">
        <v>39</v>
      </c>
      <c r="AB34" s="2" t="s">
        <v>39</v>
      </c>
      <c r="AC34" s="2" t="s">
        <v>39</v>
      </c>
      <c r="AD34" s="5">
        <f t="shared" si="5"/>
        <v>0</v>
      </c>
      <c r="AE34" s="2">
        <v>23.5</v>
      </c>
      <c r="AF34" s="2">
        <v>23.5</v>
      </c>
      <c r="AG34" s="5">
        <f t="shared" si="6"/>
        <v>23.5</v>
      </c>
      <c r="AI34" s="2" t="s">
        <v>129</v>
      </c>
    </row>
  </sheetData>
  <autoFilter ref="A1:AI34" xr:uid="{3D20076D-72F7-47FC-B1BE-C0F4E7754870}"/>
  <sortState xmlns:xlrd2="http://schemas.microsoft.com/office/spreadsheetml/2017/richdata2" ref="A2:AI34">
    <sortCondition ref="C2:C34"/>
    <sortCondition ref="D2:D34"/>
  </sortState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A0FFD-03FD-4F44-8346-5C5E262065B2}">
  <dimension ref="A1:AJ36"/>
  <sheetViews>
    <sheetView workbookViewId="0">
      <selection activeCell="F13" sqref="F13"/>
    </sheetView>
  </sheetViews>
  <sheetFormatPr baseColWidth="10" defaultColWidth="8.83203125" defaultRowHeight="15" outlineLevelCol="1" x14ac:dyDescent="0.2"/>
  <cols>
    <col min="2" max="2" width="5.83203125" style="2" customWidth="1"/>
    <col min="3" max="3" width="46.5" bestFit="1" customWidth="1"/>
    <col min="5" max="5" width="5.5" customWidth="1"/>
    <col min="6" max="6" width="15.83203125" bestFit="1" customWidth="1"/>
    <col min="7" max="7" width="8.6640625" style="2"/>
    <col min="8" max="8" width="11.6640625" style="2" customWidth="1"/>
    <col min="9" max="9" width="12.33203125" style="2" bestFit="1" customWidth="1"/>
    <col min="10" max="11" width="8.6640625" style="2"/>
    <col min="12" max="19" width="0" style="2" hidden="1" customWidth="1" outlineLevel="1"/>
    <col min="20" max="20" width="8.6640625" style="2" collapsed="1"/>
    <col min="21" max="22" width="0" style="2" hidden="1" customWidth="1" outlineLevel="1"/>
    <col min="23" max="23" width="8.6640625" style="2" collapsed="1"/>
    <col min="24" max="24" width="11.5" style="2" hidden="1" customWidth="1" outlineLevel="1"/>
    <col min="25" max="27" width="8.6640625" style="2" hidden="1" customWidth="1" outlineLevel="1"/>
    <col min="28" max="28" width="8.6640625" style="2" collapsed="1"/>
    <col min="29" max="30" width="0" style="2" hidden="1" customWidth="1" outlineLevel="1"/>
    <col min="31" max="31" width="8.6640625" style="2" collapsed="1"/>
    <col min="32" max="33" width="0" style="2" hidden="1" customWidth="1" outlineLevel="1"/>
    <col min="34" max="34" width="8.6640625" style="2" collapsed="1"/>
    <col min="35" max="35" width="8.6640625" style="2"/>
    <col min="36" max="36" width="33.1640625" style="2" bestFit="1" customWidth="1"/>
  </cols>
  <sheetData>
    <row r="1" spans="1:36" x14ac:dyDescent="0.2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7" t="s">
        <v>20</v>
      </c>
      <c r="V1" s="7" t="s">
        <v>21</v>
      </c>
      <c r="W1" s="8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  <c r="AC1" s="7" t="s">
        <v>28</v>
      </c>
      <c r="AD1" s="7" t="s">
        <v>29</v>
      </c>
      <c r="AE1" s="8" t="s">
        <v>30</v>
      </c>
      <c r="AF1" s="7" t="s">
        <v>31</v>
      </c>
      <c r="AG1" s="7" t="s">
        <v>32</v>
      </c>
      <c r="AH1" s="8" t="s">
        <v>33</v>
      </c>
      <c r="AI1" s="7"/>
      <c r="AJ1" s="7" t="s">
        <v>34</v>
      </c>
    </row>
    <row r="2" spans="1:36" x14ac:dyDescent="0.2">
      <c r="A2" s="1">
        <v>45237</v>
      </c>
      <c r="B2" s="2">
        <v>65</v>
      </c>
      <c r="C2" t="s">
        <v>130</v>
      </c>
      <c r="D2" t="s">
        <v>36</v>
      </c>
      <c r="E2" t="s">
        <v>131</v>
      </c>
      <c r="F2" t="s">
        <v>132</v>
      </c>
      <c r="G2" s="2">
        <v>171.1</v>
      </c>
      <c r="H2" s="2">
        <v>127.9</v>
      </c>
      <c r="I2" s="2">
        <f t="shared" ref="I2:I36" si="0">H2-38</f>
        <v>89.9</v>
      </c>
      <c r="J2" s="2">
        <v>177</v>
      </c>
      <c r="K2" s="2">
        <v>80.05</v>
      </c>
      <c r="L2" s="2" t="s">
        <v>39</v>
      </c>
      <c r="M2" s="2" t="s">
        <v>39</v>
      </c>
      <c r="N2" s="2">
        <v>4.0599999999999996</v>
      </c>
      <c r="O2" s="2">
        <v>7.742</v>
      </c>
      <c r="P2" s="2" t="s">
        <v>39</v>
      </c>
      <c r="Q2" s="2" t="s">
        <v>39</v>
      </c>
      <c r="R2" s="2">
        <v>4.0720000000000001</v>
      </c>
      <c r="S2" s="2">
        <v>7.6260000000000003</v>
      </c>
      <c r="T2" s="5">
        <f t="shared" ref="T2" si="1">MAX(N2,R2)</f>
        <v>4.0720000000000001</v>
      </c>
      <c r="U2" s="2">
        <v>3.109</v>
      </c>
      <c r="V2" s="2">
        <v>3.0579999999999998</v>
      </c>
      <c r="W2" s="5">
        <f t="shared" ref="W2" si="2">MAX(U2:V2)</f>
        <v>3.109</v>
      </c>
      <c r="X2" s="2">
        <v>31</v>
      </c>
      <c r="Y2" s="2">
        <v>74</v>
      </c>
      <c r="Z2" s="2">
        <v>75</v>
      </c>
      <c r="AA2" s="2">
        <f t="shared" ref="AA2" si="3">MAX(Y2:Z2)</f>
        <v>75</v>
      </c>
      <c r="AB2" s="5">
        <f t="shared" ref="AB2" si="4">AA2-X2</f>
        <v>44</v>
      </c>
      <c r="AC2" s="2">
        <v>8.73</v>
      </c>
      <c r="AD2" s="2">
        <v>9.4</v>
      </c>
      <c r="AE2" s="5">
        <f t="shared" ref="AE2" si="5">MAX(AC2:AD2)</f>
        <v>9.4</v>
      </c>
      <c r="AF2" s="2">
        <v>33.5</v>
      </c>
      <c r="AG2" s="2">
        <v>34.5</v>
      </c>
      <c r="AH2" s="5">
        <f t="shared" ref="AH2" si="6">MAX(AF2:AG2)</f>
        <v>34.5</v>
      </c>
    </row>
    <row r="3" spans="1:36" x14ac:dyDescent="0.2">
      <c r="A3" s="1">
        <v>45237</v>
      </c>
      <c r="B3" s="2">
        <v>66</v>
      </c>
      <c r="C3" t="s">
        <v>133</v>
      </c>
      <c r="D3" t="s">
        <v>36</v>
      </c>
      <c r="E3" t="s">
        <v>131</v>
      </c>
      <c r="F3" t="s">
        <v>42</v>
      </c>
      <c r="G3" s="2">
        <v>163.30000000000001</v>
      </c>
      <c r="H3" s="2">
        <v>127</v>
      </c>
      <c r="I3" s="2">
        <f t="shared" si="0"/>
        <v>89</v>
      </c>
      <c r="J3" s="2">
        <v>168</v>
      </c>
      <c r="K3" s="2">
        <v>51.25</v>
      </c>
      <c r="L3" s="2" t="s">
        <v>39</v>
      </c>
      <c r="M3" s="2" t="s">
        <v>39</v>
      </c>
      <c r="N3" s="2">
        <v>3.919</v>
      </c>
      <c r="O3" s="2">
        <v>7.3659999999999997</v>
      </c>
      <c r="P3" s="2" t="s">
        <v>39</v>
      </c>
      <c r="Q3" s="2" t="s">
        <v>39</v>
      </c>
      <c r="R3" s="2">
        <v>3.7730000000000001</v>
      </c>
      <c r="S3" s="2">
        <v>6.9630000000000001</v>
      </c>
      <c r="T3" s="5">
        <f t="shared" ref="T3:T16" si="7">MAX(N3,R3)</f>
        <v>3.919</v>
      </c>
      <c r="U3" s="2">
        <v>2.9009999999999998</v>
      </c>
      <c r="V3" s="2">
        <v>2.7869999999999999</v>
      </c>
      <c r="W3" s="5">
        <f t="shared" ref="W3:W16" si="8">MAX(U3:V3)</f>
        <v>2.9009999999999998</v>
      </c>
      <c r="X3" s="2">
        <v>21</v>
      </c>
      <c r="Y3" s="2">
        <v>69</v>
      </c>
      <c r="Z3" s="2">
        <v>73</v>
      </c>
      <c r="AA3" s="2">
        <f t="shared" ref="AA3:AA16" si="9">MAX(Y3:Z3)</f>
        <v>73</v>
      </c>
      <c r="AB3" s="5">
        <f t="shared" ref="AB3:AB16" si="10">AA3-X3</f>
        <v>52</v>
      </c>
      <c r="AC3" s="2">
        <v>5.68</v>
      </c>
      <c r="AD3" s="2">
        <v>6.98</v>
      </c>
      <c r="AE3" s="5">
        <f t="shared" ref="AE3:AE16" si="11">MAX(AC3:AD3)</f>
        <v>6.98</v>
      </c>
      <c r="AF3" s="2">
        <v>24.5</v>
      </c>
      <c r="AG3" s="2">
        <v>28.5</v>
      </c>
      <c r="AH3" s="5">
        <f t="shared" ref="AH3:AH16" si="12">MAX(AF3:AG3)</f>
        <v>28.5</v>
      </c>
    </row>
    <row r="4" spans="1:36" x14ac:dyDescent="0.2">
      <c r="A4" s="1">
        <v>45237</v>
      </c>
      <c r="B4" s="2">
        <v>67</v>
      </c>
      <c r="C4" t="s">
        <v>134</v>
      </c>
      <c r="D4" t="s">
        <v>36</v>
      </c>
      <c r="E4" t="s">
        <v>131</v>
      </c>
      <c r="F4" t="s">
        <v>49</v>
      </c>
      <c r="G4" s="2">
        <v>163.5</v>
      </c>
      <c r="H4" s="2">
        <v>124.3</v>
      </c>
      <c r="I4" s="2">
        <f t="shared" si="0"/>
        <v>86.3</v>
      </c>
      <c r="J4" s="2">
        <v>168.5</v>
      </c>
      <c r="K4" s="2">
        <v>47.35</v>
      </c>
      <c r="L4" s="2" t="s">
        <v>39</v>
      </c>
      <c r="M4" s="2" t="s">
        <v>39</v>
      </c>
      <c r="N4" s="2">
        <v>3.4119999999999999</v>
      </c>
      <c r="O4" s="2">
        <v>6.1710000000000003</v>
      </c>
      <c r="P4" s="2" t="s">
        <v>39</v>
      </c>
      <c r="Q4" s="2" t="s">
        <v>39</v>
      </c>
      <c r="R4" s="2">
        <v>3.3929999999999998</v>
      </c>
      <c r="S4" s="2">
        <v>6.0789999999999997</v>
      </c>
      <c r="T4" s="5">
        <f t="shared" si="7"/>
        <v>3.4119999999999999</v>
      </c>
      <c r="U4" s="3">
        <v>2.762</v>
      </c>
      <c r="V4" s="2">
        <v>2.706</v>
      </c>
      <c r="W4" s="5">
        <f t="shared" si="8"/>
        <v>2.762</v>
      </c>
      <c r="X4" s="2">
        <v>30</v>
      </c>
      <c r="Y4" s="2">
        <v>76</v>
      </c>
      <c r="Z4" s="2">
        <v>77</v>
      </c>
      <c r="AA4" s="2">
        <f t="shared" si="9"/>
        <v>77</v>
      </c>
      <c r="AB4" s="5">
        <f t="shared" si="10"/>
        <v>47</v>
      </c>
      <c r="AC4" s="2">
        <v>5.9</v>
      </c>
      <c r="AD4" s="2">
        <v>7.22</v>
      </c>
      <c r="AE4" s="5">
        <f t="shared" si="11"/>
        <v>7.22</v>
      </c>
      <c r="AF4" s="2">
        <v>27.5</v>
      </c>
      <c r="AG4" s="2">
        <v>23</v>
      </c>
      <c r="AH4" s="5">
        <f t="shared" si="12"/>
        <v>27.5</v>
      </c>
    </row>
    <row r="5" spans="1:36" x14ac:dyDescent="0.2">
      <c r="A5" s="1">
        <v>45237</v>
      </c>
      <c r="B5" s="2">
        <v>68</v>
      </c>
      <c r="C5" t="s">
        <v>135</v>
      </c>
      <c r="D5" t="s">
        <v>36</v>
      </c>
      <c r="E5" t="s">
        <v>131</v>
      </c>
      <c r="F5" t="s">
        <v>54</v>
      </c>
      <c r="G5" s="2">
        <v>162.19999999999999</v>
      </c>
      <c r="H5" s="2">
        <v>122.3</v>
      </c>
      <c r="I5" s="2">
        <f t="shared" si="0"/>
        <v>84.3</v>
      </c>
      <c r="J5" s="2">
        <v>160</v>
      </c>
      <c r="K5" s="2">
        <v>48.55</v>
      </c>
      <c r="L5" s="2" t="s">
        <v>39</v>
      </c>
      <c r="M5" s="2" t="s">
        <v>39</v>
      </c>
      <c r="N5" s="2">
        <v>3.895</v>
      </c>
      <c r="O5" s="2">
        <v>7.3440000000000003</v>
      </c>
      <c r="P5" s="2" t="s">
        <v>39</v>
      </c>
      <c r="Q5" s="2" t="s">
        <v>39</v>
      </c>
      <c r="R5" s="2">
        <v>3.8639999999999999</v>
      </c>
      <c r="S5" s="3">
        <v>7.2539999999999996</v>
      </c>
      <c r="T5" s="5">
        <f t="shared" si="7"/>
        <v>3.895</v>
      </c>
      <c r="U5" s="2">
        <v>3.028</v>
      </c>
      <c r="V5" s="2">
        <v>3.069</v>
      </c>
      <c r="W5" s="5">
        <f t="shared" si="8"/>
        <v>3.069</v>
      </c>
      <c r="X5" s="2">
        <v>19</v>
      </c>
      <c r="Y5" s="2">
        <v>57</v>
      </c>
      <c r="Z5" s="2">
        <v>59</v>
      </c>
      <c r="AA5" s="2">
        <f t="shared" si="9"/>
        <v>59</v>
      </c>
      <c r="AB5" s="5">
        <f t="shared" si="10"/>
        <v>40</v>
      </c>
      <c r="AC5" s="2">
        <v>6.04</v>
      </c>
      <c r="AD5" s="2">
        <v>5.93</v>
      </c>
      <c r="AE5" s="5">
        <f t="shared" si="11"/>
        <v>6.04</v>
      </c>
      <c r="AF5" s="2">
        <v>23</v>
      </c>
      <c r="AG5" s="2">
        <v>27</v>
      </c>
      <c r="AH5" s="5">
        <f t="shared" si="12"/>
        <v>27</v>
      </c>
    </row>
    <row r="6" spans="1:36" x14ac:dyDescent="0.2">
      <c r="A6" s="1">
        <v>45237</v>
      </c>
      <c r="B6" s="2">
        <v>69</v>
      </c>
      <c r="C6" t="s">
        <v>136</v>
      </c>
      <c r="D6" t="s">
        <v>45</v>
      </c>
      <c r="E6" t="s">
        <v>131</v>
      </c>
      <c r="F6" t="s">
        <v>46</v>
      </c>
      <c r="G6" s="2">
        <v>177.5</v>
      </c>
      <c r="H6" s="2">
        <v>131</v>
      </c>
      <c r="I6" s="2">
        <f t="shared" si="0"/>
        <v>93</v>
      </c>
      <c r="J6" s="2">
        <v>180.5</v>
      </c>
      <c r="K6" s="2">
        <v>57.4</v>
      </c>
      <c r="L6" s="2" t="s">
        <v>39</v>
      </c>
      <c r="M6" s="2" t="s">
        <v>39</v>
      </c>
      <c r="N6" s="2" t="s">
        <v>39</v>
      </c>
      <c r="O6" s="2" t="s">
        <v>39</v>
      </c>
      <c r="P6" s="2" t="s">
        <v>39</v>
      </c>
      <c r="Q6" s="2" t="s">
        <v>39</v>
      </c>
      <c r="R6" s="2" t="s">
        <v>39</v>
      </c>
      <c r="S6" s="2" t="s">
        <v>39</v>
      </c>
      <c r="T6" s="5">
        <f t="shared" si="7"/>
        <v>0</v>
      </c>
      <c r="U6" s="2" t="s">
        <v>39</v>
      </c>
      <c r="V6" s="2" t="s">
        <v>39</v>
      </c>
      <c r="W6" s="5">
        <f t="shared" si="8"/>
        <v>0</v>
      </c>
      <c r="X6" s="2" t="s">
        <v>39</v>
      </c>
      <c r="Y6" s="2" t="s">
        <v>39</v>
      </c>
      <c r="Z6" s="2" t="s">
        <v>39</v>
      </c>
      <c r="AA6" s="2">
        <f t="shared" si="9"/>
        <v>0</v>
      </c>
      <c r="AB6" s="5" t="s">
        <v>39</v>
      </c>
      <c r="AC6" s="2">
        <v>8.1999999999999993</v>
      </c>
      <c r="AD6" s="2">
        <v>7.86</v>
      </c>
      <c r="AE6" s="5">
        <f t="shared" si="11"/>
        <v>8.1999999999999993</v>
      </c>
      <c r="AF6" s="2">
        <v>41.5</v>
      </c>
      <c r="AG6" s="2">
        <v>41.5</v>
      </c>
      <c r="AH6" s="5">
        <f t="shared" si="12"/>
        <v>41.5</v>
      </c>
      <c r="AJ6" s="2" t="s">
        <v>137</v>
      </c>
    </row>
    <row r="7" spans="1:36" x14ac:dyDescent="0.2">
      <c r="A7" s="1">
        <v>45237</v>
      </c>
      <c r="B7" s="2">
        <v>70</v>
      </c>
      <c r="C7" t="s">
        <v>138</v>
      </c>
      <c r="D7" t="s">
        <v>45</v>
      </c>
      <c r="E7" t="s">
        <v>131</v>
      </c>
      <c r="F7" t="s">
        <v>85</v>
      </c>
      <c r="G7" s="2">
        <v>174.2</v>
      </c>
      <c r="H7" s="2">
        <v>129</v>
      </c>
      <c r="I7" s="2">
        <f t="shared" si="0"/>
        <v>91</v>
      </c>
      <c r="J7" s="2">
        <v>182</v>
      </c>
      <c r="K7" s="2">
        <v>60.05</v>
      </c>
      <c r="L7" s="2" t="s">
        <v>39</v>
      </c>
      <c r="M7" s="2" t="s">
        <v>39</v>
      </c>
      <c r="N7" s="2">
        <v>2.9710000000000001</v>
      </c>
      <c r="O7" s="2">
        <v>5.4859999999999998</v>
      </c>
      <c r="P7" s="2" t="s">
        <v>39</v>
      </c>
      <c r="Q7" s="2" t="s">
        <v>39</v>
      </c>
      <c r="R7" s="2">
        <v>3.1</v>
      </c>
      <c r="S7" s="2">
        <v>5.5869999999999997</v>
      </c>
      <c r="T7" s="5">
        <f t="shared" si="7"/>
        <v>3.1</v>
      </c>
      <c r="U7" s="2">
        <v>2.2890000000000001</v>
      </c>
      <c r="V7" s="2">
        <v>2.274</v>
      </c>
      <c r="W7" s="5">
        <f t="shared" si="8"/>
        <v>2.2890000000000001</v>
      </c>
      <c r="X7" s="2">
        <v>15</v>
      </c>
      <c r="Y7" s="2">
        <v>80</v>
      </c>
      <c r="Z7" s="2">
        <v>80</v>
      </c>
      <c r="AA7" s="2">
        <f t="shared" si="9"/>
        <v>80</v>
      </c>
      <c r="AB7" s="5">
        <f t="shared" si="10"/>
        <v>65</v>
      </c>
      <c r="AC7" s="2">
        <v>10</v>
      </c>
      <c r="AD7" s="2">
        <v>10.3</v>
      </c>
      <c r="AE7" s="5">
        <f t="shared" si="11"/>
        <v>10.3</v>
      </c>
      <c r="AF7" s="2">
        <v>37</v>
      </c>
      <c r="AG7" s="2">
        <v>34</v>
      </c>
      <c r="AH7" s="5">
        <f t="shared" si="12"/>
        <v>37</v>
      </c>
    </row>
    <row r="8" spans="1:36" x14ac:dyDescent="0.2">
      <c r="A8" s="1">
        <v>45237</v>
      </c>
      <c r="B8" s="2">
        <v>71</v>
      </c>
      <c r="C8" t="s">
        <v>139</v>
      </c>
      <c r="D8" t="s">
        <v>36</v>
      </c>
      <c r="E8" t="s">
        <v>131</v>
      </c>
      <c r="F8" t="s">
        <v>46</v>
      </c>
      <c r="G8" s="2">
        <v>155.30000000000001</v>
      </c>
      <c r="H8" s="2">
        <v>122.7</v>
      </c>
      <c r="I8" s="2">
        <f t="shared" si="0"/>
        <v>84.7</v>
      </c>
      <c r="J8" s="2">
        <v>153</v>
      </c>
      <c r="K8" s="2">
        <v>40.5</v>
      </c>
      <c r="L8" s="2" t="s">
        <v>39</v>
      </c>
      <c r="M8" s="2" t="s">
        <v>39</v>
      </c>
      <c r="N8" s="2">
        <v>3.9889999999999999</v>
      </c>
      <c r="O8" s="2">
        <v>7.4690000000000003</v>
      </c>
      <c r="P8" s="2" t="s">
        <v>39</v>
      </c>
      <c r="Q8" s="2" t="s">
        <v>39</v>
      </c>
      <c r="R8" s="2">
        <v>3.9390000000000001</v>
      </c>
      <c r="S8" s="2">
        <v>7.3810000000000002</v>
      </c>
      <c r="T8" s="5">
        <f t="shared" si="7"/>
        <v>3.9889999999999999</v>
      </c>
      <c r="U8" s="2">
        <v>3.2170000000000001</v>
      </c>
      <c r="V8" s="2">
        <v>3.1259999999999999</v>
      </c>
      <c r="W8" s="5">
        <f t="shared" si="8"/>
        <v>3.2170000000000001</v>
      </c>
      <c r="X8" s="2">
        <v>16</v>
      </c>
      <c r="Y8" s="2">
        <v>50</v>
      </c>
      <c r="Z8" s="2">
        <v>50</v>
      </c>
      <c r="AA8" s="2">
        <f t="shared" si="9"/>
        <v>50</v>
      </c>
      <c r="AB8" s="5">
        <f t="shared" si="10"/>
        <v>34</v>
      </c>
      <c r="AC8" s="2">
        <v>7.14</v>
      </c>
      <c r="AD8" s="2">
        <v>6.42</v>
      </c>
      <c r="AE8" s="5">
        <f t="shared" si="11"/>
        <v>7.14</v>
      </c>
      <c r="AF8" s="2">
        <v>27</v>
      </c>
      <c r="AG8" s="2">
        <v>27</v>
      </c>
      <c r="AH8" s="5">
        <f t="shared" si="12"/>
        <v>27</v>
      </c>
    </row>
    <row r="9" spans="1:36" x14ac:dyDescent="0.2">
      <c r="A9" s="1">
        <v>45237</v>
      </c>
      <c r="B9" s="2">
        <v>72</v>
      </c>
      <c r="C9" t="s">
        <v>140</v>
      </c>
      <c r="D9" t="s">
        <v>45</v>
      </c>
      <c r="E9" t="s">
        <v>141</v>
      </c>
      <c r="F9" t="s">
        <v>99</v>
      </c>
      <c r="G9" s="2">
        <v>184</v>
      </c>
      <c r="H9" s="2">
        <v>130.5</v>
      </c>
      <c r="I9" s="2">
        <f t="shared" si="0"/>
        <v>92.5</v>
      </c>
      <c r="J9" s="2">
        <v>184</v>
      </c>
      <c r="K9" s="2">
        <v>63.7</v>
      </c>
      <c r="L9" s="2" t="s">
        <v>39</v>
      </c>
      <c r="M9" s="2" t="s">
        <v>39</v>
      </c>
      <c r="N9" s="2">
        <v>3.1709999999999998</v>
      </c>
      <c r="O9" s="2">
        <v>5.798</v>
      </c>
      <c r="P9" s="2" t="s">
        <v>39</v>
      </c>
      <c r="Q9" s="2" t="s">
        <v>39</v>
      </c>
      <c r="R9" s="2">
        <v>3.2250000000000001</v>
      </c>
      <c r="S9" s="2">
        <v>5.7889999999999997</v>
      </c>
      <c r="T9" s="5">
        <f t="shared" si="7"/>
        <v>3.2250000000000001</v>
      </c>
      <c r="U9" s="2">
        <v>2.64</v>
      </c>
      <c r="V9" s="2">
        <v>2.464</v>
      </c>
      <c r="W9" s="5">
        <f t="shared" si="8"/>
        <v>2.64</v>
      </c>
      <c r="X9" s="2">
        <v>24</v>
      </c>
      <c r="Y9" s="2">
        <v>81</v>
      </c>
      <c r="Z9" s="2">
        <v>81</v>
      </c>
      <c r="AA9" s="2">
        <f t="shared" si="9"/>
        <v>81</v>
      </c>
      <c r="AB9" s="5">
        <f t="shared" si="10"/>
        <v>57</v>
      </c>
      <c r="AC9" s="2">
        <v>5.64</v>
      </c>
      <c r="AD9" s="2">
        <v>5.5</v>
      </c>
      <c r="AE9" s="5">
        <f t="shared" si="11"/>
        <v>5.64</v>
      </c>
      <c r="AF9" s="2">
        <v>30.5</v>
      </c>
      <c r="AG9" s="2">
        <v>29.5</v>
      </c>
      <c r="AH9" s="5">
        <f t="shared" si="12"/>
        <v>30.5</v>
      </c>
    </row>
    <row r="10" spans="1:36" x14ac:dyDescent="0.2">
      <c r="A10" s="1">
        <v>45237</v>
      </c>
      <c r="B10" s="2">
        <v>73</v>
      </c>
      <c r="C10" t="s">
        <v>142</v>
      </c>
      <c r="D10" t="s">
        <v>45</v>
      </c>
      <c r="E10" t="s">
        <v>141</v>
      </c>
      <c r="F10" t="s">
        <v>99</v>
      </c>
      <c r="G10" s="2">
        <v>168.6</v>
      </c>
      <c r="H10" s="2">
        <v>124</v>
      </c>
      <c r="I10" s="2">
        <f t="shared" si="0"/>
        <v>86</v>
      </c>
      <c r="J10" s="2">
        <v>171.8</v>
      </c>
      <c r="K10" s="2">
        <v>56.5</v>
      </c>
      <c r="L10" s="2" t="s">
        <v>39</v>
      </c>
      <c r="M10" s="2" t="s">
        <v>39</v>
      </c>
      <c r="N10" s="2">
        <v>3.3149999999999999</v>
      </c>
      <c r="O10" s="2">
        <v>5.8979999999999997</v>
      </c>
      <c r="P10" s="2" t="s">
        <v>105</v>
      </c>
      <c r="Q10" s="2" t="s">
        <v>39</v>
      </c>
      <c r="R10" s="2">
        <v>3.1829999999999998</v>
      </c>
      <c r="S10" s="2">
        <v>5.7859999999999996</v>
      </c>
      <c r="T10" s="5">
        <f t="shared" si="7"/>
        <v>3.3149999999999999</v>
      </c>
      <c r="U10" s="2">
        <v>2.4580000000000002</v>
      </c>
      <c r="V10" s="2" t="s">
        <v>39</v>
      </c>
      <c r="W10" s="5">
        <f t="shared" si="8"/>
        <v>2.4580000000000002</v>
      </c>
      <c r="X10" s="2">
        <v>12</v>
      </c>
      <c r="Y10" s="2">
        <v>61</v>
      </c>
      <c r="Z10" s="2">
        <v>62</v>
      </c>
      <c r="AA10" s="2">
        <f t="shared" si="9"/>
        <v>62</v>
      </c>
      <c r="AB10" s="5">
        <f t="shared" si="10"/>
        <v>50</v>
      </c>
      <c r="AC10" s="2">
        <v>6.6</v>
      </c>
      <c r="AD10" s="2">
        <v>6.73</v>
      </c>
      <c r="AE10" s="5">
        <f t="shared" si="11"/>
        <v>6.73</v>
      </c>
      <c r="AF10" s="2">
        <v>28.5</v>
      </c>
      <c r="AG10" s="2">
        <v>33</v>
      </c>
      <c r="AH10" s="5">
        <f t="shared" si="12"/>
        <v>33</v>
      </c>
    </row>
    <row r="11" spans="1:36" x14ac:dyDescent="0.2">
      <c r="A11" s="1">
        <v>45237</v>
      </c>
      <c r="B11" s="2">
        <v>74</v>
      </c>
      <c r="C11" t="s">
        <v>143</v>
      </c>
      <c r="D11" t="s">
        <v>45</v>
      </c>
      <c r="E11" t="s">
        <v>141</v>
      </c>
      <c r="F11" t="s">
        <v>99</v>
      </c>
      <c r="G11" s="2">
        <v>170.8</v>
      </c>
      <c r="H11" s="2">
        <v>128.69999999999999</v>
      </c>
      <c r="I11" s="2">
        <f t="shared" si="0"/>
        <v>90.699999999999989</v>
      </c>
      <c r="J11" s="2">
        <v>176</v>
      </c>
      <c r="K11" s="2">
        <v>61.44</v>
      </c>
      <c r="L11" s="2" t="s">
        <v>39</v>
      </c>
      <c r="M11" s="2" t="s">
        <v>39</v>
      </c>
      <c r="N11" s="2">
        <v>3.04</v>
      </c>
      <c r="O11" s="2">
        <v>5.4539999999999997</v>
      </c>
      <c r="P11" s="2" t="s">
        <v>39</v>
      </c>
      <c r="Q11" s="2" t="s">
        <v>39</v>
      </c>
      <c r="R11" s="2">
        <v>3.0350000000000001</v>
      </c>
      <c r="S11" s="2">
        <v>5.407</v>
      </c>
      <c r="T11" s="5">
        <f t="shared" si="7"/>
        <v>3.04</v>
      </c>
      <c r="U11" s="2">
        <v>2.4500000000000002</v>
      </c>
      <c r="V11" s="2">
        <v>2.367</v>
      </c>
      <c r="W11" s="5">
        <f t="shared" si="8"/>
        <v>2.4500000000000002</v>
      </c>
      <c r="X11" s="2">
        <v>20</v>
      </c>
      <c r="Y11" s="2">
        <v>75</v>
      </c>
      <c r="Z11" s="2">
        <v>77</v>
      </c>
      <c r="AA11" s="2">
        <f t="shared" si="9"/>
        <v>77</v>
      </c>
      <c r="AB11" s="5">
        <f t="shared" si="10"/>
        <v>57</v>
      </c>
      <c r="AC11" s="2">
        <v>7.46</v>
      </c>
      <c r="AD11" s="2">
        <v>7.7</v>
      </c>
      <c r="AE11" s="5">
        <f t="shared" si="11"/>
        <v>7.7</v>
      </c>
      <c r="AF11" s="2">
        <v>37</v>
      </c>
      <c r="AG11" s="2">
        <v>37.5</v>
      </c>
      <c r="AH11" s="5">
        <f t="shared" si="12"/>
        <v>37.5</v>
      </c>
    </row>
    <row r="12" spans="1:36" x14ac:dyDescent="0.2">
      <c r="A12" s="1">
        <v>45237</v>
      </c>
      <c r="B12" s="2">
        <v>75</v>
      </c>
      <c r="C12" t="s">
        <v>144</v>
      </c>
      <c r="D12" t="s">
        <v>45</v>
      </c>
      <c r="E12" t="s">
        <v>141</v>
      </c>
      <c r="F12" t="s">
        <v>51</v>
      </c>
      <c r="G12" s="2">
        <v>168</v>
      </c>
      <c r="H12" s="2">
        <v>127.6</v>
      </c>
      <c r="I12" s="2">
        <f t="shared" si="0"/>
        <v>89.6</v>
      </c>
      <c r="J12" s="2">
        <v>171.1</v>
      </c>
      <c r="K12" s="2">
        <v>64.2</v>
      </c>
      <c r="L12" s="2" t="s">
        <v>39</v>
      </c>
      <c r="M12" s="2" t="s">
        <v>39</v>
      </c>
      <c r="N12" s="2">
        <v>3.1989999999999998</v>
      </c>
      <c r="O12" s="2">
        <v>5.8449999999999998</v>
      </c>
      <c r="P12" s="2" t="s">
        <v>39</v>
      </c>
      <c r="Q12" s="2" t="s">
        <v>39</v>
      </c>
      <c r="R12" s="2">
        <v>3.1669999999999998</v>
      </c>
      <c r="S12" s="2">
        <v>5.7409999999999997</v>
      </c>
      <c r="T12" s="5">
        <f t="shared" si="7"/>
        <v>3.1989999999999998</v>
      </c>
      <c r="U12" s="2">
        <v>2.8029999999999999</v>
      </c>
      <c r="V12" s="2">
        <v>2.4049999999999998</v>
      </c>
      <c r="W12" s="5">
        <f t="shared" si="8"/>
        <v>2.8029999999999999</v>
      </c>
      <c r="X12" s="2">
        <v>12</v>
      </c>
      <c r="Y12" s="2">
        <v>71</v>
      </c>
      <c r="Z12" s="2">
        <v>71</v>
      </c>
      <c r="AA12" s="2">
        <f t="shared" si="9"/>
        <v>71</v>
      </c>
      <c r="AB12" s="5">
        <f t="shared" si="10"/>
        <v>59</v>
      </c>
      <c r="AC12" s="2">
        <v>7.67</v>
      </c>
      <c r="AD12" s="2">
        <v>8.57</v>
      </c>
      <c r="AE12" s="5">
        <f t="shared" si="11"/>
        <v>8.57</v>
      </c>
      <c r="AF12" s="2">
        <v>39.5</v>
      </c>
      <c r="AG12" s="2">
        <v>36.5</v>
      </c>
      <c r="AH12" s="5">
        <f t="shared" si="12"/>
        <v>39.5</v>
      </c>
    </row>
    <row r="13" spans="1:36" x14ac:dyDescent="0.2">
      <c r="A13" s="1">
        <v>45237</v>
      </c>
      <c r="B13" s="2">
        <v>76</v>
      </c>
      <c r="C13" t="s">
        <v>145</v>
      </c>
      <c r="D13" t="s">
        <v>36</v>
      </c>
      <c r="E13" t="s">
        <v>141</v>
      </c>
      <c r="F13" t="s">
        <v>38</v>
      </c>
      <c r="G13" s="2">
        <v>160.5</v>
      </c>
      <c r="H13" s="2">
        <v>127.7</v>
      </c>
      <c r="I13" s="2">
        <f t="shared" si="0"/>
        <v>89.7</v>
      </c>
      <c r="J13" s="2">
        <v>160</v>
      </c>
      <c r="K13" s="2">
        <v>64.8</v>
      </c>
      <c r="L13" s="2" t="s">
        <v>39</v>
      </c>
      <c r="M13" s="2" t="s">
        <v>39</v>
      </c>
      <c r="N13" s="2">
        <v>3.46</v>
      </c>
      <c r="O13" s="2">
        <v>6.3010000000000002</v>
      </c>
      <c r="P13" s="2" t="s">
        <v>39</v>
      </c>
      <c r="Q13" s="2" t="s">
        <v>39</v>
      </c>
      <c r="R13" s="2">
        <v>3.4449999999999998</v>
      </c>
      <c r="S13" s="2">
        <v>6.3780000000000001</v>
      </c>
      <c r="T13" s="5">
        <f t="shared" si="7"/>
        <v>3.46</v>
      </c>
      <c r="U13" s="2">
        <v>2.6909999999999998</v>
      </c>
      <c r="V13" s="2">
        <v>2.7559999999999998</v>
      </c>
      <c r="W13" s="5">
        <f t="shared" si="8"/>
        <v>2.7559999999999998</v>
      </c>
      <c r="X13" s="2">
        <v>25</v>
      </c>
      <c r="Y13" s="2">
        <v>70</v>
      </c>
      <c r="Z13" s="2">
        <v>70</v>
      </c>
      <c r="AA13" s="2">
        <f t="shared" si="9"/>
        <v>70</v>
      </c>
      <c r="AB13" s="5">
        <f t="shared" si="10"/>
        <v>45</v>
      </c>
      <c r="AC13" s="2">
        <v>6.65</v>
      </c>
      <c r="AD13" s="2">
        <v>8.5</v>
      </c>
      <c r="AE13" s="5">
        <f t="shared" si="11"/>
        <v>8.5</v>
      </c>
      <c r="AF13" s="2">
        <v>31</v>
      </c>
      <c r="AG13" s="2">
        <v>31.5</v>
      </c>
      <c r="AH13" s="5">
        <f t="shared" si="12"/>
        <v>31.5</v>
      </c>
    </row>
    <row r="14" spans="1:36" x14ac:dyDescent="0.2">
      <c r="A14" s="1">
        <v>45237</v>
      </c>
      <c r="B14" s="2">
        <v>77</v>
      </c>
      <c r="C14" t="s">
        <v>146</v>
      </c>
      <c r="D14" t="s">
        <v>45</v>
      </c>
      <c r="E14" t="s">
        <v>141</v>
      </c>
      <c r="F14" t="s">
        <v>99</v>
      </c>
      <c r="G14" s="2">
        <v>160.9</v>
      </c>
      <c r="H14" s="2">
        <v>121.9</v>
      </c>
      <c r="I14" s="2">
        <f t="shared" si="0"/>
        <v>83.9</v>
      </c>
      <c r="J14" s="2">
        <v>163.80000000000001</v>
      </c>
      <c r="K14" s="2">
        <v>43.4</v>
      </c>
      <c r="L14" s="2" t="s">
        <v>39</v>
      </c>
      <c r="M14" s="2" t="s">
        <v>39</v>
      </c>
      <c r="N14" s="2">
        <v>3.37</v>
      </c>
      <c r="O14" s="2">
        <v>6.1719999999999997</v>
      </c>
      <c r="P14" s="2" t="s">
        <v>39</v>
      </c>
      <c r="Q14" s="2" t="s">
        <v>39</v>
      </c>
      <c r="R14" s="2">
        <v>3.379</v>
      </c>
      <c r="S14" s="2">
        <v>6.1340000000000003</v>
      </c>
      <c r="T14" s="5">
        <f t="shared" si="7"/>
        <v>3.379</v>
      </c>
      <c r="U14" s="2">
        <v>2.5680000000000001</v>
      </c>
      <c r="V14" s="2">
        <v>2.62</v>
      </c>
      <c r="W14" s="5">
        <f t="shared" si="8"/>
        <v>2.62</v>
      </c>
      <c r="X14" s="2">
        <v>30</v>
      </c>
      <c r="Y14" s="2">
        <v>72</v>
      </c>
      <c r="Z14" s="2">
        <v>75</v>
      </c>
      <c r="AA14" s="2">
        <f t="shared" si="9"/>
        <v>75</v>
      </c>
      <c r="AB14" s="5">
        <f t="shared" si="10"/>
        <v>45</v>
      </c>
      <c r="AC14" s="2">
        <v>4.5999999999999996</v>
      </c>
      <c r="AD14" s="2">
        <v>4.22</v>
      </c>
      <c r="AE14" s="5">
        <f t="shared" si="11"/>
        <v>4.5999999999999996</v>
      </c>
      <c r="AF14" s="2">
        <v>23.5</v>
      </c>
      <c r="AG14" s="2">
        <v>24</v>
      </c>
      <c r="AH14" s="5">
        <f t="shared" si="12"/>
        <v>24</v>
      </c>
    </row>
    <row r="15" spans="1:36" x14ac:dyDescent="0.2">
      <c r="A15" s="1">
        <v>45237</v>
      </c>
      <c r="B15" s="2">
        <v>78</v>
      </c>
      <c r="C15" t="s">
        <v>147</v>
      </c>
      <c r="D15" t="s">
        <v>45</v>
      </c>
      <c r="E15" t="s">
        <v>141</v>
      </c>
      <c r="F15" t="s">
        <v>85</v>
      </c>
      <c r="G15" s="2">
        <v>160.30000000000001</v>
      </c>
      <c r="H15" s="2">
        <v>122.8</v>
      </c>
      <c r="I15" s="2">
        <f t="shared" si="0"/>
        <v>84.8</v>
      </c>
      <c r="J15" s="2">
        <v>161.30000000000001</v>
      </c>
      <c r="K15" s="2">
        <v>42.7</v>
      </c>
      <c r="L15" s="2" t="s">
        <v>105</v>
      </c>
      <c r="M15" s="2" t="s">
        <v>39</v>
      </c>
      <c r="N15" s="2">
        <v>3.5139999999999998</v>
      </c>
      <c r="O15" s="2">
        <v>6.492</v>
      </c>
      <c r="P15" s="2" t="s">
        <v>39</v>
      </c>
      <c r="Q15" s="2" t="s">
        <v>39</v>
      </c>
      <c r="R15" s="2">
        <v>3.4540000000000002</v>
      </c>
      <c r="S15" s="2">
        <v>6.3769999999999998</v>
      </c>
      <c r="T15" s="5">
        <f t="shared" si="7"/>
        <v>3.5139999999999998</v>
      </c>
      <c r="U15" s="2">
        <v>2.581</v>
      </c>
      <c r="V15" s="2">
        <v>2.5379999999999998</v>
      </c>
      <c r="W15" s="5">
        <f t="shared" si="8"/>
        <v>2.581</v>
      </c>
      <c r="X15" s="2">
        <v>24</v>
      </c>
      <c r="Y15" s="2">
        <v>64</v>
      </c>
      <c r="Z15" s="2">
        <v>65</v>
      </c>
      <c r="AA15" s="2">
        <f t="shared" si="9"/>
        <v>65</v>
      </c>
      <c r="AB15" s="5">
        <f t="shared" si="10"/>
        <v>41</v>
      </c>
      <c r="AC15" s="2">
        <v>5.56</v>
      </c>
      <c r="AD15" s="2">
        <v>6.41</v>
      </c>
      <c r="AE15" s="5">
        <f t="shared" si="11"/>
        <v>6.41</v>
      </c>
      <c r="AF15" s="2">
        <v>33</v>
      </c>
      <c r="AG15" s="2">
        <v>31</v>
      </c>
      <c r="AH15" s="5">
        <f t="shared" si="12"/>
        <v>33</v>
      </c>
    </row>
    <row r="16" spans="1:36" x14ac:dyDescent="0.2">
      <c r="A16" s="1">
        <v>45237</v>
      </c>
      <c r="B16" s="2">
        <v>79</v>
      </c>
      <c r="C16" t="s">
        <v>148</v>
      </c>
      <c r="D16" t="s">
        <v>36</v>
      </c>
      <c r="E16" t="s">
        <v>141</v>
      </c>
      <c r="F16" t="s">
        <v>38</v>
      </c>
      <c r="G16" s="2">
        <v>156.6</v>
      </c>
      <c r="H16" s="2">
        <v>122.5</v>
      </c>
      <c r="I16" s="2">
        <f t="shared" si="0"/>
        <v>84.5</v>
      </c>
      <c r="J16" s="2">
        <v>160.5</v>
      </c>
      <c r="K16" s="2">
        <v>45.85</v>
      </c>
      <c r="L16" s="2" t="s">
        <v>39</v>
      </c>
      <c r="M16" s="2" t="s">
        <v>39</v>
      </c>
      <c r="N16" s="2">
        <v>3.5329999999999999</v>
      </c>
      <c r="O16" s="2">
        <v>6.5090000000000003</v>
      </c>
      <c r="P16" s="2" t="s">
        <v>39</v>
      </c>
      <c r="Q16" s="2" t="s">
        <v>39</v>
      </c>
      <c r="R16" s="2">
        <v>3.504</v>
      </c>
      <c r="S16" s="2">
        <v>6.4489999999999998</v>
      </c>
      <c r="T16" s="5">
        <f t="shared" si="7"/>
        <v>3.5329999999999999</v>
      </c>
      <c r="U16" s="2">
        <v>2.7170000000000001</v>
      </c>
      <c r="V16" s="2">
        <v>2.6080000000000001</v>
      </c>
      <c r="W16" s="5">
        <f t="shared" si="8"/>
        <v>2.7170000000000001</v>
      </c>
      <c r="X16" s="2">
        <v>23</v>
      </c>
      <c r="Y16" s="2">
        <v>58</v>
      </c>
      <c r="Z16" s="2">
        <v>62</v>
      </c>
      <c r="AA16" s="2">
        <f t="shared" si="9"/>
        <v>62</v>
      </c>
      <c r="AB16" s="5">
        <f t="shared" si="10"/>
        <v>39</v>
      </c>
      <c r="AC16" s="2">
        <v>6.9</v>
      </c>
      <c r="AD16" s="2">
        <v>7.24</v>
      </c>
      <c r="AE16" s="5">
        <f t="shared" si="11"/>
        <v>7.24</v>
      </c>
      <c r="AF16" s="2">
        <v>24</v>
      </c>
      <c r="AG16" s="2">
        <v>22</v>
      </c>
      <c r="AH16" s="5">
        <f t="shared" si="12"/>
        <v>24</v>
      </c>
    </row>
    <row r="17" spans="1:34" s="2" customFormat="1" x14ac:dyDescent="0.2">
      <c r="A17" s="1">
        <v>45238</v>
      </c>
      <c r="B17" s="2">
        <v>145</v>
      </c>
      <c r="C17" t="s">
        <v>222</v>
      </c>
      <c r="D17" t="s">
        <v>36</v>
      </c>
      <c r="E17" t="s">
        <v>223</v>
      </c>
      <c r="F17" t="s">
        <v>49</v>
      </c>
      <c r="G17" s="2">
        <v>161.19999999999999</v>
      </c>
      <c r="H17" s="2">
        <v>124.3</v>
      </c>
      <c r="I17" s="2">
        <f t="shared" si="0"/>
        <v>86.3</v>
      </c>
      <c r="J17" s="2">
        <v>160.6</v>
      </c>
      <c r="K17" s="2">
        <v>49.75</v>
      </c>
      <c r="L17" s="2">
        <v>1.1639999999999999</v>
      </c>
      <c r="M17" s="2">
        <v>1.958</v>
      </c>
      <c r="N17" s="2">
        <v>3.355</v>
      </c>
      <c r="O17" s="2">
        <v>6.024</v>
      </c>
      <c r="P17" s="2">
        <v>1.111</v>
      </c>
      <c r="Q17" s="2">
        <v>1.889</v>
      </c>
      <c r="R17" s="2">
        <v>3.2829999999999999</v>
      </c>
      <c r="S17" s="2">
        <v>5.9269999999999996</v>
      </c>
      <c r="T17" s="5">
        <f t="shared" ref="T17:T36" si="13">MAX(N17,R17)</f>
        <v>3.355</v>
      </c>
      <c r="U17" s="2">
        <v>2.7130000000000001</v>
      </c>
      <c r="V17" s="2">
        <v>2.6549999999999998</v>
      </c>
      <c r="W17" s="5">
        <f t="shared" ref="W17:W36" si="14">MAX(U17:V17)</f>
        <v>2.7130000000000001</v>
      </c>
      <c r="X17" s="2">
        <v>14</v>
      </c>
      <c r="Y17" s="2">
        <v>63</v>
      </c>
      <c r="Z17" s="2">
        <v>63</v>
      </c>
      <c r="AA17" s="2">
        <f t="shared" ref="AA17:AA36" si="15">MAX(Y17:Z17)</f>
        <v>63</v>
      </c>
      <c r="AB17" s="5">
        <f t="shared" ref="AB17:AB36" si="16">AA17-X17</f>
        <v>49</v>
      </c>
      <c r="AC17" s="2">
        <v>788</v>
      </c>
      <c r="AD17" s="2">
        <v>776</v>
      </c>
      <c r="AE17" s="5">
        <f t="shared" ref="AE17:AE36" si="17">MAX(AC17:AD17)</f>
        <v>788</v>
      </c>
      <c r="AF17" s="2">
        <v>30</v>
      </c>
      <c r="AG17" s="2">
        <v>30</v>
      </c>
      <c r="AH17" s="5">
        <f t="shared" ref="AH17:AH36" si="18">MAX(AF17:AG17)</f>
        <v>30</v>
      </c>
    </row>
    <row r="18" spans="1:34" s="2" customFormat="1" x14ac:dyDescent="0.2">
      <c r="A18" s="1">
        <v>45238</v>
      </c>
      <c r="B18" s="2">
        <v>146</v>
      </c>
      <c r="C18" t="s">
        <v>224</v>
      </c>
      <c r="D18" t="s">
        <v>36</v>
      </c>
      <c r="E18" t="s">
        <v>223</v>
      </c>
      <c r="F18" t="s">
        <v>59</v>
      </c>
      <c r="G18" s="2">
        <v>160.80000000000001</v>
      </c>
      <c r="H18" s="2">
        <v>121</v>
      </c>
      <c r="I18" s="2">
        <f t="shared" si="0"/>
        <v>83</v>
      </c>
      <c r="J18" s="2">
        <v>163.5</v>
      </c>
      <c r="K18" s="2">
        <v>50.75</v>
      </c>
      <c r="L18" s="2">
        <v>1.28</v>
      </c>
      <c r="M18" s="2">
        <v>2.1909999999999998</v>
      </c>
      <c r="N18" s="2">
        <v>3.923</v>
      </c>
      <c r="O18" s="2">
        <v>7.431</v>
      </c>
      <c r="P18" s="2">
        <v>1.2869999999999999</v>
      </c>
      <c r="Q18" s="2">
        <v>2.1930000000000001</v>
      </c>
      <c r="R18" s="2">
        <v>3.9180000000000001</v>
      </c>
      <c r="S18" s="2">
        <v>7.3869999999999996</v>
      </c>
      <c r="T18" s="5">
        <f t="shared" si="13"/>
        <v>3.923</v>
      </c>
      <c r="U18" s="2">
        <v>3.1429999999999998</v>
      </c>
      <c r="V18" s="2">
        <v>3.097</v>
      </c>
      <c r="W18" s="5">
        <f t="shared" si="14"/>
        <v>3.1429999999999998</v>
      </c>
      <c r="X18" s="2">
        <v>18</v>
      </c>
      <c r="Y18" s="2">
        <v>46</v>
      </c>
      <c r="Z18" s="2">
        <v>47</v>
      </c>
      <c r="AA18" s="2">
        <f t="shared" si="15"/>
        <v>47</v>
      </c>
      <c r="AB18" s="5">
        <f t="shared" si="16"/>
        <v>29</v>
      </c>
      <c r="AC18" s="2">
        <v>6.1</v>
      </c>
      <c r="AD18" s="2">
        <v>6.71</v>
      </c>
      <c r="AE18" s="5">
        <f t="shared" si="17"/>
        <v>6.71</v>
      </c>
      <c r="AF18" s="2">
        <v>27</v>
      </c>
      <c r="AG18" s="2">
        <v>27</v>
      </c>
      <c r="AH18" s="5">
        <f t="shared" si="18"/>
        <v>27</v>
      </c>
    </row>
    <row r="19" spans="1:34" s="2" customFormat="1" x14ac:dyDescent="0.2">
      <c r="A19" s="1">
        <v>45238</v>
      </c>
      <c r="B19" s="2">
        <v>147</v>
      </c>
      <c r="C19" t="s">
        <v>225</v>
      </c>
      <c r="D19" t="s">
        <v>36</v>
      </c>
      <c r="E19" t="s">
        <v>223</v>
      </c>
      <c r="F19" t="s">
        <v>42</v>
      </c>
      <c r="G19" s="2">
        <v>161.4</v>
      </c>
      <c r="H19" s="2">
        <v>123.8</v>
      </c>
      <c r="I19" s="2">
        <f t="shared" si="0"/>
        <v>85.8</v>
      </c>
      <c r="J19" s="2">
        <v>161.80000000000001</v>
      </c>
      <c r="K19" s="2">
        <v>50.35</v>
      </c>
      <c r="L19" s="2">
        <v>1.145</v>
      </c>
      <c r="M19" s="2">
        <v>1.9359999999999999</v>
      </c>
      <c r="N19" s="2">
        <v>3.39</v>
      </c>
      <c r="O19" s="2">
        <v>6.173</v>
      </c>
      <c r="P19" s="2">
        <v>1.141</v>
      </c>
      <c r="Q19" s="2">
        <v>1.9470000000000001</v>
      </c>
      <c r="R19" s="2">
        <v>3.4239999999999999</v>
      </c>
      <c r="S19" s="2">
        <v>6.2469999999999999</v>
      </c>
      <c r="T19" s="5">
        <f t="shared" si="13"/>
        <v>3.4239999999999999</v>
      </c>
      <c r="U19" s="2">
        <v>2.6160000000000001</v>
      </c>
      <c r="V19" s="2">
        <v>2.6259999999999999</v>
      </c>
      <c r="W19" s="5">
        <f t="shared" si="14"/>
        <v>2.6259999999999999</v>
      </c>
      <c r="X19" s="2">
        <v>14</v>
      </c>
      <c r="Y19" s="2">
        <v>63</v>
      </c>
      <c r="Z19" s="2">
        <v>65</v>
      </c>
      <c r="AA19" s="2">
        <f t="shared" si="15"/>
        <v>65</v>
      </c>
      <c r="AB19" s="5">
        <f t="shared" si="16"/>
        <v>51</v>
      </c>
      <c r="AC19" s="2">
        <v>6</v>
      </c>
      <c r="AD19" s="2">
        <v>6.43</v>
      </c>
      <c r="AE19" s="5">
        <f t="shared" si="17"/>
        <v>6.43</v>
      </c>
      <c r="AF19" s="2">
        <v>27</v>
      </c>
      <c r="AG19" s="2">
        <v>33</v>
      </c>
      <c r="AH19" s="5">
        <f t="shared" si="18"/>
        <v>33</v>
      </c>
    </row>
    <row r="20" spans="1:34" s="2" customFormat="1" x14ac:dyDescent="0.2">
      <c r="A20" s="1">
        <v>45238</v>
      </c>
      <c r="B20" s="2">
        <v>148</v>
      </c>
      <c r="C20" t="s">
        <v>226</v>
      </c>
      <c r="D20" t="s">
        <v>45</v>
      </c>
      <c r="E20" t="s">
        <v>227</v>
      </c>
      <c r="F20" t="s">
        <v>56</v>
      </c>
      <c r="G20" s="2">
        <v>168.6</v>
      </c>
      <c r="H20" s="2">
        <v>126.7</v>
      </c>
      <c r="I20" s="2">
        <f t="shared" si="0"/>
        <v>88.7</v>
      </c>
      <c r="J20" s="2">
        <v>182.6</v>
      </c>
      <c r="K20" s="2">
        <v>57.7</v>
      </c>
      <c r="L20" s="2">
        <v>1.133</v>
      </c>
      <c r="M20" s="2">
        <v>1.9279999999999999</v>
      </c>
      <c r="N20" s="2">
        <v>3.4630000000000001</v>
      </c>
      <c r="O20" s="2">
        <v>6.4690000000000003</v>
      </c>
      <c r="P20" s="2">
        <v>1.1499999999999999</v>
      </c>
      <c r="Q20" s="2">
        <v>1.964</v>
      </c>
      <c r="R20" s="2">
        <v>3.492</v>
      </c>
      <c r="S20" s="2">
        <v>6.3780000000000001</v>
      </c>
      <c r="T20" s="5">
        <f t="shared" si="13"/>
        <v>3.492</v>
      </c>
      <c r="U20" s="2">
        <v>2.5859999999999999</v>
      </c>
      <c r="V20" s="2">
        <v>2.5870000000000002</v>
      </c>
      <c r="W20" s="5">
        <f t="shared" si="14"/>
        <v>2.5870000000000002</v>
      </c>
      <c r="X20" s="2">
        <v>40</v>
      </c>
      <c r="Y20" s="2">
        <v>87</v>
      </c>
      <c r="Z20" s="2">
        <v>87</v>
      </c>
      <c r="AA20" s="2">
        <f t="shared" si="15"/>
        <v>87</v>
      </c>
      <c r="AB20" s="5">
        <f t="shared" si="16"/>
        <v>47</v>
      </c>
      <c r="AC20" s="2">
        <v>8.6</v>
      </c>
      <c r="AD20" s="2">
        <v>8.58</v>
      </c>
      <c r="AE20" s="5">
        <f t="shared" si="17"/>
        <v>8.6</v>
      </c>
      <c r="AF20" s="2">
        <v>33.5</v>
      </c>
      <c r="AG20" s="2">
        <v>33</v>
      </c>
      <c r="AH20" s="5">
        <f t="shared" si="18"/>
        <v>33.5</v>
      </c>
    </row>
    <row r="21" spans="1:34" s="2" customFormat="1" x14ac:dyDescent="0.2">
      <c r="A21" s="1">
        <v>45238</v>
      </c>
      <c r="B21" s="2">
        <v>149</v>
      </c>
      <c r="C21" t="s">
        <v>228</v>
      </c>
      <c r="D21" t="s">
        <v>45</v>
      </c>
      <c r="E21" t="s">
        <v>229</v>
      </c>
      <c r="F21" t="s">
        <v>99</v>
      </c>
      <c r="G21" s="2">
        <v>161.69999999999999</v>
      </c>
      <c r="H21" s="2">
        <v>123.6</v>
      </c>
      <c r="I21" s="2">
        <f t="shared" si="0"/>
        <v>85.6</v>
      </c>
      <c r="J21" s="2">
        <v>163</v>
      </c>
      <c r="K21" s="2">
        <v>47.95</v>
      </c>
      <c r="L21" s="2">
        <v>1.0580000000000001</v>
      </c>
      <c r="M21" s="2">
        <v>1.744</v>
      </c>
      <c r="N21" s="2">
        <v>3.0510000000000002</v>
      </c>
      <c r="O21" s="2">
        <v>5.4580000000000002</v>
      </c>
      <c r="P21" s="2">
        <v>1.1000000000000001</v>
      </c>
      <c r="Q21" s="2">
        <v>1.819</v>
      </c>
      <c r="R21" s="2">
        <v>3.1040000000000001</v>
      </c>
      <c r="S21" s="2">
        <v>5.5010000000000003</v>
      </c>
      <c r="T21" s="5">
        <f t="shared" si="13"/>
        <v>3.1040000000000001</v>
      </c>
      <c r="U21" s="2">
        <v>2.3839999999999999</v>
      </c>
      <c r="V21" s="2">
        <v>2.4209999999999998</v>
      </c>
      <c r="W21" s="5">
        <f t="shared" si="14"/>
        <v>2.4209999999999998</v>
      </c>
      <c r="X21" s="2">
        <v>31</v>
      </c>
      <c r="Y21" s="2">
        <v>85</v>
      </c>
      <c r="Z21" s="2">
        <v>85</v>
      </c>
      <c r="AA21" s="2">
        <f t="shared" si="15"/>
        <v>85</v>
      </c>
      <c r="AB21" s="5">
        <f t="shared" si="16"/>
        <v>54</v>
      </c>
      <c r="AC21" s="2">
        <v>7.07</v>
      </c>
      <c r="AD21" s="2">
        <v>6.8</v>
      </c>
      <c r="AE21" s="5">
        <f t="shared" si="17"/>
        <v>7.07</v>
      </c>
      <c r="AF21" s="2">
        <v>32</v>
      </c>
      <c r="AG21" s="2">
        <v>30</v>
      </c>
      <c r="AH21" s="5">
        <f t="shared" si="18"/>
        <v>32</v>
      </c>
    </row>
    <row r="22" spans="1:34" s="2" customFormat="1" x14ac:dyDescent="0.2">
      <c r="A22" s="1">
        <v>45238</v>
      </c>
      <c r="B22" s="2">
        <v>150</v>
      </c>
      <c r="C22" t="s">
        <v>230</v>
      </c>
      <c r="D22" t="s">
        <v>36</v>
      </c>
      <c r="E22" t="s">
        <v>227</v>
      </c>
      <c r="F22" t="s">
        <v>38</v>
      </c>
      <c r="G22" s="2">
        <v>159.6</v>
      </c>
      <c r="H22" s="2">
        <v>127.5</v>
      </c>
      <c r="I22" s="2">
        <f t="shared" si="0"/>
        <v>89.5</v>
      </c>
      <c r="J22" s="2">
        <v>157.69999999999999</v>
      </c>
      <c r="K22" s="2">
        <v>55.95</v>
      </c>
      <c r="L22" s="2">
        <v>1.073</v>
      </c>
      <c r="M22" s="2">
        <v>1.8779999999999999</v>
      </c>
      <c r="N22" s="2">
        <v>3.3559999999999999</v>
      </c>
      <c r="O22" s="2">
        <v>6.2409999999999997</v>
      </c>
      <c r="P22" s="2">
        <v>1.0649999999999999</v>
      </c>
      <c r="Q22" s="2">
        <v>1.897</v>
      </c>
      <c r="R22" s="2">
        <v>3.3969999999999998</v>
      </c>
      <c r="S22" s="2">
        <v>6.3150000000000004</v>
      </c>
      <c r="T22" s="5">
        <f t="shared" si="13"/>
        <v>3.3969999999999998</v>
      </c>
      <c r="U22" s="2">
        <v>2.76</v>
      </c>
      <c r="V22" s="2">
        <v>2.6640000000000001</v>
      </c>
      <c r="W22" s="5">
        <f t="shared" si="14"/>
        <v>2.76</v>
      </c>
      <c r="X22" s="2">
        <v>12</v>
      </c>
      <c r="Y22" s="2">
        <v>68</v>
      </c>
      <c r="Z22" s="2">
        <v>68</v>
      </c>
      <c r="AA22" s="2">
        <f t="shared" si="15"/>
        <v>68</v>
      </c>
      <c r="AB22" s="5">
        <f t="shared" si="16"/>
        <v>56</v>
      </c>
      <c r="AC22" s="2">
        <v>7.84</v>
      </c>
      <c r="AD22" s="2">
        <v>8</v>
      </c>
      <c r="AE22" s="5">
        <f t="shared" si="17"/>
        <v>8</v>
      </c>
      <c r="AF22" s="2">
        <v>32</v>
      </c>
      <c r="AG22" s="2">
        <v>30</v>
      </c>
      <c r="AH22" s="5">
        <f t="shared" si="18"/>
        <v>32</v>
      </c>
    </row>
    <row r="23" spans="1:34" s="2" customFormat="1" x14ac:dyDescent="0.2">
      <c r="A23" s="1">
        <v>45238</v>
      </c>
      <c r="B23" s="2">
        <v>151</v>
      </c>
      <c r="C23" t="s">
        <v>231</v>
      </c>
      <c r="D23" t="s">
        <v>45</v>
      </c>
      <c r="E23" t="s">
        <v>227</v>
      </c>
      <c r="F23" t="s">
        <v>232</v>
      </c>
      <c r="G23" s="2">
        <v>152.80000000000001</v>
      </c>
      <c r="H23" s="2">
        <v>118.7</v>
      </c>
      <c r="I23" s="2">
        <f t="shared" si="0"/>
        <v>80.7</v>
      </c>
      <c r="J23" s="2">
        <v>157</v>
      </c>
      <c r="K23" s="2">
        <v>46.35</v>
      </c>
      <c r="L23" s="2">
        <v>1.111</v>
      </c>
      <c r="M23" s="2">
        <v>1.899</v>
      </c>
      <c r="N23" s="2">
        <v>3.2810000000000001</v>
      </c>
      <c r="O23" s="2">
        <v>5.9429999999999996</v>
      </c>
      <c r="P23" s="2">
        <v>1.093</v>
      </c>
      <c r="Q23" s="2">
        <v>1.865</v>
      </c>
      <c r="R23" s="2">
        <v>3.2530000000000001</v>
      </c>
      <c r="S23" s="2">
        <v>5.92</v>
      </c>
      <c r="T23" s="5">
        <f t="shared" si="13"/>
        <v>3.2810000000000001</v>
      </c>
      <c r="U23" s="2">
        <v>2.6419999999999999</v>
      </c>
      <c r="V23" s="2">
        <v>2.5</v>
      </c>
      <c r="W23" s="5">
        <f t="shared" si="14"/>
        <v>2.6419999999999999</v>
      </c>
      <c r="X23" s="2">
        <v>9</v>
      </c>
      <c r="Y23" s="2">
        <v>61</v>
      </c>
      <c r="Z23" s="2">
        <v>61</v>
      </c>
      <c r="AA23" s="2">
        <f t="shared" si="15"/>
        <v>61</v>
      </c>
      <c r="AB23" s="5">
        <f t="shared" si="16"/>
        <v>52</v>
      </c>
      <c r="AC23" s="2">
        <v>7.1</v>
      </c>
      <c r="AD23" s="2">
        <v>7.05</v>
      </c>
      <c r="AE23" s="5">
        <f t="shared" si="17"/>
        <v>7.1</v>
      </c>
      <c r="AF23" s="2">
        <v>26</v>
      </c>
      <c r="AG23" s="2">
        <v>24</v>
      </c>
      <c r="AH23" s="5">
        <f t="shared" si="18"/>
        <v>26</v>
      </c>
    </row>
    <row r="24" spans="1:34" s="2" customFormat="1" x14ac:dyDescent="0.2">
      <c r="A24" s="1">
        <v>45238</v>
      </c>
      <c r="B24" s="2">
        <v>152</v>
      </c>
      <c r="C24" t="s">
        <v>233</v>
      </c>
      <c r="D24" t="s">
        <v>45</v>
      </c>
      <c r="E24" t="s">
        <v>227</v>
      </c>
      <c r="F24" t="s">
        <v>87</v>
      </c>
      <c r="G24" s="2">
        <v>169.5</v>
      </c>
      <c r="H24" s="2">
        <v>123.7</v>
      </c>
      <c r="I24" s="2">
        <f t="shared" si="0"/>
        <v>85.7</v>
      </c>
      <c r="J24" s="2">
        <v>168.2</v>
      </c>
      <c r="K24" s="2">
        <v>46.85</v>
      </c>
      <c r="L24" s="2">
        <v>1.1240000000000001</v>
      </c>
      <c r="M24" s="2">
        <v>1.9330000000000001</v>
      </c>
      <c r="N24" s="2">
        <v>3.4169999999999998</v>
      </c>
      <c r="O24" s="2">
        <v>6.3079999999999998</v>
      </c>
      <c r="P24" s="2">
        <v>1.119</v>
      </c>
      <c r="Q24" s="2">
        <v>1.9059999999999999</v>
      </c>
      <c r="R24" s="2">
        <v>3.4180000000000001</v>
      </c>
      <c r="S24" s="2">
        <v>6.33</v>
      </c>
      <c r="T24" s="5">
        <f t="shared" si="13"/>
        <v>3.4180000000000001</v>
      </c>
      <c r="U24" s="2">
        <v>2.5089999999999999</v>
      </c>
      <c r="V24" s="2">
        <v>2.5009999999999999</v>
      </c>
      <c r="W24" s="5">
        <f t="shared" si="14"/>
        <v>2.5089999999999999</v>
      </c>
      <c r="X24" s="2">
        <v>35</v>
      </c>
      <c r="Y24" s="2">
        <v>76</v>
      </c>
      <c r="Z24" s="2">
        <v>76</v>
      </c>
      <c r="AA24" s="2">
        <f t="shared" si="15"/>
        <v>76</v>
      </c>
      <c r="AB24" s="5">
        <f t="shared" si="16"/>
        <v>41</v>
      </c>
      <c r="AC24" s="2">
        <v>5.6</v>
      </c>
      <c r="AD24" s="2">
        <v>5.58</v>
      </c>
      <c r="AE24" s="5">
        <f t="shared" si="17"/>
        <v>5.6</v>
      </c>
      <c r="AF24" s="2">
        <v>28.5</v>
      </c>
      <c r="AG24" s="2">
        <v>29.5</v>
      </c>
      <c r="AH24" s="5">
        <f t="shared" si="18"/>
        <v>29.5</v>
      </c>
    </row>
    <row r="25" spans="1:34" s="2" customFormat="1" x14ac:dyDescent="0.2">
      <c r="A25" s="1">
        <v>45238</v>
      </c>
      <c r="B25" s="2">
        <v>153</v>
      </c>
      <c r="C25" t="s">
        <v>234</v>
      </c>
      <c r="D25" t="s">
        <v>45</v>
      </c>
      <c r="E25" t="s">
        <v>223</v>
      </c>
      <c r="F25" t="s">
        <v>235</v>
      </c>
      <c r="G25" s="2">
        <v>174.6</v>
      </c>
      <c r="H25" s="2">
        <v>128</v>
      </c>
      <c r="I25" s="2">
        <f t="shared" si="0"/>
        <v>90</v>
      </c>
      <c r="J25" s="2">
        <v>182.3</v>
      </c>
      <c r="K25" s="2">
        <v>57.75</v>
      </c>
      <c r="L25" s="2">
        <v>1.0629999999999999</v>
      </c>
      <c r="M25" s="2">
        <v>1.8440000000000001</v>
      </c>
      <c r="N25" s="2">
        <v>3.266</v>
      </c>
      <c r="O25" s="2">
        <v>6.0209999999999999</v>
      </c>
      <c r="P25" s="2">
        <v>1.177</v>
      </c>
      <c r="Q25" s="2">
        <v>1.982</v>
      </c>
      <c r="R25" s="2">
        <v>3.419</v>
      </c>
      <c r="S25" s="2">
        <v>6.2389999999999999</v>
      </c>
      <c r="T25" s="5">
        <f t="shared" si="13"/>
        <v>3.419</v>
      </c>
      <c r="U25" s="2">
        <v>2.4769999999999999</v>
      </c>
      <c r="V25" s="2">
        <v>2.62</v>
      </c>
      <c r="W25" s="5">
        <f t="shared" si="14"/>
        <v>2.62</v>
      </c>
      <c r="X25" s="2">
        <v>35</v>
      </c>
      <c r="Y25" s="2">
        <v>85</v>
      </c>
      <c r="Z25" s="2">
        <v>85</v>
      </c>
      <c r="AA25" s="2">
        <f t="shared" si="15"/>
        <v>85</v>
      </c>
      <c r="AB25" s="5">
        <f t="shared" si="16"/>
        <v>50</v>
      </c>
      <c r="AC25" s="2">
        <v>7.97</v>
      </c>
      <c r="AD25" s="2">
        <v>8.68</v>
      </c>
      <c r="AE25" s="5">
        <f t="shared" si="17"/>
        <v>8.68</v>
      </c>
      <c r="AF25" s="2">
        <v>33</v>
      </c>
      <c r="AG25" s="2">
        <v>34</v>
      </c>
      <c r="AH25" s="5">
        <f t="shared" si="18"/>
        <v>34</v>
      </c>
    </row>
    <row r="26" spans="1:34" s="2" customFormat="1" x14ac:dyDescent="0.2">
      <c r="A26" s="1">
        <v>45238</v>
      </c>
      <c r="B26" s="2">
        <v>154</v>
      </c>
      <c r="C26" t="s">
        <v>236</v>
      </c>
      <c r="D26" t="s">
        <v>45</v>
      </c>
      <c r="E26" t="s">
        <v>237</v>
      </c>
      <c r="F26" t="s">
        <v>59</v>
      </c>
      <c r="G26" s="2">
        <v>160.1</v>
      </c>
      <c r="H26" s="2">
        <v>121.4</v>
      </c>
      <c r="I26" s="2">
        <f t="shared" si="0"/>
        <v>83.4</v>
      </c>
      <c r="J26" s="2">
        <v>164</v>
      </c>
      <c r="K26" s="2">
        <v>51.85</v>
      </c>
      <c r="L26" s="2">
        <v>1.1719999999999999</v>
      </c>
      <c r="M26" s="2">
        <v>1.9019999999999999</v>
      </c>
      <c r="N26" s="2">
        <v>3.2210000000000001</v>
      </c>
      <c r="O26" s="2">
        <v>5.7709999999999999</v>
      </c>
      <c r="P26" s="2">
        <v>1.1919999999999999</v>
      </c>
      <c r="Q26" s="2">
        <v>1.9830000000000001</v>
      </c>
      <c r="R26" s="2">
        <v>3.3929999999999998</v>
      </c>
      <c r="S26" s="2">
        <v>6.0650000000000004</v>
      </c>
      <c r="T26" s="5">
        <f t="shared" si="13"/>
        <v>3.3929999999999998</v>
      </c>
      <c r="U26" s="2">
        <v>2.5219999999999998</v>
      </c>
      <c r="V26" s="2">
        <v>2.472</v>
      </c>
      <c r="W26" s="5">
        <f t="shared" si="14"/>
        <v>2.5219999999999998</v>
      </c>
      <c r="X26" s="2">
        <v>22</v>
      </c>
      <c r="Y26" s="2">
        <v>73</v>
      </c>
      <c r="Z26" s="2">
        <v>73</v>
      </c>
      <c r="AA26" s="2">
        <f t="shared" si="15"/>
        <v>73</v>
      </c>
      <c r="AB26" s="5">
        <f t="shared" si="16"/>
        <v>51</v>
      </c>
      <c r="AC26" s="2">
        <v>6.5</v>
      </c>
      <c r="AD26" s="2">
        <v>4.9000000000000004</v>
      </c>
      <c r="AE26" s="5">
        <f t="shared" si="17"/>
        <v>6.5</v>
      </c>
      <c r="AF26" s="2">
        <v>30</v>
      </c>
      <c r="AG26" s="2">
        <v>34.5</v>
      </c>
      <c r="AH26" s="5">
        <f t="shared" si="18"/>
        <v>34.5</v>
      </c>
    </row>
    <row r="27" spans="1:34" s="2" customFormat="1" x14ac:dyDescent="0.2">
      <c r="A27" s="1">
        <v>45238</v>
      </c>
      <c r="B27" s="2">
        <v>155</v>
      </c>
      <c r="C27" t="s">
        <v>238</v>
      </c>
      <c r="D27" t="s">
        <v>36</v>
      </c>
      <c r="E27" t="s">
        <v>237</v>
      </c>
      <c r="F27" t="s">
        <v>38</v>
      </c>
      <c r="G27" s="2">
        <v>165.4</v>
      </c>
      <c r="H27" s="2">
        <v>125.3</v>
      </c>
      <c r="I27" s="2">
        <f t="shared" si="0"/>
        <v>87.3</v>
      </c>
      <c r="J27" s="2">
        <v>167</v>
      </c>
      <c r="K27" s="2">
        <v>51</v>
      </c>
      <c r="L27" s="2">
        <v>1.3680000000000001</v>
      </c>
      <c r="M27" s="2">
        <v>2.222</v>
      </c>
      <c r="N27" s="2">
        <v>3.7789999999999999</v>
      </c>
      <c r="O27" s="2">
        <v>6.8339999999999996</v>
      </c>
      <c r="P27" s="2">
        <v>1.361</v>
      </c>
      <c r="Q27" s="2">
        <v>2.2200000000000002</v>
      </c>
      <c r="R27" s="2">
        <v>3.8</v>
      </c>
      <c r="S27" s="2">
        <v>6.827</v>
      </c>
      <c r="T27" s="5">
        <f t="shared" si="13"/>
        <v>3.8</v>
      </c>
      <c r="U27" s="2">
        <v>2.6259999999999999</v>
      </c>
      <c r="V27" s="2">
        <v>2.637</v>
      </c>
      <c r="W27" s="5">
        <f t="shared" si="14"/>
        <v>2.637</v>
      </c>
      <c r="X27" s="2">
        <v>32</v>
      </c>
      <c r="Y27" s="2">
        <v>68</v>
      </c>
      <c r="Z27" s="2">
        <v>68</v>
      </c>
      <c r="AA27" s="2">
        <f t="shared" si="15"/>
        <v>68</v>
      </c>
      <c r="AB27" s="5">
        <f t="shared" si="16"/>
        <v>36</v>
      </c>
      <c r="AC27" s="2">
        <v>7.05</v>
      </c>
      <c r="AD27" s="2">
        <v>8</v>
      </c>
      <c r="AE27" s="5">
        <f t="shared" si="17"/>
        <v>8</v>
      </c>
      <c r="AF27" s="2">
        <v>21</v>
      </c>
      <c r="AG27" s="2">
        <v>20</v>
      </c>
      <c r="AH27" s="5">
        <f t="shared" si="18"/>
        <v>21</v>
      </c>
    </row>
    <row r="28" spans="1:34" s="2" customFormat="1" x14ac:dyDescent="0.2">
      <c r="A28" s="1">
        <v>45238</v>
      </c>
      <c r="B28" s="2">
        <v>156</v>
      </c>
      <c r="C28" t="s">
        <v>239</v>
      </c>
      <c r="D28" t="s">
        <v>45</v>
      </c>
      <c r="E28" t="s">
        <v>237</v>
      </c>
      <c r="F28" t="s">
        <v>99</v>
      </c>
      <c r="G28" s="2">
        <v>180.9</v>
      </c>
      <c r="H28" s="2">
        <v>131.80000000000001</v>
      </c>
      <c r="I28" s="2">
        <f t="shared" si="0"/>
        <v>93.800000000000011</v>
      </c>
      <c r="J28" s="2">
        <v>187</v>
      </c>
      <c r="K28" s="2">
        <v>73.3</v>
      </c>
      <c r="L28" s="2">
        <v>1.056</v>
      </c>
      <c r="M28" s="2">
        <v>1.7609999999999999</v>
      </c>
      <c r="N28" s="2">
        <v>3.0710000000000002</v>
      </c>
      <c r="O28" s="2">
        <v>5.5529999999999999</v>
      </c>
      <c r="P28" s="2">
        <v>1.0509999999999999</v>
      </c>
      <c r="Q28" s="2">
        <v>1.792</v>
      </c>
      <c r="R28" s="2">
        <v>3.1</v>
      </c>
      <c r="S28" s="2">
        <v>5.601</v>
      </c>
      <c r="T28" s="5">
        <f t="shared" si="13"/>
        <v>3.1</v>
      </c>
      <c r="U28" s="2">
        <v>2.5489999999999999</v>
      </c>
      <c r="V28" s="2">
        <v>2.544</v>
      </c>
      <c r="W28" s="5">
        <f t="shared" si="14"/>
        <v>2.5489999999999999</v>
      </c>
      <c r="X28" s="2">
        <v>42</v>
      </c>
      <c r="Y28" s="2">
        <v>92</v>
      </c>
      <c r="Z28" s="2">
        <v>94</v>
      </c>
      <c r="AA28" s="2">
        <f t="shared" si="15"/>
        <v>94</v>
      </c>
      <c r="AB28" s="5">
        <f t="shared" si="16"/>
        <v>52</v>
      </c>
      <c r="AC28" s="2">
        <v>7.8</v>
      </c>
      <c r="AD28" s="2">
        <v>8.75</v>
      </c>
      <c r="AE28" s="5">
        <f t="shared" si="17"/>
        <v>8.75</v>
      </c>
      <c r="AF28" s="2">
        <v>33</v>
      </c>
      <c r="AG28" s="2">
        <v>31.5</v>
      </c>
      <c r="AH28" s="5">
        <f t="shared" si="18"/>
        <v>33</v>
      </c>
    </row>
    <row r="29" spans="1:34" s="2" customFormat="1" x14ac:dyDescent="0.2">
      <c r="A29" s="1">
        <v>45238</v>
      </c>
      <c r="B29" s="2">
        <v>157</v>
      </c>
      <c r="C29" t="s">
        <v>240</v>
      </c>
      <c r="D29" t="s">
        <v>36</v>
      </c>
      <c r="E29" t="s">
        <v>237</v>
      </c>
      <c r="F29" t="s">
        <v>59</v>
      </c>
      <c r="G29" s="2">
        <v>158.6</v>
      </c>
      <c r="H29" s="2">
        <v>121.6</v>
      </c>
      <c r="I29" s="2">
        <f t="shared" si="0"/>
        <v>83.6</v>
      </c>
      <c r="J29" s="2">
        <v>163.80000000000001</v>
      </c>
      <c r="K29" s="2">
        <v>44.5</v>
      </c>
      <c r="L29" s="2">
        <v>1.232</v>
      </c>
      <c r="M29" s="2">
        <v>2.1</v>
      </c>
      <c r="N29" s="2">
        <v>3.7570000000000001</v>
      </c>
      <c r="O29" s="2">
        <v>6.9539999999999997</v>
      </c>
      <c r="P29" s="2">
        <v>1.163</v>
      </c>
      <c r="Q29" s="2">
        <v>2.1360000000000001</v>
      </c>
      <c r="R29" s="2">
        <v>3.7570000000000001</v>
      </c>
      <c r="S29" s="2">
        <v>6.9089999999999998</v>
      </c>
      <c r="T29" s="5">
        <f t="shared" si="13"/>
        <v>3.7570000000000001</v>
      </c>
      <c r="U29" s="2">
        <v>3.0009999999999999</v>
      </c>
      <c r="V29" s="2">
        <v>3.04</v>
      </c>
      <c r="W29" s="5">
        <f t="shared" si="14"/>
        <v>3.04</v>
      </c>
      <c r="X29" s="2">
        <v>20</v>
      </c>
      <c r="Y29" s="2">
        <v>58</v>
      </c>
      <c r="Z29" s="2">
        <v>58</v>
      </c>
      <c r="AA29" s="2">
        <f t="shared" si="15"/>
        <v>58</v>
      </c>
      <c r="AB29" s="5">
        <f t="shared" si="16"/>
        <v>38</v>
      </c>
      <c r="AC29" s="2">
        <v>4.66</v>
      </c>
      <c r="AD29" s="2">
        <v>5.35</v>
      </c>
      <c r="AE29" s="5">
        <f t="shared" si="17"/>
        <v>5.35</v>
      </c>
      <c r="AF29" s="2">
        <v>26.5</v>
      </c>
      <c r="AG29" s="2">
        <v>26</v>
      </c>
      <c r="AH29" s="5">
        <f t="shared" si="18"/>
        <v>26.5</v>
      </c>
    </row>
    <row r="30" spans="1:34" s="2" customFormat="1" x14ac:dyDescent="0.2">
      <c r="A30" s="1">
        <v>45238</v>
      </c>
      <c r="B30" s="2">
        <v>158</v>
      </c>
      <c r="C30" t="s">
        <v>241</v>
      </c>
      <c r="D30" t="s">
        <v>36</v>
      </c>
      <c r="E30" t="s">
        <v>223</v>
      </c>
      <c r="F30" t="s">
        <v>59</v>
      </c>
      <c r="G30" s="2">
        <v>165.4</v>
      </c>
      <c r="H30" s="2">
        <v>124.1</v>
      </c>
      <c r="I30" s="2">
        <f t="shared" si="0"/>
        <v>86.1</v>
      </c>
      <c r="J30" s="2">
        <v>171.5</v>
      </c>
      <c r="K30" s="2">
        <v>52.36</v>
      </c>
      <c r="L30" s="2">
        <v>1.1639999999999999</v>
      </c>
      <c r="M30" s="2">
        <v>2.0249999999999999</v>
      </c>
      <c r="N30" s="2">
        <v>3.6019999999999999</v>
      </c>
      <c r="O30" s="2">
        <v>6.7190000000000003</v>
      </c>
      <c r="P30" s="2">
        <v>1.2290000000000001</v>
      </c>
      <c r="Q30" s="2">
        <v>2.0720000000000001</v>
      </c>
      <c r="R30" s="2">
        <v>3.649</v>
      </c>
      <c r="S30" s="2">
        <v>6.7619999999999996</v>
      </c>
      <c r="T30" s="5">
        <f t="shared" si="13"/>
        <v>3.649</v>
      </c>
      <c r="U30" s="2">
        <v>2.8090000000000002</v>
      </c>
      <c r="V30" s="2">
        <v>2.7149999999999999</v>
      </c>
      <c r="W30" s="5">
        <f t="shared" si="14"/>
        <v>2.8090000000000002</v>
      </c>
      <c r="X30" s="2">
        <v>28</v>
      </c>
      <c r="Y30" s="2">
        <v>67</v>
      </c>
      <c r="Z30" s="2">
        <v>67</v>
      </c>
      <c r="AA30" s="2">
        <f t="shared" si="15"/>
        <v>67</v>
      </c>
      <c r="AB30" s="5">
        <f t="shared" si="16"/>
        <v>39</v>
      </c>
      <c r="AC30" s="2">
        <v>7.37</v>
      </c>
      <c r="AD30" s="2">
        <v>7.7</v>
      </c>
      <c r="AE30" s="5">
        <f t="shared" si="17"/>
        <v>7.7</v>
      </c>
      <c r="AF30" s="2">
        <v>32.5</v>
      </c>
      <c r="AG30" s="2">
        <v>30.5</v>
      </c>
      <c r="AH30" s="5">
        <f t="shared" si="18"/>
        <v>32.5</v>
      </c>
    </row>
    <row r="31" spans="1:34" s="2" customFormat="1" x14ac:dyDescent="0.2">
      <c r="A31" s="1">
        <v>45238</v>
      </c>
      <c r="B31" s="2">
        <v>159</v>
      </c>
      <c r="C31" t="s">
        <v>242</v>
      </c>
      <c r="D31" t="s">
        <v>36</v>
      </c>
      <c r="E31" t="s">
        <v>223</v>
      </c>
      <c r="F31" t="s">
        <v>42</v>
      </c>
      <c r="G31" s="2">
        <v>166.5</v>
      </c>
      <c r="H31" s="2">
        <v>127.5</v>
      </c>
      <c r="I31" s="2">
        <f t="shared" si="0"/>
        <v>89.5</v>
      </c>
      <c r="J31" s="2">
        <v>168.3</v>
      </c>
      <c r="K31" s="2">
        <v>47.35</v>
      </c>
      <c r="L31" s="2">
        <v>1.1479999999999999</v>
      </c>
      <c r="M31" s="2">
        <v>1.994</v>
      </c>
      <c r="N31" s="2">
        <v>3.58</v>
      </c>
      <c r="O31" s="2">
        <v>6.6589999999999998</v>
      </c>
      <c r="P31" s="2">
        <v>1.1759999999999999</v>
      </c>
      <c r="Q31" s="2">
        <v>2.0379999999999998</v>
      </c>
      <c r="R31" s="2">
        <v>3.61</v>
      </c>
      <c r="S31" s="2">
        <v>6.7640000000000002</v>
      </c>
      <c r="T31" s="5">
        <f t="shared" si="13"/>
        <v>3.61</v>
      </c>
      <c r="U31" s="2">
        <v>2.7480000000000002</v>
      </c>
      <c r="V31" s="2">
        <v>2.6779999999999999</v>
      </c>
      <c r="W31" s="5">
        <f t="shared" si="14"/>
        <v>2.7480000000000002</v>
      </c>
      <c r="X31" s="2">
        <v>23</v>
      </c>
      <c r="Y31" s="2">
        <v>66</v>
      </c>
      <c r="Z31" s="2">
        <v>66</v>
      </c>
      <c r="AA31" s="2">
        <f t="shared" si="15"/>
        <v>66</v>
      </c>
      <c r="AB31" s="5">
        <f t="shared" si="16"/>
        <v>43</v>
      </c>
      <c r="AC31" s="2">
        <v>7.13</v>
      </c>
      <c r="AD31" s="2">
        <v>6.45</v>
      </c>
      <c r="AE31" s="5">
        <f t="shared" si="17"/>
        <v>7.13</v>
      </c>
      <c r="AF31" s="2">
        <v>23</v>
      </c>
      <c r="AG31" s="2">
        <v>23</v>
      </c>
      <c r="AH31" s="5">
        <f t="shared" si="18"/>
        <v>23</v>
      </c>
    </row>
    <row r="32" spans="1:34" s="2" customFormat="1" x14ac:dyDescent="0.2">
      <c r="A32" s="1">
        <v>45238</v>
      </c>
      <c r="B32" s="2">
        <v>160</v>
      </c>
      <c r="C32" t="s">
        <v>243</v>
      </c>
      <c r="D32" t="s">
        <v>45</v>
      </c>
      <c r="E32" t="s">
        <v>223</v>
      </c>
      <c r="F32" t="s">
        <v>99</v>
      </c>
      <c r="G32" s="2">
        <v>157.1</v>
      </c>
      <c r="H32" s="2">
        <v>121.4</v>
      </c>
      <c r="I32" s="2">
        <f t="shared" si="0"/>
        <v>83.4</v>
      </c>
      <c r="J32" s="2">
        <v>155</v>
      </c>
      <c r="K32" s="2">
        <v>42.7</v>
      </c>
      <c r="L32" s="2">
        <v>1.0880000000000001</v>
      </c>
      <c r="M32" s="2">
        <v>1.86</v>
      </c>
      <c r="N32" s="2">
        <v>3.2789999999999999</v>
      </c>
      <c r="O32" s="2">
        <v>5.923</v>
      </c>
      <c r="P32" s="2">
        <v>1.107</v>
      </c>
      <c r="Q32" s="2">
        <v>1.871</v>
      </c>
      <c r="R32" s="2">
        <v>3.2509999999999999</v>
      </c>
      <c r="S32" s="2">
        <v>5.8970000000000002</v>
      </c>
      <c r="T32" s="5">
        <f t="shared" si="13"/>
        <v>3.2789999999999999</v>
      </c>
      <c r="U32" s="2">
        <v>2.5470000000000002</v>
      </c>
      <c r="V32" s="2">
        <v>2.4670000000000001</v>
      </c>
      <c r="W32" s="5">
        <f t="shared" si="14"/>
        <v>2.5470000000000002</v>
      </c>
      <c r="X32" s="2">
        <v>16</v>
      </c>
      <c r="Y32" s="2">
        <v>64</v>
      </c>
      <c r="Z32" s="2">
        <v>64</v>
      </c>
      <c r="AA32" s="2">
        <f t="shared" si="15"/>
        <v>64</v>
      </c>
      <c r="AB32" s="5">
        <f t="shared" si="16"/>
        <v>48</v>
      </c>
      <c r="AC32" s="2">
        <v>5.58</v>
      </c>
      <c r="AD32" s="2">
        <v>5.4</v>
      </c>
      <c r="AE32" s="5">
        <f t="shared" si="17"/>
        <v>5.58</v>
      </c>
      <c r="AF32" s="2">
        <v>26.5</v>
      </c>
      <c r="AG32" s="2">
        <v>24.5</v>
      </c>
      <c r="AH32" s="5">
        <f t="shared" si="18"/>
        <v>26.5</v>
      </c>
    </row>
    <row r="33" spans="1:34" s="2" customFormat="1" x14ac:dyDescent="0.2">
      <c r="A33" s="1">
        <v>45238</v>
      </c>
      <c r="B33" s="2">
        <v>161</v>
      </c>
      <c r="C33" t="s">
        <v>244</v>
      </c>
      <c r="D33" t="s">
        <v>45</v>
      </c>
      <c r="E33" t="s">
        <v>227</v>
      </c>
      <c r="F33" t="s">
        <v>87</v>
      </c>
      <c r="G33" s="2">
        <v>169.1</v>
      </c>
      <c r="H33" s="2">
        <v>127.6</v>
      </c>
      <c r="I33" s="2">
        <f t="shared" si="0"/>
        <v>89.6</v>
      </c>
      <c r="J33" s="2">
        <v>167.8</v>
      </c>
      <c r="K33" s="2">
        <v>53.4</v>
      </c>
      <c r="L33" s="2">
        <v>1.0189999999999999</v>
      </c>
      <c r="M33" s="2">
        <v>1.8140000000000001</v>
      </c>
      <c r="N33" s="2">
        <v>3.3820000000000001</v>
      </c>
      <c r="O33" s="2">
        <v>6.38</v>
      </c>
      <c r="P33" s="2">
        <v>1.099</v>
      </c>
      <c r="Q33" s="2">
        <v>1.8939999999999999</v>
      </c>
      <c r="R33" s="2">
        <v>3.3839999999999999</v>
      </c>
      <c r="S33" s="2">
        <v>6.2220000000000004</v>
      </c>
      <c r="T33" s="5">
        <f t="shared" si="13"/>
        <v>3.3839999999999999</v>
      </c>
      <c r="U33" s="2">
        <v>2.7280000000000002</v>
      </c>
      <c r="V33" s="2">
        <v>2.8690000000000002</v>
      </c>
      <c r="W33" s="5">
        <f t="shared" si="14"/>
        <v>2.8690000000000002</v>
      </c>
      <c r="X33" s="2">
        <v>43</v>
      </c>
      <c r="Y33" s="2">
        <v>84</v>
      </c>
      <c r="Z33" s="2">
        <v>86</v>
      </c>
      <c r="AA33" s="2">
        <f t="shared" si="15"/>
        <v>86</v>
      </c>
      <c r="AB33" s="5">
        <f t="shared" si="16"/>
        <v>43</v>
      </c>
      <c r="AC33" s="2">
        <v>5.0999999999999996</v>
      </c>
      <c r="AD33" s="2">
        <v>5.17</v>
      </c>
      <c r="AE33" s="5">
        <f t="shared" si="17"/>
        <v>5.17</v>
      </c>
      <c r="AF33" s="2">
        <v>25.5</v>
      </c>
      <c r="AG33" s="2">
        <v>28</v>
      </c>
      <c r="AH33" s="5">
        <f t="shared" si="18"/>
        <v>28</v>
      </c>
    </row>
    <row r="34" spans="1:34" s="2" customFormat="1" x14ac:dyDescent="0.2">
      <c r="A34" s="1">
        <v>45238</v>
      </c>
      <c r="B34" s="2">
        <v>162</v>
      </c>
      <c r="C34" t="s">
        <v>245</v>
      </c>
      <c r="D34" t="s">
        <v>45</v>
      </c>
      <c r="E34" t="s">
        <v>227</v>
      </c>
      <c r="F34" t="s">
        <v>56</v>
      </c>
      <c r="G34" s="2">
        <v>168.9</v>
      </c>
      <c r="H34" s="2">
        <v>129.19999999999999</v>
      </c>
      <c r="I34" s="2">
        <f t="shared" si="0"/>
        <v>91.199999999999989</v>
      </c>
      <c r="J34" s="2">
        <v>177.5</v>
      </c>
      <c r="K34" s="2">
        <v>92.2</v>
      </c>
      <c r="L34" s="2">
        <v>1.292</v>
      </c>
      <c r="M34" s="2">
        <v>2.202</v>
      </c>
      <c r="N34" s="2">
        <v>3.8719999999999999</v>
      </c>
      <c r="O34" s="2">
        <v>7.1849999999999996</v>
      </c>
      <c r="P34" s="2">
        <v>1.329</v>
      </c>
      <c r="Q34" s="2">
        <v>2.2429999999999999</v>
      </c>
      <c r="R34" s="2">
        <v>3.9420000000000002</v>
      </c>
      <c r="S34" s="2">
        <v>7.3049999999999997</v>
      </c>
      <c r="T34" s="5">
        <f t="shared" si="13"/>
        <v>3.9420000000000002</v>
      </c>
      <c r="U34" s="2">
        <v>2.8839999999999999</v>
      </c>
      <c r="V34" s="2">
        <v>2.7410000000000001</v>
      </c>
      <c r="W34" s="5">
        <f t="shared" si="14"/>
        <v>2.8839999999999999</v>
      </c>
      <c r="X34" s="2">
        <v>39</v>
      </c>
      <c r="Y34" s="2">
        <v>81</v>
      </c>
      <c r="Z34" s="2">
        <v>81</v>
      </c>
      <c r="AA34" s="2">
        <f t="shared" si="15"/>
        <v>81</v>
      </c>
      <c r="AB34" s="5">
        <f t="shared" si="16"/>
        <v>42</v>
      </c>
      <c r="AC34" s="2">
        <v>8.82</v>
      </c>
      <c r="AD34" s="2">
        <v>8.8000000000000007</v>
      </c>
      <c r="AE34" s="5">
        <f t="shared" si="17"/>
        <v>8.82</v>
      </c>
      <c r="AF34" s="2">
        <v>37.5</v>
      </c>
      <c r="AG34" s="2">
        <v>37.5</v>
      </c>
      <c r="AH34" s="5">
        <f t="shared" si="18"/>
        <v>37.5</v>
      </c>
    </row>
    <row r="35" spans="1:34" s="2" customFormat="1" x14ac:dyDescent="0.2">
      <c r="A35" s="1">
        <v>45238</v>
      </c>
      <c r="B35" s="2">
        <v>163</v>
      </c>
      <c r="C35" t="s">
        <v>246</v>
      </c>
      <c r="D35" t="s">
        <v>45</v>
      </c>
      <c r="E35" t="s">
        <v>227</v>
      </c>
      <c r="F35" t="s">
        <v>42</v>
      </c>
      <c r="G35" s="2">
        <v>173.1</v>
      </c>
      <c r="H35" s="2">
        <v>130.30000000000001</v>
      </c>
      <c r="I35" s="2">
        <f t="shared" si="0"/>
        <v>92.300000000000011</v>
      </c>
      <c r="J35" s="2">
        <v>174</v>
      </c>
      <c r="K35" s="2">
        <v>97.45</v>
      </c>
      <c r="L35" s="2">
        <v>1.1399999999999999</v>
      </c>
      <c r="M35" s="2">
        <v>1.964</v>
      </c>
      <c r="N35" s="2">
        <v>3.4940000000000002</v>
      </c>
      <c r="O35" s="2">
        <v>6.46</v>
      </c>
      <c r="P35" s="2">
        <v>1.1259999999999999</v>
      </c>
      <c r="Q35" s="2">
        <v>1.966</v>
      </c>
      <c r="R35" s="2">
        <v>3.5270000000000001</v>
      </c>
      <c r="S35" s="2">
        <v>6.6440000000000001</v>
      </c>
      <c r="T35" s="5">
        <f t="shared" si="13"/>
        <v>3.5270000000000001</v>
      </c>
      <c r="U35" s="2">
        <v>2.738</v>
      </c>
      <c r="V35" s="2">
        <v>2.7029999999999998</v>
      </c>
      <c r="W35" s="5">
        <f t="shared" si="14"/>
        <v>2.738</v>
      </c>
      <c r="X35" s="2">
        <v>54</v>
      </c>
      <c r="Y35" s="2">
        <v>95</v>
      </c>
      <c r="Z35" s="2">
        <v>96</v>
      </c>
      <c r="AA35" s="2">
        <f t="shared" si="15"/>
        <v>96</v>
      </c>
      <c r="AB35" s="5">
        <f t="shared" si="16"/>
        <v>42</v>
      </c>
      <c r="AC35" s="2">
        <v>6.46</v>
      </c>
      <c r="AD35" s="2">
        <v>7.24</v>
      </c>
      <c r="AE35" s="5">
        <f t="shared" si="17"/>
        <v>7.24</v>
      </c>
      <c r="AF35" s="2">
        <v>26</v>
      </c>
      <c r="AG35" s="2">
        <v>27</v>
      </c>
      <c r="AH35" s="5">
        <f t="shared" si="18"/>
        <v>27</v>
      </c>
    </row>
    <row r="36" spans="1:34" s="2" customFormat="1" x14ac:dyDescent="0.2">
      <c r="A36" s="1">
        <v>45238</v>
      </c>
      <c r="B36" s="2">
        <v>164</v>
      </c>
      <c r="C36" t="s">
        <v>247</v>
      </c>
      <c r="D36" t="s">
        <v>36</v>
      </c>
      <c r="E36" t="s">
        <v>227</v>
      </c>
      <c r="F36" t="s">
        <v>87</v>
      </c>
      <c r="G36" s="2">
        <v>155.4</v>
      </c>
      <c r="H36" s="2">
        <v>120.3</v>
      </c>
      <c r="I36" s="2">
        <f t="shared" si="0"/>
        <v>82.3</v>
      </c>
      <c r="J36" s="2">
        <v>160.19999999999999</v>
      </c>
      <c r="K36" s="2">
        <v>44.35</v>
      </c>
      <c r="L36" s="2">
        <v>1.264</v>
      </c>
      <c r="M36" s="2">
        <v>2.161</v>
      </c>
      <c r="N36" s="2">
        <v>3.8580000000000001</v>
      </c>
      <c r="O36" s="2">
        <v>7.319</v>
      </c>
      <c r="P36" s="2">
        <v>1.2649999999999999</v>
      </c>
      <c r="Q36" s="2">
        <v>2.1440000000000001</v>
      </c>
      <c r="R36" s="2">
        <v>3.76</v>
      </c>
      <c r="S36" s="2">
        <v>6.9630000000000001</v>
      </c>
      <c r="T36" s="5">
        <f t="shared" si="13"/>
        <v>3.8580000000000001</v>
      </c>
      <c r="U36" s="2">
        <v>3.052</v>
      </c>
      <c r="V36" s="2">
        <v>3.0209999999999999</v>
      </c>
      <c r="W36" s="5">
        <f t="shared" si="14"/>
        <v>3.052</v>
      </c>
      <c r="X36" s="2">
        <v>37</v>
      </c>
      <c r="Y36" s="2">
        <v>76</v>
      </c>
      <c r="Z36" s="2">
        <v>76</v>
      </c>
      <c r="AA36" s="2">
        <f t="shared" si="15"/>
        <v>76</v>
      </c>
      <c r="AB36" s="5">
        <f t="shared" si="16"/>
        <v>39</v>
      </c>
      <c r="AC36" s="2">
        <v>5.63</v>
      </c>
      <c r="AD36" s="2">
        <v>6.43</v>
      </c>
      <c r="AE36" s="5">
        <f t="shared" si="17"/>
        <v>6.43</v>
      </c>
      <c r="AF36" s="2">
        <v>28.5</v>
      </c>
      <c r="AG36" s="2">
        <v>26</v>
      </c>
      <c r="AH36" s="5">
        <f t="shared" si="18"/>
        <v>28.5</v>
      </c>
    </row>
  </sheetData>
  <autoFilter ref="A1:AJ36" xr:uid="{9E1A0FFD-03FD-4F44-8346-5C5E262065B2}"/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4B89-02F1-4851-9773-A1AC67855682}">
  <dimension ref="A1:AI20"/>
  <sheetViews>
    <sheetView workbookViewId="0">
      <selection activeCell="C10" sqref="C10"/>
    </sheetView>
  </sheetViews>
  <sheetFormatPr baseColWidth="10" defaultColWidth="8.83203125" defaultRowHeight="15" outlineLevelCol="1" x14ac:dyDescent="0.2"/>
  <cols>
    <col min="2" max="2" width="46.5" bestFit="1" customWidth="1"/>
    <col min="4" max="4" width="5.5" customWidth="1"/>
    <col min="5" max="5" width="15.83203125" bestFit="1" customWidth="1"/>
    <col min="6" max="6" width="8.6640625" style="2"/>
    <col min="7" max="7" width="11.6640625" style="2" customWidth="1"/>
    <col min="8" max="8" width="12.33203125" style="2" bestFit="1" customWidth="1"/>
    <col min="9" max="10" width="8.6640625" style="2"/>
    <col min="11" max="18" width="0" style="2" hidden="1" customWidth="1" outlineLevel="1"/>
    <col min="19" max="19" width="8.6640625" style="2" collapsed="1"/>
    <col min="20" max="21" width="0" style="2" hidden="1" customWidth="1" outlineLevel="1"/>
    <col min="22" max="22" width="8.6640625" style="2" collapsed="1"/>
    <col min="23" max="23" width="11.5" style="2" hidden="1" customWidth="1" outlineLevel="1"/>
    <col min="24" max="26" width="8.6640625" style="2" hidden="1" customWidth="1" outlineLevel="1"/>
    <col min="27" max="27" width="8.6640625" style="2" collapsed="1"/>
    <col min="28" max="29" width="0" style="2" hidden="1" customWidth="1" outlineLevel="1"/>
    <col min="30" max="30" width="8.6640625" style="2" collapsed="1"/>
    <col min="31" max="32" width="0" style="2" hidden="1" customWidth="1" outlineLevel="1"/>
    <col min="33" max="33" width="8.6640625" style="2" collapsed="1"/>
    <col min="34" max="34" width="8.6640625" style="2"/>
    <col min="35" max="35" width="33.1640625" style="2" bestFit="1" customWidth="1"/>
  </cols>
  <sheetData>
    <row r="1" spans="1:35" x14ac:dyDescent="0.2">
      <c r="A1" s="6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8" t="s">
        <v>19</v>
      </c>
      <c r="T1" s="7" t="s">
        <v>20</v>
      </c>
      <c r="U1" s="7" t="s">
        <v>21</v>
      </c>
      <c r="V1" s="8" t="s">
        <v>22</v>
      </c>
      <c r="W1" s="7" t="s">
        <v>23</v>
      </c>
      <c r="X1" s="7" t="s">
        <v>24</v>
      </c>
      <c r="Y1" s="7" t="s">
        <v>25</v>
      </c>
      <c r="Z1" s="7" t="s">
        <v>26</v>
      </c>
      <c r="AA1" s="8" t="s">
        <v>27</v>
      </c>
      <c r="AB1" s="7" t="s">
        <v>28</v>
      </c>
      <c r="AC1" s="7" t="s">
        <v>29</v>
      </c>
      <c r="AD1" s="8" t="s">
        <v>30</v>
      </c>
      <c r="AE1" s="7" t="s">
        <v>31</v>
      </c>
      <c r="AF1" s="7" t="s">
        <v>32</v>
      </c>
      <c r="AG1" s="8" t="s">
        <v>33</v>
      </c>
      <c r="AH1" s="7"/>
      <c r="AI1" s="7" t="s">
        <v>34</v>
      </c>
    </row>
    <row r="2" spans="1:35" s="2" customFormat="1" x14ac:dyDescent="0.2">
      <c r="A2" s="1">
        <v>45237</v>
      </c>
      <c r="B2" t="s">
        <v>136</v>
      </c>
      <c r="C2" t="s">
        <v>45</v>
      </c>
      <c r="D2" t="s">
        <v>131</v>
      </c>
      <c r="E2" t="s">
        <v>46</v>
      </c>
      <c r="F2" s="2">
        <v>177.5</v>
      </c>
      <c r="G2" s="2">
        <v>131</v>
      </c>
      <c r="H2" s="2">
        <f t="shared" ref="H2:H20" si="0">G2-38</f>
        <v>93</v>
      </c>
      <c r="I2" s="2">
        <v>180.5</v>
      </c>
      <c r="J2" s="2">
        <v>57.4</v>
      </c>
      <c r="K2" s="2" t="s">
        <v>39</v>
      </c>
      <c r="L2" s="2" t="s">
        <v>39</v>
      </c>
      <c r="M2" s="2" t="s">
        <v>39</v>
      </c>
      <c r="N2" s="2" t="s">
        <v>39</v>
      </c>
      <c r="O2" s="2" t="s">
        <v>39</v>
      </c>
      <c r="P2" s="2" t="s">
        <v>39</v>
      </c>
      <c r="Q2" s="2" t="s">
        <v>39</v>
      </c>
      <c r="R2" s="2" t="s">
        <v>39</v>
      </c>
      <c r="S2" s="5">
        <f t="shared" ref="S2:S20" si="1">MAX(M2,Q2)</f>
        <v>0</v>
      </c>
      <c r="T2" s="2" t="s">
        <v>39</v>
      </c>
      <c r="U2" s="2" t="s">
        <v>39</v>
      </c>
      <c r="V2" s="5">
        <f t="shared" ref="V2:V20" si="2">MAX(T2:U2)</f>
        <v>0</v>
      </c>
      <c r="W2" s="2" t="s">
        <v>39</v>
      </c>
      <c r="X2" s="2" t="s">
        <v>39</v>
      </c>
      <c r="Y2" s="2" t="s">
        <v>39</v>
      </c>
      <c r="Z2" s="2">
        <f t="shared" ref="Z2:Z20" si="3">MAX(X2:Y2)</f>
        <v>0</v>
      </c>
      <c r="AA2" s="5" t="s">
        <v>39</v>
      </c>
      <c r="AB2" s="2">
        <v>8.1999999999999993</v>
      </c>
      <c r="AC2" s="2">
        <v>7.86</v>
      </c>
      <c r="AD2" s="5">
        <f t="shared" ref="AD2:AD20" si="4">MAX(AB2:AC2)</f>
        <v>8.1999999999999993</v>
      </c>
      <c r="AE2" s="2">
        <v>41.5</v>
      </c>
      <c r="AF2" s="2">
        <v>41.5</v>
      </c>
      <c r="AG2" s="5">
        <f t="shared" ref="AG2:AG20" si="5">MAX(AE2:AF2)</f>
        <v>41.5</v>
      </c>
      <c r="AI2" s="2" t="s">
        <v>137</v>
      </c>
    </row>
    <row r="3" spans="1:35" s="2" customFormat="1" x14ac:dyDescent="0.2">
      <c r="A3" s="1">
        <v>45237</v>
      </c>
      <c r="B3" t="s">
        <v>138</v>
      </c>
      <c r="C3" t="s">
        <v>45</v>
      </c>
      <c r="D3" t="s">
        <v>131</v>
      </c>
      <c r="E3" t="s">
        <v>85</v>
      </c>
      <c r="F3" s="2">
        <v>174.2</v>
      </c>
      <c r="G3" s="2">
        <v>129</v>
      </c>
      <c r="H3" s="2">
        <f t="shared" si="0"/>
        <v>91</v>
      </c>
      <c r="I3" s="2">
        <v>182</v>
      </c>
      <c r="J3" s="2">
        <v>60.05</v>
      </c>
      <c r="K3" s="2" t="s">
        <v>39</v>
      </c>
      <c r="L3" s="2" t="s">
        <v>39</v>
      </c>
      <c r="M3" s="2">
        <v>2.9710000000000001</v>
      </c>
      <c r="N3" s="2">
        <v>5.4859999999999998</v>
      </c>
      <c r="O3" s="2" t="s">
        <v>39</v>
      </c>
      <c r="P3" s="2" t="s">
        <v>39</v>
      </c>
      <c r="Q3" s="2">
        <v>3.1</v>
      </c>
      <c r="R3" s="2">
        <v>5.5869999999999997</v>
      </c>
      <c r="S3" s="5">
        <f t="shared" si="1"/>
        <v>3.1</v>
      </c>
      <c r="T3" s="2">
        <v>2.2890000000000001</v>
      </c>
      <c r="U3" s="2">
        <v>2.274</v>
      </c>
      <c r="V3" s="5">
        <f t="shared" si="2"/>
        <v>2.2890000000000001</v>
      </c>
      <c r="W3" s="2">
        <v>15</v>
      </c>
      <c r="X3" s="2">
        <v>80</v>
      </c>
      <c r="Y3" s="2">
        <v>80</v>
      </c>
      <c r="Z3" s="2">
        <f t="shared" si="3"/>
        <v>80</v>
      </c>
      <c r="AA3" s="5">
        <f t="shared" ref="AA3:AA20" si="6">Z3-W3</f>
        <v>65</v>
      </c>
      <c r="AB3" s="2">
        <v>10</v>
      </c>
      <c r="AC3" s="2">
        <v>10.3</v>
      </c>
      <c r="AD3" s="5">
        <f t="shared" si="4"/>
        <v>10.3</v>
      </c>
      <c r="AE3" s="2">
        <v>37</v>
      </c>
      <c r="AF3" s="2">
        <v>34</v>
      </c>
      <c r="AG3" s="5">
        <f t="shared" si="5"/>
        <v>37</v>
      </c>
    </row>
    <row r="4" spans="1:35" s="2" customFormat="1" x14ac:dyDescent="0.2">
      <c r="A4" s="1">
        <v>45238</v>
      </c>
      <c r="B4" t="s">
        <v>226</v>
      </c>
      <c r="C4" t="s">
        <v>45</v>
      </c>
      <c r="D4" t="s">
        <v>227</v>
      </c>
      <c r="E4" t="s">
        <v>56</v>
      </c>
      <c r="F4" s="2">
        <v>168.6</v>
      </c>
      <c r="G4" s="2">
        <v>126.7</v>
      </c>
      <c r="H4" s="2">
        <f t="shared" si="0"/>
        <v>88.7</v>
      </c>
      <c r="I4" s="2">
        <v>182.6</v>
      </c>
      <c r="J4" s="2">
        <v>57.7</v>
      </c>
      <c r="K4" s="2">
        <v>1.133</v>
      </c>
      <c r="L4" s="2">
        <v>1.9279999999999999</v>
      </c>
      <c r="M4" s="2">
        <v>3.4630000000000001</v>
      </c>
      <c r="N4" s="2">
        <v>6.4690000000000003</v>
      </c>
      <c r="O4" s="2">
        <v>1.1499999999999999</v>
      </c>
      <c r="P4" s="2">
        <v>1.964</v>
      </c>
      <c r="Q4" s="2">
        <v>3.492</v>
      </c>
      <c r="R4" s="2">
        <v>6.3780000000000001</v>
      </c>
      <c r="S4" s="5">
        <f t="shared" si="1"/>
        <v>3.492</v>
      </c>
      <c r="T4" s="2">
        <v>2.5859999999999999</v>
      </c>
      <c r="U4" s="2">
        <v>2.5870000000000002</v>
      </c>
      <c r="V4" s="5">
        <f t="shared" si="2"/>
        <v>2.5870000000000002</v>
      </c>
      <c r="W4" s="2">
        <v>40</v>
      </c>
      <c r="X4" s="2">
        <v>87</v>
      </c>
      <c r="Y4" s="2">
        <v>87</v>
      </c>
      <c r="Z4" s="2">
        <f t="shared" si="3"/>
        <v>87</v>
      </c>
      <c r="AA4" s="5">
        <f t="shared" si="6"/>
        <v>47</v>
      </c>
      <c r="AB4" s="2">
        <v>8.6</v>
      </c>
      <c r="AC4" s="2">
        <v>8.58</v>
      </c>
      <c r="AD4" s="5">
        <f t="shared" si="4"/>
        <v>8.6</v>
      </c>
      <c r="AE4" s="2">
        <v>33.5</v>
      </c>
      <c r="AF4" s="2">
        <v>33</v>
      </c>
      <c r="AG4" s="5">
        <f t="shared" si="5"/>
        <v>33.5</v>
      </c>
    </row>
    <row r="5" spans="1:35" s="2" customFormat="1" x14ac:dyDescent="0.2">
      <c r="A5" s="1">
        <v>45238</v>
      </c>
      <c r="B5" t="s">
        <v>231</v>
      </c>
      <c r="C5" t="s">
        <v>45</v>
      </c>
      <c r="D5" t="s">
        <v>227</v>
      </c>
      <c r="E5" t="s">
        <v>232</v>
      </c>
      <c r="F5" s="2">
        <v>152.80000000000001</v>
      </c>
      <c r="G5" s="2">
        <v>118.7</v>
      </c>
      <c r="H5" s="2">
        <f t="shared" si="0"/>
        <v>80.7</v>
      </c>
      <c r="I5" s="2">
        <v>157</v>
      </c>
      <c r="J5" s="2">
        <v>46.35</v>
      </c>
      <c r="K5" s="2">
        <v>1.111</v>
      </c>
      <c r="L5" s="2">
        <v>1.899</v>
      </c>
      <c r="M5" s="2">
        <v>3.2810000000000001</v>
      </c>
      <c r="N5" s="2">
        <v>5.9429999999999996</v>
      </c>
      <c r="O5" s="2">
        <v>1.093</v>
      </c>
      <c r="P5" s="2">
        <v>1.865</v>
      </c>
      <c r="Q5" s="2">
        <v>3.2530000000000001</v>
      </c>
      <c r="R5" s="2">
        <v>5.92</v>
      </c>
      <c r="S5" s="5">
        <f t="shared" si="1"/>
        <v>3.2810000000000001</v>
      </c>
      <c r="T5" s="2">
        <v>2.6419999999999999</v>
      </c>
      <c r="U5" s="2">
        <v>2.5</v>
      </c>
      <c r="V5" s="5">
        <f t="shared" si="2"/>
        <v>2.6419999999999999</v>
      </c>
      <c r="W5" s="2">
        <v>9</v>
      </c>
      <c r="X5" s="2">
        <v>61</v>
      </c>
      <c r="Y5" s="2">
        <v>61</v>
      </c>
      <c r="Z5" s="2">
        <f t="shared" si="3"/>
        <v>61</v>
      </c>
      <c r="AA5" s="5">
        <f t="shared" si="6"/>
        <v>52</v>
      </c>
      <c r="AB5" s="2">
        <v>7.1</v>
      </c>
      <c r="AC5" s="2">
        <v>7.05</v>
      </c>
      <c r="AD5" s="5">
        <f t="shared" si="4"/>
        <v>7.1</v>
      </c>
      <c r="AE5" s="2">
        <v>26</v>
      </c>
      <c r="AF5" s="2">
        <v>24</v>
      </c>
      <c r="AG5" s="5">
        <f t="shared" si="5"/>
        <v>26</v>
      </c>
    </row>
    <row r="6" spans="1:35" s="2" customFormat="1" x14ac:dyDescent="0.2">
      <c r="A6" s="1">
        <v>45238</v>
      </c>
      <c r="B6" t="s">
        <v>233</v>
      </c>
      <c r="C6" t="s">
        <v>45</v>
      </c>
      <c r="D6" t="s">
        <v>227</v>
      </c>
      <c r="E6" t="s">
        <v>87</v>
      </c>
      <c r="F6" s="2">
        <v>169.5</v>
      </c>
      <c r="G6" s="2">
        <v>123.7</v>
      </c>
      <c r="H6" s="2">
        <f t="shared" si="0"/>
        <v>85.7</v>
      </c>
      <c r="I6" s="2">
        <v>168.2</v>
      </c>
      <c r="J6" s="2">
        <v>46.85</v>
      </c>
      <c r="K6" s="2">
        <v>1.1240000000000001</v>
      </c>
      <c r="L6" s="2">
        <v>1.9330000000000001</v>
      </c>
      <c r="M6" s="2">
        <v>3.4169999999999998</v>
      </c>
      <c r="N6" s="2">
        <v>6.3079999999999998</v>
      </c>
      <c r="O6" s="2">
        <v>1.119</v>
      </c>
      <c r="P6" s="2">
        <v>1.9059999999999999</v>
      </c>
      <c r="Q6" s="2">
        <v>3.4180000000000001</v>
      </c>
      <c r="R6" s="2">
        <v>6.33</v>
      </c>
      <c r="S6" s="5">
        <f t="shared" si="1"/>
        <v>3.4180000000000001</v>
      </c>
      <c r="T6" s="2">
        <v>2.5089999999999999</v>
      </c>
      <c r="U6" s="2">
        <v>2.5009999999999999</v>
      </c>
      <c r="V6" s="5">
        <f t="shared" si="2"/>
        <v>2.5089999999999999</v>
      </c>
      <c r="W6" s="2">
        <v>35</v>
      </c>
      <c r="X6" s="2">
        <v>76</v>
      </c>
      <c r="Y6" s="2">
        <v>76</v>
      </c>
      <c r="Z6" s="2">
        <f t="shared" si="3"/>
        <v>76</v>
      </c>
      <c r="AA6" s="5">
        <f t="shared" si="6"/>
        <v>41</v>
      </c>
      <c r="AB6" s="2">
        <v>5.6</v>
      </c>
      <c r="AC6" s="2">
        <v>5.58</v>
      </c>
      <c r="AD6" s="5">
        <f t="shared" si="4"/>
        <v>5.6</v>
      </c>
      <c r="AE6" s="2">
        <v>28.5</v>
      </c>
      <c r="AF6" s="2">
        <v>29.5</v>
      </c>
      <c r="AG6" s="5">
        <f t="shared" si="5"/>
        <v>29.5</v>
      </c>
    </row>
    <row r="7" spans="1:35" s="2" customFormat="1" x14ac:dyDescent="0.2">
      <c r="A7" s="1">
        <v>45238</v>
      </c>
      <c r="B7" t="s">
        <v>244</v>
      </c>
      <c r="C7" t="s">
        <v>45</v>
      </c>
      <c r="D7" t="s">
        <v>227</v>
      </c>
      <c r="E7" t="s">
        <v>87</v>
      </c>
      <c r="F7" s="2">
        <v>169.1</v>
      </c>
      <c r="G7" s="2">
        <v>127.6</v>
      </c>
      <c r="H7" s="2">
        <f t="shared" si="0"/>
        <v>89.6</v>
      </c>
      <c r="I7" s="2">
        <v>167.8</v>
      </c>
      <c r="J7" s="2">
        <v>53.4</v>
      </c>
      <c r="K7" s="2">
        <v>1.0189999999999999</v>
      </c>
      <c r="L7" s="2">
        <v>1.8140000000000001</v>
      </c>
      <c r="M7" s="2">
        <v>3.3820000000000001</v>
      </c>
      <c r="N7" s="2">
        <v>6.38</v>
      </c>
      <c r="O7" s="2">
        <v>1.099</v>
      </c>
      <c r="P7" s="2">
        <v>1.8939999999999999</v>
      </c>
      <c r="Q7" s="2">
        <v>3.3839999999999999</v>
      </c>
      <c r="R7" s="2">
        <v>6.2220000000000004</v>
      </c>
      <c r="S7" s="5">
        <f t="shared" si="1"/>
        <v>3.3839999999999999</v>
      </c>
      <c r="T7" s="2">
        <v>2.7280000000000002</v>
      </c>
      <c r="U7" s="2">
        <v>2.8690000000000002</v>
      </c>
      <c r="V7" s="5">
        <f t="shared" si="2"/>
        <v>2.8690000000000002</v>
      </c>
      <c r="W7" s="2">
        <v>43</v>
      </c>
      <c r="X7" s="2">
        <v>84</v>
      </c>
      <c r="Y7" s="2">
        <v>86</v>
      </c>
      <c r="Z7" s="2">
        <f t="shared" si="3"/>
        <v>86</v>
      </c>
      <c r="AA7" s="5">
        <f t="shared" si="6"/>
        <v>43</v>
      </c>
      <c r="AB7" s="2">
        <v>5.0999999999999996</v>
      </c>
      <c r="AC7" s="2">
        <v>5.17</v>
      </c>
      <c r="AD7" s="5">
        <f t="shared" si="4"/>
        <v>5.17</v>
      </c>
      <c r="AE7" s="2">
        <v>25.5</v>
      </c>
      <c r="AF7" s="2">
        <v>28</v>
      </c>
      <c r="AG7" s="5">
        <f t="shared" si="5"/>
        <v>28</v>
      </c>
    </row>
    <row r="8" spans="1:35" s="2" customFormat="1" x14ac:dyDescent="0.2">
      <c r="A8" s="1">
        <v>45238</v>
      </c>
      <c r="B8" t="s">
        <v>245</v>
      </c>
      <c r="C8" t="s">
        <v>45</v>
      </c>
      <c r="D8" t="s">
        <v>227</v>
      </c>
      <c r="E8" t="s">
        <v>56</v>
      </c>
      <c r="F8" s="2">
        <v>168.9</v>
      </c>
      <c r="G8" s="2">
        <v>129.19999999999999</v>
      </c>
      <c r="H8" s="2">
        <f t="shared" si="0"/>
        <v>91.199999999999989</v>
      </c>
      <c r="I8" s="2">
        <v>177.5</v>
      </c>
      <c r="J8" s="2">
        <v>92.2</v>
      </c>
      <c r="K8" s="2">
        <v>1.292</v>
      </c>
      <c r="L8" s="2">
        <v>2.202</v>
      </c>
      <c r="M8" s="2">
        <v>3.8719999999999999</v>
      </c>
      <c r="N8" s="2">
        <v>7.1849999999999996</v>
      </c>
      <c r="O8" s="2">
        <v>1.329</v>
      </c>
      <c r="P8" s="2">
        <v>2.2429999999999999</v>
      </c>
      <c r="Q8" s="2">
        <v>3.9420000000000002</v>
      </c>
      <c r="R8" s="2">
        <v>7.3049999999999997</v>
      </c>
      <c r="S8" s="5">
        <f t="shared" si="1"/>
        <v>3.9420000000000002</v>
      </c>
      <c r="T8" s="2">
        <v>2.8839999999999999</v>
      </c>
      <c r="U8" s="2">
        <v>2.7410000000000001</v>
      </c>
      <c r="V8" s="5">
        <f t="shared" si="2"/>
        <v>2.8839999999999999</v>
      </c>
      <c r="W8" s="2">
        <v>39</v>
      </c>
      <c r="X8" s="2">
        <v>81</v>
      </c>
      <c r="Y8" s="2">
        <v>81</v>
      </c>
      <c r="Z8" s="2">
        <f t="shared" si="3"/>
        <v>81</v>
      </c>
      <c r="AA8" s="5">
        <f t="shared" si="6"/>
        <v>42</v>
      </c>
      <c r="AB8" s="2">
        <v>8.82</v>
      </c>
      <c r="AC8" s="2">
        <v>8.8000000000000007</v>
      </c>
      <c r="AD8" s="5">
        <f t="shared" si="4"/>
        <v>8.82</v>
      </c>
      <c r="AE8" s="2">
        <v>37.5</v>
      </c>
      <c r="AF8" s="2">
        <v>37.5</v>
      </c>
      <c r="AG8" s="5">
        <f t="shared" si="5"/>
        <v>37.5</v>
      </c>
    </row>
    <row r="9" spans="1:35" s="2" customFormat="1" x14ac:dyDescent="0.2">
      <c r="A9" s="1">
        <v>45238</v>
      </c>
      <c r="B9" t="s">
        <v>246</v>
      </c>
      <c r="C9" t="s">
        <v>45</v>
      </c>
      <c r="D9" t="s">
        <v>227</v>
      </c>
      <c r="E9" t="s">
        <v>42</v>
      </c>
      <c r="F9" s="2">
        <v>173.1</v>
      </c>
      <c r="G9" s="2">
        <v>130.30000000000001</v>
      </c>
      <c r="H9" s="2">
        <f t="shared" si="0"/>
        <v>92.300000000000011</v>
      </c>
      <c r="I9" s="2">
        <v>174</v>
      </c>
      <c r="J9" s="2">
        <v>97.45</v>
      </c>
      <c r="K9" s="2">
        <v>1.1399999999999999</v>
      </c>
      <c r="L9" s="2">
        <v>1.964</v>
      </c>
      <c r="M9" s="2">
        <v>3.4940000000000002</v>
      </c>
      <c r="N9" s="2">
        <v>6.46</v>
      </c>
      <c r="O9" s="2">
        <v>1.1259999999999999</v>
      </c>
      <c r="P9" s="2">
        <v>1.966</v>
      </c>
      <c r="Q9" s="2">
        <v>3.5270000000000001</v>
      </c>
      <c r="R9" s="2">
        <v>6.6440000000000001</v>
      </c>
      <c r="S9" s="5">
        <f t="shared" si="1"/>
        <v>3.5270000000000001</v>
      </c>
      <c r="T9" s="2">
        <v>2.738</v>
      </c>
      <c r="U9" s="2">
        <v>2.7029999999999998</v>
      </c>
      <c r="V9" s="5">
        <f t="shared" si="2"/>
        <v>2.738</v>
      </c>
      <c r="W9" s="2">
        <v>54</v>
      </c>
      <c r="X9" s="2">
        <v>95</v>
      </c>
      <c r="Y9" s="2">
        <v>96</v>
      </c>
      <c r="Z9" s="2">
        <f t="shared" si="3"/>
        <v>96</v>
      </c>
      <c r="AA9" s="5">
        <f t="shared" si="6"/>
        <v>42</v>
      </c>
      <c r="AB9" s="2">
        <v>6.46</v>
      </c>
      <c r="AC9" s="2">
        <v>7.24</v>
      </c>
      <c r="AD9" s="5">
        <f t="shared" si="4"/>
        <v>7.24</v>
      </c>
      <c r="AE9" s="2">
        <v>26</v>
      </c>
      <c r="AF9" s="2">
        <v>27</v>
      </c>
      <c r="AG9" s="5">
        <f t="shared" si="5"/>
        <v>27</v>
      </c>
    </row>
    <row r="10" spans="1:35" s="2" customFormat="1" x14ac:dyDescent="0.2">
      <c r="A10" s="1">
        <v>45238</v>
      </c>
      <c r="B10" t="s">
        <v>234</v>
      </c>
      <c r="C10" t="s">
        <v>45</v>
      </c>
      <c r="D10" t="s">
        <v>223</v>
      </c>
      <c r="E10" t="s">
        <v>235</v>
      </c>
      <c r="F10" s="2">
        <v>174.6</v>
      </c>
      <c r="G10" s="2">
        <v>128</v>
      </c>
      <c r="H10" s="2">
        <f t="shared" si="0"/>
        <v>90</v>
      </c>
      <c r="I10" s="2">
        <v>182.3</v>
      </c>
      <c r="J10" s="2">
        <v>57.75</v>
      </c>
      <c r="K10" s="2">
        <v>1.0629999999999999</v>
      </c>
      <c r="L10" s="2">
        <v>1.8440000000000001</v>
      </c>
      <c r="M10" s="2">
        <v>3.266</v>
      </c>
      <c r="N10" s="2">
        <v>6.0209999999999999</v>
      </c>
      <c r="O10" s="2">
        <v>1.177</v>
      </c>
      <c r="P10" s="2">
        <v>1.982</v>
      </c>
      <c r="Q10" s="2">
        <v>3.419</v>
      </c>
      <c r="R10" s="2">
        <v>6.2389999999999999</v>
      </c>
      <c r="S10" s="5">
        <f t="shared" si="1"/>
        <v>3.419</v>
      </c>
      <c r="T10" s="2">
        <v>2.4769999999999999</v>
      </c>
      <c r="U10" s="2">
        <v>2.62</v>
      </c>
      <c r="V10" s="5">
        <f t="shared" si="2"/>
        <v>2.62</v>
      </c>
      <c r="W10" s="2">
        <v>35</v>
      </c>
      <c r="X10" s="2">
        <v>85</v>
      </c>
      <c r="Y10" s="2">
        <v>85</v>
      </c>
      <c r="Z10" s="2">
        <f t="shared" si="3"/>
        <v>85</v>
      </c>
      <c r="AA10" s="5">
        <f t="shared" si="6"/>
        <v>50</v>
      </c>
      <c r="AB10" s="2">
        <v>7.97</v>
      </c>
      <c r="AC10" s="2">
        <v>8.68</v>
      </c>
      <c r="AD10" s="5">
        <f t="shared" si="4"/>
        <v>8.68</v>
      </c>
      <c r="AE10" s="2">
        <v>33</v>
      </c>
      <c r="AF10" s="2">
        <v>34</v>
      </c>
      <c r="AG10" s="5">
        <f t="shared" si="5"/>
        <v>34</v>
      </c>
    </row>
    <row r="11" spans="1:35" s="2" customFormat="1" x14ac:dyDescent="0.2">
      <c r="A11" s="1">
        <v>45238</v>
      </c>
      <c r="B11" t="s">
        <v>243</v>
      </c>
      <c r="C11" t="s">
        <v>45</v>
      </c>
      <c r="D11" t="s">
        <v>223</v>
      </c>
      <c r="E11" t="s">
        <v>99</v>
      </c>
      <c r="F11" s="2">
        <v>157.1</v>
      </c>
      <c r="G11" s="2">
        <v>121.4</v>
      </c>
      <c r="H11" s="2">
        <f t="shared" si="0"/>
        <v>83.4</v>
      </c>
      <c r="I11" s="2">
        <v>155</v>
      </c>
      <c r="J11" s="2">
        <v>42.7</v>
      </c>
      <c r="K11" s="2">
        <v>1.0880000000000001</v>
      </c>
      <c r="L11" s="2">
        <v>1.86</v>
      </c>
      <c r="M11" s="2">
        <v>3.2789999999999999</v>
      </c>
      <c r="N11" s="2">
        <v>5.923</v>
      </c>
      <c r="O11" s="2">
        <v>1.107</v>
      </c>
      <c r="P11" s="2">
        <v>1.871</v>
      </c>
      <c r="Q11" s="2">
        <v>3.2509999999999999</v>
      </c>
      <c r="R11" s="2">
        <v>5.8970000000000002</v>
      </c>
      <c r="S11" s="5">
        <f t="shared" si="1"/>
        <v>3.2789999999999999</v>
      </c>
      <c r="T11" s="2">
        <v>2.5470000000000002</v>
      </c>
      <c r="U11" s="2">
        <v>2.4670000000000001</v>
      </c>
      <c r="V11" s="5">
        <f t="shared" si="2"/>
        <v>2.5470000000000002</v>
      </c>
      <c r="W11" s="2">
        <v>16</v>
      </c>
      <c r="X11" s="2">
        <v>64</v>
      </c>
      <c r="Y11" s="2">
        <v>64</v>
      </c>
      <c r="Z11" s="2">
        <f t="shared" si="3"/>
        <v>64</v>
      </c>
      <c r="AA11" s="5">
        <f t="shared" si="6"/>
        <v>48</v>
      </c>
      <c r="AB11" s="2">
        <v>5.58</v>
      </c>
      <c r="AC11" s="2">
        <v>5.4</v>
      </c>
      <c r="AD11" s="5">
        <f t="shared" si="4"/>
        <v>5.58</v>
      </c>
      <c r="AE11" s="2">
        <v>26.5</v>
      </c>
      <c r="AF11" s="2">
        <v>24.5</v>
      </c>
      <c r="AG11" s="5">
        <f t="shared" si="5"/>
        <v>26.5</v>
      </c>
    </row>
    <row r="12" spans="1:35" s="2" customFormat="1" x14ac:dyDescent="0.2">
      <c r="A12" s="1">
        <v>45238</v>
      </c>
      <c r="B12" t="s">
        <v>228</v>
      </c>
      <c r="C12" t="s">
        <v>45</v>
      </c>
      <c r="D12" t="s">
        <v>229</v>
      </c>
      <c r="E12" t="s">
        <v>99</v>
      </c>
      <c r="F12" s="2">
        <v>161.69999999999999</v>
      </c>
      <c r="G12" s="2">
        <v>123.6</v>
      </c>
      <c r="H12" s="2">
        <f t="shared" si="0"/>
        <v>85.6</v>
      </c>
      <c r="I12" s="2">
        <v>163</v>
      </c>
      <c r="J12" s="2">
        <v>47.95</v>
      </c>
      <c r="K12" s="2">
        <v>1.0580000000000001</v>
      </c>
      <c r="L12" s="2">
        <v>1.744</v>
      </c>
      <c r="M12" s="2">
        <v>3.0510000000000002</v>
      </c>
      <c r="N12" s="2">
        <v>5.4580000000000002</v>
      </c>
      <c r="O12" s="2">
        <v>1.1000000000000001</v>
      </c>
      <c r="P12" s="2">
        <v>1.819</v>
      </c>
      <c r="Q12" s="2">
        <v>3.1040000000000001</v>
      </c>
      <c r="R12" s="2">
        <v>5.5010000000000003</v>
      </c>
      <c r="S12" s="5">
        <f t="shared" si="1"/>
        <v>3.1040000000000001</v>
      </c>
      <c r="T12" s="2">
        <v>2.3839999999999999</v>
      </c>
      <c r="U12" s="2">
        <v>2.4209999999999998</v>
      </c>
      <c r="V12" s="5">
        <f t="shared" si="2"/>
        <v>2.4209999999999998</v>
      </c>
      <c r="W12" s="2">
        <v>31</v>
      </c>
      <c r="X12" s="2">
        <v>85</v>
      </c>
      <c r="Y12" s="2">
        <v>85</v>
      </c>
      <c r="Z12" s="2">
        <f t="shared" si="3"/>
        <v>85</v>
      </c>
      <c r="AA12" s="5">
        <f t="shared" si="6"/>
        <v>54</v>
      </c>
      <c r="AB12" s="2">
        <v>7.07</v>
      </c>
      <c r="AC12" s="2">
        <v>6.8</v>
      </c>
      <c r="AD12" s="5">
        <f t="shared" si="4"/>
        <v>7.07</v>
      </c>
      <c r="AE12" s="2">
        <v>32</v>
      </c>
      <c r="AF12" s="2">
        <v>30</v>
      </c>
      <c r="AG12" s="5">
        <f t="shared" si="5"/>
        <v>32</v>
      </c>
    </row>
    <row r="13" spans="1:35" s="2" customFormat="1" x14ac:dyDescent="0.2">
      <c r="A13" s="1">
        <v>45237</v>
      </c>
      <c r="B13" t="s">
        <v>140</v>
      </c>
      <c r="C13" t="s">
        <v>45</v>
      </c>
      <c r="D13" t="s">
        <v>141</v>
      </c>
      <c r="E13" t="s">
        <v>99</v>
      </c>
      <c r="F13" s="2">
        <v>184</v>
      </c>
      <c r="G13" s="2">
        <v>130.5</v>
      </c>
      <c r="H13" s="2">
        <f t="shared" si="0"/>
        <v>92.5</v>
      </c>
      <c r="I13" s="2">
        <v>184</v>
      </c>
      <c r="J13" s="2">
        <v>63.7</v>
      </c>
      <c r="K13" s="2" t="s">
        <v>39</v>
      </c>
      <c r="L13" s="2" t="s">
        <v>39</v>
      </c>
      <c r="M13" s="2">
        <v>3.1709999999999998</v>
      </c>
      <c r="N13" s="2">
        <v>5.798</v>
      </c>
      <c r="O13" s="2" t="s">
        <v>39</v>
      </c>
      <c r="P13" s="2" t="s">
        <v>39</v>
      </c>
      <c r="Q13" s="2">
        <v>3.2250000000000001</v>
      </c>
      <c r="R13" s="2">
        <v>5.7889999999999997</v>
      </c>
      <c r="S13" s="5">
        <f t="shared" si="1"/>
        <v>3.2250000000000001</v>
      </c>
      <c r="T13" s="2">
        <v>2.64</v>
      </c>
      <c r="U13" s="2">
        <v>2.464</v>
      </c>
      <c r="V13" s="5">
        <f t="shared" si="2"/>
        <v>2.64</v>
      </c>
      <c r="W13" s="2">
        <v>24</v>
      </c>
      <c r="X13" s="2">
        <v>81</v>
      </c>
      <c r="Y13" s="2">
        <v>81</v>
      </c>
      <c r="Z13" s="2">
        <f t="shared" si="3"/>
        <v>81</v>
      </c>
      <c r="AA13" s="5">
        <f t="shared" si="6"/>
        <v>57</v>
      </c>
      <c r="AB13" s="2">
        <v>5.64</v>
      </c>
      <c r="AC13" s="2">
        <v>5.5</v>
      </c>
      <c r="AD13" s="5">
        <f t="shared" si="4"/>
        <v>5.64</v>
      </c>
      <c r="AE13" s="2">
        <v>30.5</v>
      </c>
      <c r="AF13" s="2">
        <v>29.5</v>
      </c>
      <c r="AG13" s="5">
        <f t="shared" si="5"/>
        <v>30.5</v>
      </c>
    </row>
    <row r="14" spans="1:35" s="2" customFormat="1" x14ac:dyDescent="0.2">
      <c r="A14" s="1">
        <v>45237</v>
      </c>
      <c r="B14" t="s">
        <v>142</v>
      </c>
      <c r="C14" t="s">
        <v>45</v>
      </c>
      <c r="D14" t="s">
        <v>141</v>
      </c>
      <c r="E14" t="s">
        <v>99</v>
      </c>
      <c r="F14" s="2">
        <v>168.6</v>
      </c>
      <c r="G14" s="2">
        <v>124</v>
      </c>
      <c r="H14" s="2">
        <f t="shared" si="0"/>
        <v>86</v>
      </c>
      <c r="I14" s="2">
        <v>171.8</v>
      </c>
      <c r="J14" s="2">
        <v>56.5</v>
      </c>
      <c r="K14" s="2" t="s">
        <v>39</v>
      </c>
      <c r="L14" s="2" t="s">
        <v>39</v>
      </c>
      <c r="M14" s="2">
        <v>3.3149999999999999</v>
      </c>
      <c r="N14" s="2">
        <v>5.8979999999999997</v>
      </c>
      <c r="O14" s="2" t="s">
        <v>105</v>
      </c>
      <c r="P14" s="2" t="s">
        <v>39</v>
      </c>
      <c r="Q14" s="2">
        <v>3.1829999999999998</v>
      </c>
      <c r="R14" s="2">
        <v>5.7859999999999996</v>
      </c>
      <c r="S14" s="5">
        <f t="shared" si="1"/>
        <v>3.3149999999999999</v>
      </c>
      <c r="T14" s="2">
        <v>2.4580000000000002</v>
      </c>
      <c r="U14" s="2" t="s">
        <v>39</v>
      </c>
      <c r="V14" s="5">
        <f t="shared" si="2"/>
        <v>2.4580000000000002</v>
      </c>
      <c r="W14" s="2">
        <v>12</v>
      </c>
      <c r="X14" s="2">
        <v>61</v>
      </c>
      <c r="Y14" s="2">
        <v>62</v>
      </c>
      <c r="Z14" s="2">
        <f t="shared" si="3"/>
        <v>62</v>
      </c>
      <c r="AA14" s="5">
        <f t="shared" si="6"/>
        <v>50</v>
      </c>
      <c r="AB14" s="2">
        <v>6.6</v>
      </c>
      <c r="AC14" s="2">
        <v>6.73</v>
      </c>
      <c r="AD14" s="5">
        <f t="shared" si="4"/>
        <v>6.73</v>
      </c>
      <c r="AE14" s="2">
        <v>28.5</v>
      </c>
      <c r="AF14" s="2">
        <v>33</v>
      </c>
      <c r="AG14" s="5">
        <f t="shared" si="5"/>
        <v>33</v>
      </c>
    </row>
    <row r="15" spans="1:35" s="2" customFormat="1" x14ac:dyDescent="0.2">
      <c r="A15" s="1">
        <v>45237</v>
      </c>
      <c r="B15" t="s">
        <v>143</v>
      </c>
      <c r="C15" t="s">
        <v>45</v>
      </c>
      <c r="D15" t="s">
        <v>141</v>
      </c>
      <c r="E15" t="s">
        <v>99</v>
      </c>
      <c r="F15" s="2">
        <v>170.8</v>
      </c>
      <c r="G15" s="2">
        <v>128.69999999999999</v>
      </c>
      <c r="H15" s="2">
        <f t="shared" si="0"/>
        <v>90.699999999999989</v>
      </c>
      <c r="I15" s="2">
        <v>176</v>
      </c>
      <c r="J15" s="2">
        <v>61.44</v>
      </c>
      <c r="K15" s="2" t="s">
        <v>39</v>
      </c>
      <c r="L15" s="2" t="s">
        <v>39</v>
      </c>
      <c r="M15" s="2">
        <v>3.04</v>
      </c>
      <c r="N15" s="2">
        <v>5.4539999999999997</v>
      </c>
      <c r="O15" s="2" t="s">
        <v>39</v>
      </c>
      <c r="P15" s="2" t="s">
        <v>39</v>
      </c>
      <c r="Q15" s="2">
        <v>3.0350000000000001</v>
      </c>
      <c r="R15" s="2">
        <v>5.407</v>
      </c>
      <c r="S15" s="5">
        <f t="shared" si="1"/>
        <v>3.04</v>
      </c>
      <c r="T15" s="2">
        <v>2.4500000000000002</v>
      </c>
      <c r="U15" s="2">
        <v>2.367</v>
      </c>
      <c r="V15" s="5">
        <f t="shared" si="2"/>
        <v>2.4500000000000002</v>
      </c>
      <c r="W15" s="2">
        <v>20</v>
      </c>
      <c r="X15" s="2">
        <v>75</v>
      </c>
      <c r="Y15" s="2">
        <v>77</v>
      </c>
      <c r="Z15" s="2">
        <f t="shared" si="3"/>
        <v>77</v>
      </c>
      <c r="AA15" s="5">
        <f t="shared" si="6"/>
        <v>57</v>
      </c>
      <c r="AB15" s="2">
        <v>7.46</v>
      </c>
      <c r="AC15" s="2">
        <v>7.7</v>
      </c>
      <c r="AD15" s="5">
        <f t="shared" si="4"/>
        <v>7.7</v>
      </c>
      <c r="AE15" s="2">
        <v>37</v>
      </c>
      <c r="AF15" s="2">
        <v>37.5</v>
      </c>
      <c r="AG15" s="5">
        <f t="shared" si="5"/>
        <v>37.5</v>
      </c>
    </row>
    <row r="16" spans="1:35" s="2" customFormat="1" x14ac:dyDescent="0.2">
      <c r="A16" s="1">
        <v>45237</v>
      </c>
      <c r="B16" t="s">
        <v>144</v>
      </c>
      <c r="C16" t="s">
        <v>45</v>
      </c>
      <c r="D16" t="s">
        <v>141</v>
      </c>
      <c r="E16" t="s">
        <v>51</v>
      </c>
      <c r="F16" s="2">
        <v>168</v>
      </c>
      <c r="G16" s="2">
        <v>127.6</v>
      </c>
      <c r="H16" s="2">
        <f t="shared" si="0"/>
        <v>89.6</v>
      </c>
      <c r="I16" s="2">
        <v>171.1</v>
      </c>
      <c r="J16" s="2">
        <v>64.2</v>
      </c>
      <c r="K16" s="2" t="s">
        <v>39</v>
      </c>
      <c r="L16" s="2" t="s">
        <v>39</v>
      </c>
      <c r="M16" s="2">
        <v>3.1989999999999998</v>
      </c>
      <c r="N16" s="2">
        <v>5.8449999999999998</v>
      </c>
      <c r="O16" s="2" t="s">
        <v>39</v>
      </c>
      <c r="P16" s="2" t="s">
        <v>39</v>
      </c>
      <c r="Q16" s="2">
        <v>3.1669999999999998</v>
      </c>
      <c r="R16" s="2">
        <v>5.7409999999999997</v>
      </c>
      <c r="S16" s="5">
        <f t="shared" si="1"/>
        <v>3.1989999999999998</v>
      </c>
      <c r="T16" s="2">
        <v>2.8029999999999999</v>
      </c>
      <c r="U16" s="2">
        <v>2.4049999999999998</v>
      </c>
      <c r="V16" s="5">
        <f t="shared" si="2"/>
        <v>2.8029999999999999</v>
      </c>
      <c r="W16" s="2">
        <v>12</v>
      </c>
      <c r="X16" s="2">
        <v>71</v>
      </c>
      <c r="Y16" s="2">
        <v>71</v>
      </c>
      <c r="Z16" s="2">
        <f t="shared" si="3"/>
        <v>71</v>
      </c>
      <c r="AA16" s="5">
        <f t="shared" si="6"/>
        <v>59</v>
      </c>
      <c r="AB16" s="2">
        <v>7.67</v>
      </c>
      <c r="AC16" s="2">
        <v>8.57</v>
      </c>
      <c r="AD16" s="5">
        <f t="shared" si="4"/>
        <v>8.57</v>
      </c>
      <c r="AE16" s="2">
        <v>39.5</v>
      </c>
      <c r="AF16" s="2">
        <v>36.5</v>
      </c>
      <c r="AG16" s="5">
        <f t="shared" si="5"/>
        <v>39.5</v>
      </c>
    </row>
    <row r="17" spans="1:33" s="2" customFormat="1" x14ac:dyDescent="0.2">
      <c r="A17" s="1">
        <v>45237</v>
      </c>
      <c r="B17" t="s">
        <v>146</v>
      </c>
      <c r="C17" t="s">
        <v>45</v>
      </c>
      <c r="D17" t="s">
        <v>141</v>
      </c>
      <c r="E17" t="s">
        <v>99</v>
      </c>
      <c r="F17" s="2">
        <v>160.9</v>
      </c>
      <c r="G17" s="2">
        <v>121.9</v>
      </c>
      <c r="H17" s="2">
        <f t="shared" si="0"/>
        <v>83.9</v>
      </c>
      <c r="I17" s="2">
        <v>163.80000000000001</v>
      </c>
      <c r="J17" s="2">
        <v>43.4</v>
      </c>
      <c r="K17" s="2" t="s">
        <v>39</v>
      </c>
      <c r="L17" s="2" t="s">
        <v>39</v>
      </c>
      <c r="M17" s="2">
        <v>3.37</v>
      </c>
      <c r="N17" s="2">
        <v>6.1719999999999997</v>
      </c>
      <c r="O17" s="2" t="s">
        <v>39</v>
      </c>
      <c r="P17" s="2" t="s">
        <v>39</v>
      </c>
      <c r="Q17" s="2">
        <v>3.379</v>
      </c>
      <c r="R17" s="2">
        <v>6.1340000000000003</v>
      </c>
      <c r="S17" s="5">
        <f t="shared" si="1"/>
        <v>3.379</v>
      </c>
      <c r="T17" s="2">
        <v>2.5680000000000001</v>
      </c>
      <c r="U17" s="2">
        <v>2.62</v>
      </c>
      <c r="V17" s="5">
        <f t="shared" si="2"/>
        <v>2.62</v>
      </c>
      <c r="W17" s="2">
        <v>30</v>
      </c>
      <c r="X17" s="2">
        <v>72</v>
      </c>
      <c r="Y17" s="2">
        <v>75</v>
      </c>
      <c r="Z17" s="2">
        <f t="shared" si="3"/>
        <v>75</v>
      </c>
      <c r="AA17" s="5">
        <f t="shared" si="6"/>
        <v>45</v>
      </c>
      <c r="AB17" s="2">
        <v>4.5999999999999996</v>
      </c>
      <c r="AC17" s="2">
        <v>4.22</v>
      </c>
      <c r="AD17" s="5">
        <f t="shared" si="4"/>
        <v>4.5999999999999996</v>
      </c>
      <c r="AE17" s="2">
        <v>23.5</v>
      </c>
      <c r="AF17" s="2">
        <v>24</v>
      </c>
      <c r="AG17" s="5">
        <f t="shared" si="5"/>
        <v>24</v>
      </c>
    </row>
    <row r="18" spans="1:33" s="2" customFormat="1" x14ac:dyDescent="0.2">
      <c r="A18" s="1">
        <v>45237</v>
      </c>
      <c r="B18" t="s">
        <v>147</v>
      </c>
      <c r="C18" t="s">
        <v>45</v>
      </c>
      <c r="D18" t="s">
        <v>141</v>
      </c>
      <c r="E18" t="s">
        <v>85</v>
      </c>
      <c r="F18" s="2">
        <v>160.30000000000001</v>
      </c>
      <c r="G18" s="2">
        <v>122.8</v>
      </c>
      <c r="H18" s="2">
        <f t="shared" si="0"/>
        <v>84.8</v>
      </c>
      <c r="I18" s="2">
        <v>161.30000000000001</v>
      </c>
      <c r="J18" s="2">
        <v>42.7</v>
      </c>
      <c r="K18" s="2" t="s">
        <v>105</v>
      </c>
      <c r="L18" s="2" t="s">
        <v>39</v>
      </c>
      <c r="M18" s="2">
        <v>3.5139999999999998</v>
      </c>
      <c r="N18" s="2">
        <v>6.492</v>
      </c>
      <c r="O18" s="2" t="s">
        <v>39</v>
      </c>
      <c r="P18" s="2" t="s">
        <v>39</v>
      </c>
      <c r="Q18" s="2">
        <v>3.4540000000000002</v>
      </c>
      <c r="R18" s="2">
        <v>6.3769999999999998</v>
      </c>
      <c r="S18" s="5">
        <f t="shared" si="1"/>
        <v>3.5139999999999998</v>
      </c>
      <c r="T18" s="2">
        <v>2.581</v>
      </c>
      <c r="U18" s="2">
        <v>2.5379999999999998</v>
      </c>
      <c r="V18" s="5">
        <f t="shared" si="2"/>
        <v>2.581</v>
      </c>
      <c r="W18" s="2">
        <v>24</v>
      </c>
      <c r="X18" s="2">
        <v>64</v>
      </c>
      <c r="Y18" s="2">
        <v>65</v>
      </c>
      <c r="Z18" s="2">
        <f t="shared" si="3"/>
        <v>65</v>
      </c>
      <c r="AA18" s="5">
        <f t="shared" si="6"/>
        <v>41</v>
      </c>
      <c r="AB18" s="2">
        <v>5.56</v>
      </c>
      <c r="AC18" s="2">
        <v>6.41</v>
      </c>
      <c r="AD18" s="5">
        <f t="shared" si="4"/>
        <v>6.41</v>
      </c>
      <c r="AE18" s="2">
        <v>33</v>
      </c>
      <c r="AF18" s="2">
        <v>31</v>
      </c>
      <c r="AG18" s="5">
        <f t="shared" si="5"/>
        <v>33</v>
      </c>
    </row>
    <row r="19" spans="1:33" s="2" customFormat="1" x14ac:dyDescent="0.2">
      <c r="A19" s="1">
        <v>45238</v>
      </c>
      <c r="B19" t="s">
        <v>236</v>
      </c>
      <c r="C19" t="s">
        <v>45</v>
      </c>
      <c r="D19" t="s">
        <v>237</v>
      </c>
      <c r="E19" t="s">
        <v>59</v>
      </c>
      <c r="F19" s="2">
        <v>160.1</v>
      </c>
      <c r="G19" s="2">
        <v>121.4</v>
      </c>
      <c r="H19" s="2">
        <f t="shared" si="0"/>
        <v>83.4</v>
      </c>
      <c r="I19" s="2">
        <v>164</v>
      </c>
      <c r="J19" s="2">
        <v>51.85</v>
      </c>
      <c r="K19" s="2">
        <v>1.1719999999999999</v>
      </c>
      <c r="L19" s="2">
        <v>1.9019999999999999</v>
      </c>
      <c r="M19" s="2">
        <v>3.2210000000000001</v>
      </c>
      <c r="N19" s="2">
        <v>5.7709999999999999</v>
      </c>
      <c r="O19" s="2">
        <v>1.1919999999999999</v>
      </c>
      <c r="P19" s="2">
        <v>1.9830000000000001</v>
      </c>
      <c r="Q19" s="2">
        <v>3.3929999999999998</v>
      </c>
      <c r="R19" s="2">
        <v>6.0650000000000004</v>
      </c>
      <c r="S19" s="5">
        <f t="shared" si="1"/>
        <v>3.3929999999999998</v>
      </c>
      <c r="T19" s="2">
        <v>2.5219999999999998</v>
      </c>
      <c r="U19" s="2">
        <v>2.472</v>
      </c>
      <c r="V19" s="5">
        <f t="shared" si="2"/>
        <v>2.5219999999999998</v>
      </c>
      <c r="W19" s="2">
        <v>22</v>
      </c>
      <c r="X19" s="2">
        <v>73</v>
      </c>
      <c r="Y19" s="2">
        <v>73</v>
      </c>
      <c r="Z19" s="2">
        <f t="shared" si="3"/>
        <v>73</v>
      </c>
      <c r="AA19" s="5">
        <f t="shared" si="6"/>
        <v>51</v>
      </c>
      <c r="AB19" s="2">
        <v>6.5</v>
      </c>
      <c r="AC19" s="2">
        <v>4.9000000000000004</v>
      </c>
      <c r="AD19" s="5">
        <f t="shared" si="4"/>
        <v>6.5</v>
      </c>
      <c r="AE19" s="2">
        <v>30</v>
      </c>
      <c r="AF19" s="2">
        <v>34.5</v>
      </c>
      <c r="AG19" s="5">
        <f t="shared" si="5"/>
        <v>34.5</v>
      </c>
    </row>
    <row r="20" spans="1:33" s="2" customFormat="1" x14ac:dyDescent="0.2">
      <c r="A20" s="1">
        <v>45238</v>
      </c>
      <c r="B20" t="s">
        <v>239</v>
      </c>
      <c r="C20" t="s">
        <v>45</v>
      </c>
      <c r="D20" t="s">
        <v>237</v>
      </c>
      <c r="E20" t="s">
        <v>99</v>
      </c>
      <c r="F20" s="2">
        <v>180.9</v>
      </c>
      <c r="G20" s="2">
        <v>131.80000000000001</v>
      </c>
      <c r="H20" s="2">
        <f t="shared" si="0"/>
        <v>93.800000000000011</v>
      </c>
      <c r="I20" s="2">
        <v>187</v>
      </c>
      <c r="J20" s="2">
        <v>73.3</v>
      </c>
      <c r="K20" s="2">
        <v>1.056</v>
      </c>
      <c r="L20" s="2">
        <v>1.7609999999999999</v>
      </c>
      <c r="M20" s="2">
        <v>3.0710000000000002</v>
      </c>
      <c r="N20" s="2">
        <v>5.5529999999999999</v>
      </c>
      <c r="O20" s="2">
        <v>1.0509999999999999</v>
      </c>
      <c r="P20" s="2">
        <v>1.792</v>
      </c>
      <c r="Q20" s="2">
        <v>3.1</v>
      </c>
      <c r="R20" s="2">
        <v>5.601</v>
      </c>
      <c r="S20" s="5">
        <f t="shared" si="1"/>
        <v>3.1</v>
      </c>
      <c r="T20" s="2">
        <v>2.5489999999999999</v>
      </c>
      <c r="U20" s="2">
        <v>2.544</v>
      </c>
      <c r="V20" s="5">
        <f t="shared" si="2"/>
        <v>2.5489999999999999</v>
      </c>
      <c r="W20" s="2">
        <v>42</v>
      </c>
      <c r="X20" s="2">
        <v>92</v>
      </c>
      <c r="Y20" s="2">
        <v>94</v>
      </c>
      <c r="Z20" s="2">
        <f t="shared" si="3"/>
        <v>94</v>
      </c>
      <c r="AA20" s="5">
        <f t="shared" si="6"/>
        <v>52</v>
      </c>
      <c r="AB20" s="2">
        <v>7.8</v>
      </c>
      <c r="AC20" s="2">
        <v>8.75</v>
      </c>
      <c r="AD20" s="5">
        <f t="shared" si="4"/>
        <v>8.75</v>
      </c>
      <c r="AE20" s="2">
        <v>33</v>
      </c>
      <c r="AF20" s="2">
        <v>31.5</v>
      </c>
      <c r="AG20" s="5">
        <f t="shared" si="5"/>
        <v>33</v>
      </c>
    </row>
  </sheetData>
  <sortState xmlns:xlrd2="http://schemas.microsoft.com/office/spreadsheetml/2017/richdata2" ref="A2:AI20">
    <sortCondition ref="C2:C20"/>
    <sortCondition ref="D2:D20"/>
  </sortState>
  <pageMargins left="0.7" right="0.7" top="0.75" bottom="0.75" header="0.3" footer="0.3"/>
  <headerFooter>
    <oddHeader>&amp;C&amp;"Calibri"&amp;11&amp;K000000 OFFICIAL (CLOSED) / NON-SENSITIVE&amp;1#_x000D_</oddHeader>
    <oddFooter>&amp;C_x000D_&amp;1#&amp;"Calibri"&amp;11&amp;K000000 OFFICIAL (CLOSED) / NON-SENSITIVE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b94256-529d-42e0-a521-9132e5bda278">
      <Terms xmlns="http://schemas.microsoft.com/office/infopath/2007/PartnerControls"/>
    </lcf76f155ced4ddcb4097134ff3c332f>
    <TaxCatchAll xmlns="2ad14000-9aaa-4435-8452-2ac6d21b47d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41CD3592EE0428E165A48431A19CB" ma:contentTypeVersion="12" ma:contentTypeDescription="Create a new document." ma:contentTypeScope="" ma:versionID="e0974efdacc7932f5538046341bffecf">
  <xsd:schema xmlns:xsd="http://www.w3.org/2001/XMLSchema" xmlns:xs="http://www.w3.org/2001/XMLSchema" xmlns:p="http://schemas.microsoft.com/office/2006/metadata/properties" xmlns:ns2="7eb94256-529d-42e0-a521-9132e5bda278" xmlns:ns3="2ad14000-9aaa-4435-8452-2ac6d21b47d4" targetNamespace="http://schemas.microsoft.com/office/2006/metadata/properties" ma:root="true" ma:fieldsID="8396205205fd0d771bf37838ba898850" ns2:_="" ns3:_="">
    <xsd:import namespace="7eb94256-529d-42e0-a521-9132e5bda278"/>
    <xsd:import namespace="2ad14000-9aaa-4435-8452-2ac6d21b47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94256-529d-42e0-a521-9132e5bda2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8a0e61d-42d2-4a46-80b0-d7371002b2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14000-9aaa-4435-8452-2ac6d21b47d4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be712aa-1f25-4736-b114-a6fbb10f30ad}" ma:internalName="TaxCatchAll" ma:showField="CatchAllData" ma:web="2ad14000-9aaa-4435-8452-2ac6d21b47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C372A2-5CBF-48D3-8947-A225129077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77B106-B29E-48C6-BA1D-5155A59BC84B}">
  <ds:schemaRefs>
    <ds:schemaRef ds:uri="http://schemas.microsoft.com/office/2006/metadata/properties"/>
    <ds:schemaRef ds:uri="http://schemas.microsoft.com/office/infopath/2007/PartnerControls"/>
    <ds:schemaRef ds:uri="7eb94256-529d-42e0-a521-9132e5bda278"/>
    <ds:schemaRef ds:uri="2ad14000-9aaa-4435-8452-2ac6d21b47d4"/>
  </ds:schemaRefs>
</ds:datastoreItem>
</file>

<file path=customXml/itemProps3.xml><?xml version="1.0" encoding="utf-8"?>
<ds:datastoreItem xmlns:ds="http://schemas.openxmlformats.org/officeDocument/2006/customXml" ds:itemID="{D471C970-9579-486D-B08E-0EDE93E5A9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b94256-529d-42e0-a521-9132e5bda278"/>
    <ds:schemaRef ds:uri="2ad14000-9aaa-4435-8452-2ac6d21b47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Sec 1</vt:lpstr>
      <vt:lpstr>Sec 1 (M)</vt:lpstr>
      <vt:lpstr>Sec 1 (F)</vt:lpstr>
      <vt:lpstr>Sec 2</vt:lpstr>
      <vt:lpstr>Sec 2 (M)</vt:lpstr>
      <vt:lpstr>Sec 2 (F)</vt:lpstr>
      <vt:lpstr>Sec 3</vt:lpstr>
      <vt:lpstr>Sec 3 (M)</vt:lpstr>
      <vt:lpstr>Sec 3 (F)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 Ying TAN</dc:creator>
  <cp:keywords/>
  <dc:description/>
  <cp:lastModifiedBy>Schvelle Ng</cp:lastModifiedBy>
  <cp:revision/>
  <dcterms:created xsi:type="dcterms:W3CDTF">2023-11-14T06:51:28Z</dcterms:created>
  <dcterms:modified xsi:type="dcterms:W3CDTF">2025-07-29T23:20:33Z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d19e5e-7bf2-4337-923a-f7f702f56141_Enabled">
    <vt:lpwstr>true</vt:lpwstr>
  </property>
  <property fmtid="{D5CDD505-2E9C-101B-9397-08002B2CF9AE}" pid="3" name="MSIP_Label_4ed19e5e-7bf2-4337-923a-f7f702f56141_SetDate">
    <vt:lpwstr>2023-11-14T07:36:04Z</vt:lpwstr>
  </property>
  <property fmtid="{D5CDD505-2E9C-101B-9397-08002B2CF9AE}" pid="4" name="MSIP_Label_4ed19e5e-7bf2-4337-923a-f7f702f56141_Method">
    <vt:lpwstr>Privileged</vt:lpwstr>
  </property>
  <property fmtid="{D5CDD505-2E9C-101B-9397-08002B2CF9AE}" pid="5" name="MSIP_Label_4ed19e5e-7bf2-4337-923a-f7f702f56141_Name">
    <vt:lpwstr>Official (Closed) - Non-Sensitive</vt:lpwstr>
  </property>
  <property fmtid="{D5CDD505-2E9C-101B-9397-08002B2CF9AE}" pid="6" name="MSIP_Label_4ed19e5e-7bf2-4337-923a-f7f702f56141_SiteId">
    <vt:lpwstr>b19eb717-104f-45a1-9f08-36aacb739dcf</vt:lpwstr>
  </property>
  <property fmtid="{D5CDD505-2E9C-101B-9397-08002B2CF9AE}" pid="7" name="MSIP_Label_4ed19e5e-7bf2-4337-923a-f7f702f56141_ActionId">
    <vt:lpwstr>1001dff4-a087-4cba-a9c7-1abe5e5f9b52</vt:lpwstr>
  </property>
  <property fmtid="{D5CDD505-2E9C-101B-9397-08002B2CF9AE}" pid="8" name="MSIP_Label_4ed19e5e-7bf2-4337-923a-f7f702f56141_ContentBits">
    <vt:lpwstr>3</vt:lpwstr>
  </property>
  <property fmtid="{D5CDD505-2E9C-101B-9397-08002B2CF9AE}" pid="9" name="ContentTypeId">
    <vt:lpwstr>0x0101008DB41CD3592EE0428E165A48431A19CB</vt:lpwstr>
  </property>
</Properties>
</file>