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schvelleng/Desktop/NYSI Data/MSE/data/"/>
    </mc:Choice>
  </mc:AlternateContent>
  <xr:revisionPtr revIDLastSave="0" documentId="13_ncr:1_{F649BE9C-36E8-0946-8D57-0D9B558EE0DE}" xr6:coauthVersionLast="47" xr6:coauthVersionMax="47" xr10:uidLastSave="{00000000-0000-0000-0000-000000000000}"/>
  <bookViews>
    <workbookView xWindow="14400" yWindow="500" windowWidth="14400" windowHeight="15980" xr2:uid="{00000000-000D-0000-FFFF-FFFF00000000}"/>
  </bookViews>
  <sheets>
    <sheet name="Consolidated" sheetId="2" r:id="rId1"/>
    <sheet name="Height &amp; Seated Height" sheetId="3" r:id="rId2"/>
    <sheet name="Arm Span" sheetId="4" r:id="rId3"/>
    <sheet name="Y-Balance (Post)" sheetId="5" r:id="rId4"/>
    <sheet name="20m Sprint (Post)" sheetId="6" r:id="rId5"/>
    <sheet name="505 Agility (Post)" sheetId="7" r:id="rId6"/>
    <sheet name="Handgrip Strength" sheetId="8" r:id="rId7"/>
    <sheet name="Copy of Handgrip Strength" sheetId="9" r:id="rId8"/>
    <sheet name="Vertical Jump" sheetId="10" r:id="rId9"/>
    <sheet name="Balance Beam (Post)" sheetId="11" r:id="rId10"/>
    <sheet name="Moving Sideways" sheetId="12" r:id="rId11"/>
    <sheet name="Jumping Sideways" sheetId="13" r:id="rId12"/>
    <sheet name="Wall Toss" sheetId="14" r:id="rId13"/>
  </sheets>
  <definedNames>
    <definedName name="_xlnm._FilterDatabase" localSheetId="7" hidden="1">'Copy of Handgrip Strength'!$A$1:$Z$967</definedName>
    <definedName name="_xlnm._FilterDatabase" localSheetId="6" hidden="1">'Handgrip Strength'!$A$1:$Z$967</definedName>
    <definedName name="_xlnm._FilterDatabase" localSheetId="10" hidden="1">'Moving Sideways'!$A$1:$Z$937</definedName>
    <definedName name="_xlnm._FilterDatabase" localSheetId="8" hidden="1">'Vertical Jump'!$A$1:$F$109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4" i="2" l="1"/>
  <c r="BA115" i="2"/>
  <c r="AZ115" i="2"/>
  <c r="AS115" i="2"/>
  <c r="AR115" i="2"/>
  <c r="AQ115" i="2"/>
  <c r="AP115" i="2"/>
  <c r="AO115" i="2"/>
  <c r="AN115" i="2"/>
  <c r="AM115" i="2"/>
  <c r="AY115" i="2" s="1"/>
  <c r="AL115" i="2"/>
  <c r="AK115" i="2"/>
  <c r="AJ115" i="2"/>
  <c r="AI115" i="2"/>
  <c r="AU115" i="2" s="1"/>
  <c r="AH115" i="2"/>
  <c r="AF115" i="2"/>
  <c r="AE115" i="2"/>
  <c r="AC115" i="2"/>
  <c r="AB115" i="2"/>
  <c r="AA115" i="2"/>
  <c r="Z115" i="2"/>
  <c r="Y115" i="2"/>
  <c r="X115" i="2"/>
  <c r="W115" i="2"/>
  <c r="V115" i="2"/>
  <c r="U115" i="2"/>
  <c r="T115" i="2"/>
  <c r="S115" i="2"/>
  <c r="Q115" i="2"/>
  <c r="P115" i="2"/>
  <c r="M115" i="2"/>
  <c r="L115" i="2"/>
  <c r="K115" i="2"/>
  <c r="I115" i="2"/>
  <c r="H115" i="2"/>
  <c r="F115" i="2"/>
  <c r="E115" i="2"/>
  <c r="G115" i="2" s="1"/>
  <c r="D115" i="2"/>
  <c r="C115" i="2"/>
  <c r="B115" i="2"/>
  <c r="BA114" i="2"/>
  <c r="AZ114" i="2"/>
  <c r="BB114" i="2" s="1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T114" i="2" s="1"/>
  <c r="AF114" i="2"/>
  <c r="AE114" i="2"/>
  <c r="AC114" i="2"/>
  <c r="AB114" i="2"/>
  <c r="AA114" i="2"/>
  <c r="Z114" i="2"/>
  <c r="Y114" i="2"/>
  <c r="X114" i="2"/>
  <c r="W114" i="2"/>
  <c r="V114" i="2"/>
  <c r="U114" i="2"/>
  <c r="T114" i="2"/>
  <c r="S114" i="2"/>
  <c r="Q114" i="2"/>
  <c r="P114" i="2"/>
  <c r="M114" i="2"/>
  <c r="L114" i="2"/>
  <c r="K114" i="2"/>
  <c r="I114" i="2"/>
  <c r="H114" i="2"/>
  <c r="J114" i="2" s="1"/>
  <c r="F114" i="2"/>
  <c r="E114" i="2"/>
  <c r="D114" i="2"/>
  <c r="C114" i="2"/>
  <c r="B114" i="2"/>
  <c r="BA113" i="2"/>
  <c r="AZ113" i="2"/>
  <c r="AS113" i="2"/>
  <c r="AR113" i="2"/>
  <c r="AQ113" i="2"/>
  <c r="AP113" i="2"/>
  <c r="AO113" i="2"/>
  <c r="AN113" i="2"/>
  <c r="AM113" i="2"/>
  <c r="AL113" i="2"/>
  <c r="AK113" i="2"/>
  <c r="AW113" i="2" s="1"/>
  <c r="AJ113" i="2"/>
  <c r="AI113" i="2"/>
  <c r="AH113" i="2"/>
  <c r="AF113" i="2"/>
  <c r="AE113" i="2"/>
  <c r="AC113" i="2"/>
  <c r="AB113" i="2"/>
  <c r="AA113" i="2"/>
  <c r="Z113" i="2"/>
  <c r="Y113" i="2"/>
  <c r="X113" i="2"/>
  <c r="W113" i="2"/>
  <c r="V113" i="2"/>
  <c r="U113" i="2"/>
  <c r="T113" i="2"/>
  <c r="S113" i="2"/>
  <c r="Q113" i="2"/>
  <c r="P113" i="2"/>
  <c r="M113" i="2"/>
  <c r="L113" i="2"/>
  <c r="K113" i="2"/>
  <c r="I113" i="2"/>
  <c r="H113" i="2"/>
  <c r="F113" i="2"/>
  <c r="E113" i="2"/>
  <c r="G113" i="2" s="1"/>
  <c r="D113" i="2"/>
  <c r="C113" i="2"/>
  <c r="B113" i="2"/>
  <c r="BA112" i="2"/>
  <c r="AZ112" i="2"/>
  <c r="AS112" i="2"/>
  <c r="AR112" i="2"/>
  <c r="AQ112" i="2"/>
  <c r="AP112" i="2"/>
  <c r="AO112" i="2"/>
  <c r="AN112" i="2"/>
  <c r="AM112" i="2"/>
  <c r="AY112" i="2" s="1"/>
  <c r="AL112" i="2"/>
  <c r="AK112" i="2"/>
  <c r="AJ112" i="2"/>
  <c r="AI112" i="2"/>
  <c r="AH112" i="2"/>
  <c r="AF112" i="2"/>
  <c r="AE112" i="2"/>
  <c r="AC112" i="2"/>
  <c r="AB112" i="2"/>
  <c r="AA112" i="2"/>
  <c r="Z112" i="2"/>
  <c r="Y112" i="2"/>
  <c r="X112" i="2"/>
  <c r="W112" i="2"/>
  <c r="V112" i="2"/>
  <c r="U112" i="2"/>
  <c r="T112" i="2"/>
  <c r="S112" i="2"/>
  <c r="Q112" i="2"/>
  <c r="P112" i="2"/>
  <c r="M112" i="2"/>
  <c r="L112" i="2"/>
  <c r="K112" i="2"/>
  <c r="I112" i="2"/>
  <c r="H112" i="2"/>
  <c r="F112" i="2"/>
  <c r="E112" i="2"/>
  <c r="G112" i="2" s="1"/>
  <c r="D112" i="2"/>
  <c r="C112" i="2"/>
  <c r="B112" i="2"/>
  <c r="BA111" i="2"/>
  <c r="AZ111" i="2"/>
  <c r="AS111" i="2"/>
  <c r="AR111" i="2"/>
  <c r="AQ111" i="2"/>
  <c r="AP111" i="2"/>
  <c r="AO111" i="2"/>
  <c r="AN111" i="2"/>
  <c r="AM111" i="2"/>
  <c r="AL111" i="2"/>
  <c r="AK111" i="2"/>
  <c r="AJ111" i="2"/>
  <c r="AI111" i="2"/>
  <c r="AU111" i="2" s="1"/>
  <c r="AH111" i="2"/>
  <c r="AF111" i="2"/>
  <c r="AE111" i="2"/>
  <c r="AC111" i="2"/>
  <c r="AB111" i="2"/>
  <c r="AA111" i="2"/>
  <c r="Z111" i="2"/>
  <c r="Y111" i="2"/>
  <c r="X111" i="2"/>
  <c r="W111" i="2"/>
  <c r="V111" i="2"/>
  <c r="U111" i="2"/>
  <c r="T111" i="2"/>
  <c r="S111" i="2"/>
  <c r="Q111" i="2"/>
  <c r="P111" i="2"/>
  <c r="M111" i="2"/>
  <c r="L111" i="2"/>
  <c r="K111" i="2"/>
  <c r="I111" i="2"/>
  <c r="H111" i="2"/>
  <c r="F111" i="2"/>
  <c r="E111" i="2"/>
  <c r="G111" i="2" s="1"/>
  <c r="D111" i="2"/>
  <c r="C111" i="2"/>
  <c r="B111" i="2"/>
  <c r="BA110" i="2"/>
  <c r="AZ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T110" i="2" s="1"/>
  <c r="AF110" i="2"/>
  <c r="AE110" i="2"/>
  <c r="AC110" i="2"/>
  <c r="AB110" i="2"/>
  <c r="AA110" i="2"/>
  <c r="Z110" i="2"/>
  <c r="Y110" i="2"/>
  <c r="X110" i="2"/>
  <c r="W110" i="2"/>
  <c r="V110" i="2"/>
  <c r="U110" i="2"/>
  <c r="T110" i="2"/>
  <c r="S110" i="2"/>
  <c r="Q110" i="2"/>
  <c r="P110" i="2"/>
  <c r="R110" i="2" s="1"/>
  <c r="M110" i="2"/>
  <c r="L110" i="2"/>
  <c r="K110" i="2"/>
  <c r="I110" i="2"/>
  <c r="H110" i="2"/>
  <c r="F110" i="2"/>
  <c r="E110" i="2"/>
  <c r="G110" i="2" s="1"/>
  <c r="D110" i="2"/>
  <c r="C110" i="2"/>
  <c r="B110" i="2"/>
  <c r="BA109" i="2"/>
  <c r="AZ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F109" i="2"/>
  <c r="AE109" i="2"/>
  <c r="AC109" i="2"/>
  <c r="AB109" i="2"/>
  <c r="AA109" i="2"/>
  <c r="Z109" i="2"/>
  <c r="Y109" i="2"/>
  <c r="X109" i="2"/>
  <c r="W109" i="2"/>
  <c r="V109" i="2"/>
  <c r="U109" i="2"/>
  <c r="T109" i="2"/>
  <c r="S109" i="2"/>
  <c r="Q109" i="2"/>
  <c r="P109" i="2"/>
  <c r="M109" i="2"/>
  <c r="L109" i="2"/>
  <c r="N109" i="2" s="1"/>
  <c r="K109" i="2"/>
  <c r="I109" i="2"/>
  <c r="H109" i="2"/>
  <c r="F109" i="2"/>
  <c r="E109" i="2"/>
  <c r="G109" i="2" s="1"/>
  <c r="D109" i="2"/>
  <c r="C109" i="2"/>
  <c r="B109" i="2"/>
  <c r="BA108" i="2"/>
  <c r="AZ108" i="2"/>
  <c r="BB108" i="2" s="1"/>
  <c r="AS108" i="2"/>
  <c r="AR108" i="2"/>
  <c r="AQ108" i="2"/>
  <c r="AP108" i="2"/>
  <c r="AO108" i="2"/>
  <c r="AN108" i="2"/>
  <c r="AM108" i="2"/>
  <c r="AY108" i="2" s="1"/>
  <c r="AL108" i="2"/>
  <c r="AX108" i="2" s="1"/>
  <c r="AK108" i="2"/>
  <c r="AW108" i="2" s="1"/>
  <c r="AJ108" i="2"/>
  <c r="AV108" i="2" s="1"/>
  <c r="AI108" i="2"/>
  <c r="AU108" i="2" s="1"/>
  <c r="AH108" i="2"/>
  <c r="AT108" i="2" s="1"/>
  <c r="AF108" i="2"/>
  <c r="AE108" i="2"/>
  <c r="AG108" i="2" s="1"/>
  <c r="AC108" i="2"/>
  <c r="AB108" i="2"/>
  <c r="AD108" i="2" s="1"/>
  <c r="AA108" i="2"/>
  <c r="Z108" i="2"/>
  <c r="Y108" i="2"/>
  <c r="X108" i="2"/>
  <c r="W108" i="2"/>
  <c r="V108" i="2"/>
  <c r="U108" i="2"/>
  <c r="T108" i="2"/>
  <c r="S108" i="2"/>
  <c r="Q108" i="2"/>
  <c r="P108" i="2"/>
  <c r="R108" i="2" s="1"/>
  <c r="M108" i="2"/>
  <c r="L108" i="2"/>
  <c r="N108" i="2" s="1"/>
  <c r="K108" i="2"/>
  <c r="I108" i="2"/>
  <c r="H108" i="2"/>
  <c r="J108" i="2" s="1"/>
  <c r="F108" i="2"/>
  <c r="E108" i="2"/>
  <c r="G108" i="2" s="1"/>
  <c r="D108" i="2"/>
  <c r="C108" i="2"/>
  <c r="B108" i="2"/>
  <c r="BA107" i="2"/>
  <c r="AZ107" i="2"/>
  <c r="AS107" i="2"/>
  <c r="AR107" i="2"/>
  <c r="AQ107" i="2"/>
  <c r="AP107" i="2"/>
  <c r="AO107" i="2"/>
  <c r="AN107" i="2"/>
  <c r="AM107" i="2"/>
  <c r="AY107" i="2" s="1"/>
  <c r="AL107" i="2"/>
  <c r="AK107" i="2"/>
  <c r="AJ107" i="2"/>
  <c r="AI107" i="2"/>
  <c r="AU107" i="2" s="1"/>
  <c r="AH107" i="2"/>
  <c r="AT107" i="2" s="1"/>
  <c r="AF107" i="2"/>
  <c r="AE107" i="2"/>
  <c r="AG107" i="2" s="1"/>
  <c r="AC107" i="2"/>
  <c r="AB107" i="2"/>
  <c r="AA107" i="2"/>
  <c r="Z107" i="2"/>
  <c r="Y107" i="2"/>
  <c r="X107" i="2"/>
  <c r="W107" i="2"/>
  <c r="V107" i="2"/>
  <c r="U107" i="2"/>
  <c r="T107" i="2"/>
  <c r="S107" i="2"/>
  <c r="Q107" i="2"/>
  <c r="P107" i="2"/>
  <c r="M107" i="2"/>
  <c r="L107" i="2"/>
  <c r="K107" i="2"/>
  <c r="I107" i="2"/>
  <c r="H107" i="2"/>
  <c r="F107" i="2"/>
  <c r="E107" i="2"/>
  <c r="G107" i="2" s="1"/>
  <c r="D107" i="2"/>
  <c r="C107" i="2"/>
  <c r="B107" i="2"/>
  <c r="BA106" i="2"/>
  <c r="AZ106" i="2"/>
  <c r="AS106" i="2"/>
  <c r="AR106" i="2"/>
  <c r="AQ106" i="2"/>
  <c r="AP106" i="2"/>
  <c r="AO106" i="2"/>
  <c r="AN106" i="2"/>
  <c r="AM106" i="2"/>
  <c r="AL106" i="2"/>
  <c r="AX106" i="2" s="1"/>
  <c r="AK106" i="2"/>
  <c r="AJ106" i="2"/>
  <c r="AV106" i="2" s="1"/>
  <c r="AI106" i="2"/>
  <c r="AU106" i="2" s="1"/>
  <c r="AH106" i="2"/>
  <c r="AT106" i="2" s="1"/>
  <c r="AF106" i="2"/>
  <c r="AE106" i="2"/>
  <c r="AC106" i="2"/>
  <c r="AB106" i="2"/>
  <c r="AD106" i="2" s="1"/>
  <c r="AA106" i="2"/>
  <c r="Z106" i="2"/>
  <c r="Y106" i="2"/>
  <c r="X106" i="2"/>
  <c r="W106" i="2"/>
  <c r="V106" i="2"/>
  <c r="U106" i="2"/>
  <c r="T106" i="2"/>
  <c r="S106" i="2"/>
  <c r="Q106" i="2"/>
  <c r="P106" i="2"/>
  <c r="M106" i="2"/>
  <c r="L106" i="2"/>
  <c r="K106" i="2"/>
  <c r="I106" i="2"/>
  <c r="H106" i="2"/>
  <c r="J106" i="2" s="1"/>
  <c r="F106" i="2"/>
  <c r="E106" i="2"/>
  <c r="G106" i="2" s="1"/>
  <c r="D106" i="2"/>
  <c r="C106" i="2"/>
  <c r="B106" i="2"/>
  <c r="BA105" i="2"/>
  <c r="AZ105" i="2"/>
  <c r="BB105" i="2" s="1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F105" i="2"/>
  <c r="AE105" i="2"/>
  <c r="AC105" i="2"/>
  <c r="AB105" i="2"/>
  <c r="AA105" i="2"/>
  <c r="Z105" i="2"/>
  <c r="Y105" i="2"/>
  <c r="X105" i="2"/>
  <c r="W105" i="2"/>
  <c r="V105" i="2"/>
  <c r="U105" i="2"/>
  <c r="T105" i="2"/>
  <c r="S105" i="2"/>
  <c r="Q105" i="2"/>
  <c r="P105" i="2"/>
  <c r="M105" i="2"/>
  <c r="L105" i="2"/>
  <c r="K105" i="2"/>
  <c r="I105" i="2"/>
  <c r="H105" i="2"/>
  <c r="J105" i="2" s="1"/>
  <c r="F105" i="2"/>
  <c r="E105" i="2"/>
  <c r="G105" i="2" s="1"/>
  <c r="D105" i="2"/>
  <c r="C105" i="2"/>
  <c r="B105" i="2"/>
  <c r="BA104" i="2"/>
  <c r="AZ104" i="2"/>
  <c r="AS104" i="2"/>
  <c r="AR104" i="2"/>
  <c r="AQ104" i="2"/>
  <c r="AP104" i="2"/>
  <c r="AO104" i="2"/>
  <c r="AN104" i="2"/>
  <c r="AM104" i="2"/>
  <c r="AL104" i="2"/>
  <c r="AK104" i="2"/>
  <c r="AJ104" i="2"/>
  <c r="AV104" i="2" s="1"/>
  <c r="AI104" i="2"/>
  <c r="AH104" i="2"/>
  <c r="AF104" i="2"/>
  <c r="AE104" i="2"/>
  <c r="AC104" i="2"/>
  <c r="AB104" i="2"/>
  <c r="AA104" i="2"/>
  <c r="Z104" i="2"/>
  <c r="Y104" i="2"/>
  <c r="X104" i="2"/>
  <c r="W104" i="2"/>
  <c r="V104" i="2"/>
  <c r="U104" i="2"/>
  <c r="T104" i="2"/>
  <c r="S104" i="2"/>
  <c r="Q104" i="2"/>
  <c r="P104" i="2"/>
  <c r="M104" i="2"/>
  <c r="L104" i="2"/>
  <c r="K104" i="2"/>
  <c r="I104" i="2"/>
  <c r="H104" i="2"/>
  <c r="F104" i="2"/>
  <c r="E104" i="2"/>
  <c r="G104" i="2" s="1"/>
  <c r="D104" i="2"/>
  <c r="C104" i="2"/>
  <c r="B104" i="2"/>
  <c r="BA103" i="2"/>
  <c r="AZ103" i="2"/>
  <c r="AS103" i="2"/>
  <c r="AR103" i="2"/>
  <c r="AQ103" i="2"/>
  <c r="AP103" i="2"/>
  <c r="AO103" i="2"/>
  <c r="AN103" i="2"/>
  <c r="AM103" i="2"/>
  <c r="AY103" i="2" s="1"/>
  <c r="AL103" i="2"/>
  <c r="AX103" i="2" s="1"/>
  <c r="AK103" i="2"/>
  <c r="AJ103" i="2"/>
  <c r="AI103" i="2"/>
  <c r="AU103" i="2" s="1"/>
  <c r="AH103" i="2"/>
  <c r="AF103" i="2"/>
  <c r="AE103" i="2"/>
  <c r="AC103" i="2"/>
  <c r="AB103" i="2"/>
  <c r="AA103" i="2"/>
  <c r="Z103" i="2"/>
  <c r="Y103" i="2"/>
  <c r="X103" i="2"/>
  <c r="W103" i="2"/>
  <c r="V103" i="2"/>
  <c r="U103" i="2"/>
  <c r="T103" i="2"/>
  <c r="S103" i="2"/>
  <c r="Q103" i="2"/>
  <c r="P103" i="2"/>
  <c r="M103" i="2"/>
  <c r="L103" i="2"/>
  <c r="K103" i="2"/>
  <c r="I103" i="2"/>
  <c r="H103" i="2"/>
  <c r="F103" i="2"/>
  <c r="E103" i="2"/>
  <c r="G103" i="2" s="1"/>
  <c r="D103" i="2"/>
  <c r="C103" i="2"/>
  <c r="B103" i="2"/>
  <c r="BA102" i="2"/>
  <c r="AZ102" i="2"/>
  <c r="AS102" i="2"/>
  <c r="AR102" i="2"/>
  <c r="AQ102" i="2"/>
  <c r="AP102" i="2"/>
  <c r="AO102" i="2"/>
  <c r="AN102" i="2"/>
  <c r="AM102" i="2"/>
  <c r="AL102" i="2"/>
  <c r="AK102" i="2"/>
  <c r="AW102" i="2" s="1"/>
  <c r="AJ102" i="2"/>
  <c r="AI102" i="2"/>
  <c r="AH102" i="2"/>
  <c r="AF102" i="2"/>
  <c r="AE102" i="2"/>
  <c r="AC102" i="2"/>
  <c r="AB102" i="2"/>
  <c r="AA102" i="2"/>
  <c r="Z102" i="2"/>
  <c r="Y102" i="2"/>
  <c r="X102" i="2"/>
  <c r="W102" i="2"/>
  <c r="V102" i="2"/>
  <c r="U102" i="2"/>
  <c r="T102" i="2"/>
  <c r="S102" i="2"/>
  <c r="Q102" i="2"/>
  <c r="P102" i="2"/>
  <c r="R102" i="2" s="1"/>
  <c r="M102" i="2"/>
  <c r="L102" i="2"/>
  <c r="K102" i="2"/>
  <c r="I102" i="2"/>
  <c r="H102" i="2"/>
  <c r="F102" i="2"/>
  <c r="E102" i="2"/>
  <c r="G102" i="2" s="1"/>
  <c r="D102" i="2"/>
  <c r="C102" i="2"/>
  <c r="B102" i="2"/>
  <c r="BA101" i="2"/>
  <c r="AZ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F101" i="2"/>
  <c r="AE101" i="2"/>
  <c r="AC101" i="2"/>
  <c r="AB101" i="2"/>
  <c r="AA101" i="2"/>
  <c r="Z101" i="2"/>
  <c r="Y101" i="2"/>
  <c r="X101" i="2"/>
  <c r="W101" i="2"/>
  <c r="V101" i="2"/>
  <c r="U101" i="2"/>
  <c r="T101" i="2"/>
  <c r="S101" i="2"/>
  <c r="Q101" i="2"/>
  <c r="P101" i="2"/>
  <c r="M101" i="2"/>
  <c r="L101" i="2"/>
  <c r="K101" i="2"/>
  <c r="I101" i="2"/>
  <c r="H101" i="2"/>
  <c r="F101" i="2"/>
  <c r="E101" i="2"/>
  <c r="G101" i="2" s="1"/>
  <c r="D101" i="2"/>
  <c r="C101" i="2"/>
  <c r="B101" i="2"/>
  <c r="BA100" i="2"/>
  <c r="AZ100" i="2"/>
  <c r="AS100" i="2"/>
  <c r="AR100" i="2"/>
  <c r="AQ100" i="2"/>
  <c r="AP100" i="2"/>
  <c r="AO100" i="2"/>
  <c r="AN100" i="2"/>
  <c r="AM100" i="2"/>
  <c r="AL100" i="2"/>
  <c r="AK100" i="2"/>
  <c r="AJ100" i="2"/>
  <c r="AV100" i="2" s="1"/>
  <c r="AI100" i="2"/>
  <c r="AU100" i="2" s="1"/>
  <c r="AH100" i="2"/>
  <c r="AF100" i="2"/>
  <c r="AE100" i="2"/>
  <c r="AG100" i="2" s="1"/>
  <c r="AC100" i="2"/>
  <c r="AB100" i="2"/>
  <c r="AA100" i="2"/>
  <c r="Z100" i="2"/>
  <c r="Y100" i="2"/>
  <c r="X100" i="2"/>
  <c r="W100" i="2"/>
  <c r="V100" i="2"/>
  <c r="U100" i="2"/>
  <c r="T100" i="2"/>
  <c r="S100" i="2"/>
  <c r="Q100" i="2"/>
  <c r="P100" i="2"/>
  <c r="M100" i="2"/>
  <c r="L100" i="2"/>
  <c r="N100" i="2" s="1"/>
  <c r="K100" i="2"/>
  <c r="I100" i="2"/>
  <c r="H100" i="2"/>
  <c r="F100" i="2"/>
  <c r="E100" i="2"/>
  <c r="G100" i="2" s="1"/>
  <c r="D100" i="2"/>
  <c r="C100" i="2"/>
  <c r="B100" i="2"/>
  <c r="BA99" i="2"/>
  <c r="AZ99" i="2"/>
  <c r="AS99" i="2"/>
  <c r="AR99" i="2"/>
  <c r="AQ99" i="2"/>
  <c r="AP99" i="2"/>
  <c r="AO99" i="2"/>
  <c r="AN99" i="2"/>
  <c r="AM99" i="2"/>
  <c r="AY99" i="2" s="1"/>
  <c r="AL99" i="2"/>
  <c r="AK99" i="2"/>
  <c r="AJ99" i="2"/>
  <c r="AI99" i="2"/>
  <c r="AH99" i="2"/>
  <c r="AF99" i="2"/>
  <c r="AE99" i="2"/>
  <c r="AG99" i="2" s="1"/>
  <c r="AC99" i="2"/>
  <c r="AB99" i="2"/>
  <c r="AA99" i="2"/>
  <c r="Z99" i="2"/>
  <c r="Y99" i="2"/>
  <c r="X99" i="2"/>
  <c r="W99" i="2"/>
  <c r="V99" i="2"/>
  <c r="U99" i="2"/>
  <c r="T99" i="2"/>
  <c r="S99" i="2"/>
  <c r="Q99" i="2"/>
  <c r="P99" i="2"/>
  <c r="M99" i="2"/>
  <c r="L99" i="2"/>
  <c r="K99" i="2"/>
  <c r="I99" i="2"/>
  <c r="H99" i="2"/>
  <c r="F99" i="2"/>
  <c r="E99" i="2"/>
  <c r="G99" i="2" s="1"/>
  <c r="D99" i="2"/>
  <c r="C99" i="2"/>
  <c r="B99" i="2"/>
  <c r="BA98" i="2"/>
  <c r="AZ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T98" i="2" s="1"/>
  <c r="AF98" i="2"/>
  <c r="AE98" i="2"/>
  <c r="AC98" i="2"/>
  <c r="AB98" i="2"/>
  <c r="AA98" i="2"/>
  <c r="Z98" i="2"/>
  <c r="Y98" i="2"/>
  <c r="X98" i="2"/>
  <c r="W98" i="2"/>
  <c r="V98" i="2"/>
  <c r="U98" i="2"/>
  <c r="T98" i="2"/>
  <c r="S98" i="2"/>
  <c r="Q98" i="2"/>
  <c r="P98" i="2"/>
  <c r="M98" i="2"/>
  <c r="L98" i="2"/>
  <c r="K98" i="2"/>
  <c r="I98" i="2"/>
  <c r="H98" i="2"/>
  <c r="J98" i="2" s="1"/>
  <c r="F98" i="2"/>
  <c r="E98" i="2"/>
  <c r="G98" i="2" s="1"/>
  <c r="D98" i="2"/>
  <c r="C98" i="2"/>
  <c r="B98" i="2"/>
  <c r="BA97" i="2"/>
  <c r="AZ97" i="2"/>
  <c r="AS97" i="2"/>
  <c r="AR97" i="2"/>
  <c r="AQ97" i="2"/>
  <c r="AP97" i="2"/>
  <c r="AO97" i="2"/>
  <c r="AN97" i="2"/>
  <c r="AM97" i="2"/>
  <c r="AL97" i="2"/>
  <c r="AK97" i="2"/>
  <c r="AW97" i="2" s="1"/>
  <c r="AJ97" i="2"/>
  <c r="AI97" i="2"/>
  <c r="AH97" i="2"/>
  <c r="AF97" i="2"/>
  <c r="AE97" i="2"/>
  <c r="AC97" i="2"/>
  <c r="AB97" i="2"/>
  <c r="AA97" i="2"/>
  <c r="Z97" i="2"/>
  <c r="Y97" i="2"/>
  <c r="X97" i="2"/>
  <c r="W97" i="2"/>
  <c r="V97" i="2"/>
  <c r="U97" i="2"/>
  <c r="T97" i="2"/>
  <c r="S97" i="2"/>
  <c r="Q97" i="2"/>
  <c r="P97" i="2"/>
  <c r="M97" i="2"/>
  <c r="L97" i="2"/>
  <c r="K97" i="2"/>
  <c r="I97" i="2"/>
  <c r="H97" i="2"/>
  <c r="J97" i="2" s="1"/>
  <c r="F97" i="2"/>
  <c r="E97" i="2"/>
  <c r="G97" i="2" s="1"/>
  <c r="D97" i="2"/>
  <c r="C97" i="2"/>
  <c r="B97" i="2"/>
  <c r="BA96" i="2"/>
  <c r="AZ96" i="2"/>
  <c r="AS96" i="2"/>
  <c r="AR96" i="2"/>
  <c r="AQ96" i="2"/>
  <c r="AP96" i="2"/>
  <c r="AO96" i="2"/>
  <c r="AN96" i="2"/>
  <c r="AM96" i="2"/>
  <c r="AY96" i="2" s="1"/>
  <c r="AL96" i="2"/>
  <c r="AK96" i="2"/>
  <c r="AJ96" i="2"/>
  <c r="AV96" i="2" s="1"/>
  <c r="AI96" i="2"/>
  <c r="AH96" i="2"/>
  <c r="AF96" i="2"/>
  <c r="AE96" i="2"/>
  <c r="AC96" i="2"/>
  <c r="AB96" i="2"/>
  <c r="AA96" i="2"/>
  <c r="Z96" i="2"/>
  <c r="Y96" i="2"/>
  <c r="X96" i="2"/>
  <c r="W96" i="2"/>
  <c r="V96" i="2"/>
  <c r="U96" i="2"/>
  <c r="T96" i="2"/>
  <c r="S96" i="2"/>
  <c r="Q96" i="2"/>
  <c r="P96" i="2"/>
  <c r="M96" i="2"/>
  <c r="L96" i="2"/>
  <c r="K96" i="2"/>
  <c r="I96" i="2"/>
  <c r="H96" i="2"/>
  <c r="F96" i="2"/>
  <c r="E96" i="2"/>
  <c r="G96" i="2" s="1"/>
  <c r="D96" i="2"/>
  <c r="C96" i="2"/>
  <c r="B96" i="2"/>
  <c r="BA95" i="2"/>
  <c r="AZ95" i="2"/>
  <c r="AS95" i="2"/>
  <c r="AR95" i="2"/>
  <c r="AQ95" i="2"/>
  <c r="AP95" i="2"/>
  <c r="AO95" i="2"/>
  <c r="AN95" i="2"/>
  <c r="AM95" i="2"/>
  <c r="AY95" i="2" s="1"/>
  <c r="AL95" i="2"/>
  <c r="AK95" i="2"/>
  <c r="AJ95" i="2"/>
  <c r="AI95" i="2"/>
  <c r="AH95" i="2"/>
  <c r="AF95" i="2"/>
  <c r="AE95" i="2"/>
  <c r="AC95" i="2"/>
  <c r="AB95" i="2"/>
  <c r="AA95" i="2"/>
  <c r="Z95" i="2"/>
  <c r="Y95" i="2"/>
  <c r="X95" i="2"/>
  <c r="W95" i="2"/>
  <c r="V95" i="2"/>
  <c r="U95" i="2"/>
  <c r="T95" i="2"/>
  <c r="S95" i="2"/>
  <c r="Q95" i="2"/>
  <c r="P95" i="2"/>
  <c r="M95" i="2"/>
  <c r="L95" i="2"/>
  <c r="K95" i="2"/>
  <c r="I95" i="2"/>
  <c r="H95" i="2"/>
  <c r="F95" i="2"/>
  <c r="E95" i="2"/>
  <c r="G95" i="2" s="1"/>
  <c r="D95" i="2"/>
  <c r="C95" i="2"/>
  <c r="B95" i="2"/>
  <c r="BA94" i="2"/>
  <c r="AZ94" i="2"/>
  <c r="AS94" i="2"/>
  <c r="AR94" i="2"/>
  <c r="AQ94" i="2"/>
  <c r="AP94" i="2"/>
  <c r="AO94" i="2"/>
  <c r="AN94" i="2"/>
  <c r="AM94" i="2"/>
  <c r="AL94" i="2"/>
  <c r="AX94" i="2" s="1"/>
  <c r="AK94" i="2"/>
  <c r="AJ94" i="2"/>
  <c r="AI94" i="2"/>
  <c r="AH94" i="2"/>
  <c r="AT94" i="2" s="1"/>
  <c r="AF94" i="2"/>
  <c r="AE94" i="2"/>
  <c r="AC94" i="2"/>
  <c r="AB94" i="2"/>
  <c r="AA94" i="2"/>
  <c r="Z94" i="2"/>
  <c r="Y94" i="2"/>
  <c r="X94" i="2"/>
  <c r="W94" i="2"/>
  <c r="V94" i="2"/>
  <c r="U94" i="2"/>
  <c r="T94" i="2"/>
  <c r="S94" i="2"/>
  <c r="Q94" i="2"/>
  <c r="P94" i="2"/>
  <c r="M94" i="2"/>
  <c r="L94" i="2"/>
  <c r="K94" i="2"/>
  <c r="I94" i="2"/>
  <c r="H94" i="2"/>
  <c r="F94" i="2"/>
  <c r="E94" i="2"/>
  <c r="G94" i="2" s="1"/>
  <c r="D94" i="2"/>
  <c r="C94" i="2"/>
  <c r="B94" i="2"/>
  <c r="BA93" i="2"/>
  <c r="AZ93" i="2"/>
  <c r="AS93" i="2"/>
  <c r="AR93" i="2"/>
  <c r="AQ93" i="2"/>
  <c r="AP93" i="2"/>
  <c r="AO93" i="2"/>
  <c r="AN93" i="2"/>
  <c r="AM93" i="2"/>
  <c r="AL93" i="2"/>
  <c r="AK93" i="2"/>
  <c r="AW93" i="2" s="1"/>
  <c r="AJ93" i="2"/>
  <c r="AV93" i="2" s="1"/>
  <c r="AI93" i="2"/>
  <c r="AH93" i="2"/>
  <c r="AF93" i="2"/>
  <c r="AE93" i="2"/>
  <c r="AC93" i="2"/>
  <c r="AB93" i="2"/>
  <c r="AA93" i="2"/>
  <c r="Z93" i="2"/>
  <c r="Y93" i="2"/>
  <c r="X93" i="2"/>
  <c r="W93" i="2"/>
  <c r="V93" i="2"/>
  <c r="U93" i="2"/>
  <c r="T93" i="2"/>
  <c r="S93" i="2"/>
  <c r="Q93" i="2"/>
  <c r="P93" i="2"/>
  <c r="M93" i="2"/>
  <c r="L93" i="2"/>
  <c r="K93" i="2"/>
  <c r="I93" i="2"/>
  <c r="H93" i="2"/>
  <c r="F93" i="2"/>
  <c r="E93" i="2"/>
  <c r="G93" i="2" s="1"/>
  <c r="D93" i="2"/>
  <c r="C93" i="2"/>
  <c r="B93" i="2"/>
  <c r="BA92" i="2"/>
  <c r="AZ92" i="2"/>
  <c r="AS92" i="2"/>
  <c r="AR92" i="2"/>
  <c r="AQ92" i="2"/>
  <c r="AP92" i="2"/>
  <c r="AO92" i="2"/>
  <c r="AN92" i="2"/>
  <c r="AM92" i="2"/>
  <c r="AL92" i="2"/>
  <c r="AK92" i="2"/>
  <c r="AJ92" i="2"/>
  <c r="AI92" i="2"/>
  <c r="AU92" i="2" s="1"/>
  <c r="AH92" i="2"/>
  <c r="AF92" i="2"/>
  <c r="AE92" i="2"/>
  <c r="AC92" i="2"/>
  <c r="AB92" i="2"/>
  <c r="AA92" i="2"/>
  <c r="Z92" i="2"/>
  <c r="Y92" i="2"/>
  <c r="X92" i="2"/>
  <c r="W92" i="2"/>
  <c r="V92" i="2"/>
  <c r="U92" i="2"/>
  <c r="T92" i="2"/>
  <c r="S92" i="2"/>
  <c r="Q92" i="2"/>
  <c r="P92" i="2"/>
  <c r="M92" i="2"/>
  <c r="L92" i="2"/>
  <c r="N92" i="2" s="1"/>
  <c r="K92" i="2"/>
  <c r="I92" i="2"/>
  <c r="H92" i="2"/>
  <c r="F92" i="2"/>
  <c r="E92" i="2"/>
  <c r="G92" i="2" s="1"/>
  <c r="D92" i="2"/>
  <c r="C92" i="2"/>
  <c r="B92" i="2"/>
  <c r="BA91" i="2"/>
  <c r="AZ91" i="2"/>
  <c r="AS91" i="2"/>
  <c r="AR91" i="2"/>
  <c r="AQ91" i="2"/>
  <c r="AP91" i="2"/>
  <c r="AO91" i="2"/>
  <c r="AN91" i="2"/>
  <c r="AM91" i="2"/>
  <c r="AL91" i="2"/>
  <c r="AK91" i="2"/>
  <c r="AJ91" i="2"/>
  <c r="AI91" i="2"/>
  <c r="AU91" i="2" s="1"/>
  <c r="AH91" i="2"/>
  <c r="AT91" i="2" s="1"/>
  <c r="AF91" i="2"/>
  <c r="AE91" i="2"/>
  <c r="AG91" i="2" s="1"/>
  <c r="AC91" i="2"/>
  <c r="AB91" i="2"/>
  <c r="AA91" i="2"/>
  <c r="Z91" i="2"/>
  <c r="Y91" i="2"/>
  <c r="X91" i="2"/>
  <c r="W91" i="2"/>
  <c r="V91" i="2"/>
  <c r="U91" i="2"/>
  <c r="T91" i="2"/>
  <c r="S91" i="2"/>
  <c r="Q91" i="2"/>
  <c r="P91" i="2"/>
  <c r="M91" i="2"/>
  <c r="L91" i="2"/>
  <c r="K91" i="2"/>
  <c r="I91" i="2"/>
  <c r="H91" i="2"/>
  <c r="F91" i="2"/>
  <c r="E91" i="2"/>
  <c r="G91" i="2" s="1"/>
  <c r="D91" i="2"/>
  <c r="C91" i="2"/>
  <c r="B91" i="2"/>
  <c r="BA90" i="2"/>
  <c r="AZ90" i="2"/>
  <c r="AS90" i="2"/>
  <c r="AR90" i="2"/>
  <c r="AQ90" i="2"/>
  <c r="AP90" i="2"/>
  <c r="AO90" i="2"/>
  <c r="AN90" i="2"/>
  <c r="AM90" i="2"/>
  <c r="AL90" i="2"/>
  <c r="AX90" i="2" s="1"/>
  <c r="AK90" i="2"/>
  <c r="AJ90" i="2"/>
  <c r="AI90" i="2"/>
  <c r="AH90" i="2"/>
  <c r="AT90" i="2" s="1"/>
  <c r="AF90" i="2"/>
  <c r="AE90" i="2"/>
  <c r="AC90" i="2"/>
  <c r="AB90" i="2"/>
  <c r="AA90" i="2"/>
  <c r="Z90" i="2"/>
  <c r="Y90" i="2"/>
  <c r="X90" i="2"/>
  <c r="W90" i="2"/>
  <c r="V90" i="2"/>
  <c r="U90" i="2"/>
  <c r="T90" i="2"/>
  <c r="S90" i="2"/>
  <c r="Q90" i="2"/>
  <c r="P90" i="2"/>
  <c r="M90" i="2"/>
  <c r="L90" i="2"/>
  <c r="K90" i="2"/>
  <c r="I90" i="2"/>
  <c r="H90" i="2"/>
  <c r="J90" i="2" s="1"/>
  <c r="F90" i="2"/>
  <c r="E90" i="2"/>
  <c r="G90" i="2" s="1"/>
  <c r="D90" i="2"/>
  <c r="C90" i="2"/>
  <c r="B90" i="2"/>
  <c r="BA89" i="2"/>
  <c r="AZ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F89" i="2"/>
  <c r="AE89" i="2"/>
  <c r="AC89" i="2"/>
  <c r="AB89" i="2"/>
  <c r="AA89" i="2"/>
  <c r="Z89" i="2"/>
  <c r="Y89" i="2"/>
  <c r="X89" i="2"/>
  <c r="W89" i="2"/>
  <c r="V89" i="2"/>
  <c r="U89" i="2"/>
  <c r="T89" i="2"/>
  <c r="S89" i="2"/>
  <c r="Q89" i="2"/>
  <c r="P89" i="2"/>
  <c r="M89" i="2"/>
  <c r="L89" i="2"/>
  <c r="K89" i="2"/>
  <c r="I89" i="2"/>
  <c r="H89" i="2"/>
  <c r="F89" i="2"/>
  <c r="E89" i="2"/>
  <c r="G89" i="2" s="1"/>
  <c r="D89" i="2"/>
  <c r="C89" i="2"/>
  <c r="B89" i="2"/>
  <c r="BA88" i="2"/>
  <c r="AZ88" i="2"/>
  <c r="AS88" i="2"/>
  <c r="AR88" i="2"/>
  <c r="AQ88" i="2"/>
  <c r="AP88" i="2"/>
  <c r="AO88" i="2"/>
  <c r="AN88" i="2"/>
  <c r="AM88" i="2"/>
  <c r="AY88" i="2" s="1"/>
  <c r="AL88" i="2"/>
  <c r="AK88" i="2"/>
  <c r="AJ88" i="2"/>
  <c r="AV88" i="2" s="1"/>
  <c r="AI88" i="2"/>
  <c r="AH88" i="2"/>
  <c r="AF88" i="2"/>
  <c r="AE88" i="2"/>
  <c r="AC88" i="2"/>
  <c r="AB88" i="2"/>
  <c r="AA88" i="2"/>
  <c r="Z88" i="2"/>
  <c r="Y88" i="2"/>
  <c r="X88" i="2"/>
  <c r="W88" i="2"/>
  <c r="V88" i="2"/>
  <c r="U88" i="2"/>
  <c r="T88" i="2"/>
  <c r="S88" i="2"/>
  <c r="Q88" i="2"/>
  <c r="P88" i="2"/>
  <c r="M88" i="2"/>
  <c r="L88" i="2"/>
  <c r="K88" i="2"/>
  <c r="I88" i="2"/>
  <c r="H88" i="2"/>
  <c r="F88" i="2"/>
  <c r="E88" i="2"/>
  <c r="G88" i="2" s="1"/>
  <c r="D88" i="2"/>
  <c r="C88" i="2"/>
  <c r="B88" i="2"/>
  <c r="BA87" i="2"/>
  <c r="AZ87" i="2"/>
  <c r="AS87" i="2"/>
  <c r="AR87" i="2"/>
  <c r="AQ87" i="2"/>
  <c r="AP87" i="2"/>
  <c r="AO87" i="2"/>
  <c r="AN87" i="2"/>
  <c r="AM87" i="2"/>
  <c r="AY87" i="2" s="1"/>
  <c r="AL87" i="2"/>
  <c r="AX87" i="2" s="1"/>
  <c r="AK87" i="2"/>
  <c r="AJ87" i="2"/>
  <c r="AI87" i="2"/>
  <c r="AU87" i="2" s="1"/>
  <c r="AH87" i="2"/>
  <c r="AF87" i="2"/>
  <c r="AE87" i="2"/>
  <c r="AC87" i="2"/>
  <c r="AB87" i="2"/>
  <c r="AA87" i="2"/>
  <c r="Z87" i="2"/>
  <c r="Y87" i="2"/>
  <c r="X87" i="2"/>
  <c r="W87" i="2"/>
  <c r="V87" i="2"/>
  <c r="U87" i="2"/>
  <c r="T87" i="2"/>
  <c r="S87" i="2"/>
  <c r="Q87" i="2"/>
  <c r="P87" i="2"/>
  <c r="M87" i="2"/>
  <c r="L87" i="2"/>
  <c r="K87" i="2"/>
  <c r="I87" i="2"/>
  <c r="H87" i="2"/>
  <c r="F87" i="2"/>
  <c r="E87" i="2"/>
  <c r="G87" i="2" s="1"/>
  <c r="D87" i="2"/>
  <c r="C87" i="2"/>
  <c r="B87" i="2"/>
  <c r="BA86" i="2"/>
  <c r="AZ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T86" i="2" s="1"/>
  <c r="AF86" i="2"/>
  <c r="AE86" i="2"/>
  <c r="AC86" i="2"/>
  <c r="AB86" i="2"/>
  <c r="AA86" i="2"/>
  <c r="Z86" i="2"/>
  <c r="Y86" i="2"/>
  <c r="X86" i="2"/>
  <c r="W86" i="2"/>
  <c r="V86" i="2"/>
  <c r="U86" i="2"/>
  <c r="T86" i="2"/>
  <c r="S86" i="2"/>
  <c r="Q86" i="2"/>
  <c r="P86" i="2"/>
  <c r="M86" i="2"/>
  <c r="L86" i="2"/>
  <c r="K86" i="2"/>
  <c r="I86" i="2"/>
  <c r="H86" i="2"/>
  <c r="F86" i="2"/>
  <c r="E86" i="2"/>
  <c r="G86" i="2" s="1"/>
  <c r="D86" i="2"/>
  <c r="C86" i="2"/>
  <c r="B86" i="2"/>
  <c r="BA85" i="2"/>
  <c r="AZ85" i="2"/>
  <c r="AS85" i="2"/>
  <c r="AR85" i="2"/>
  <c r="AQ85" i="2"/>
  <c r="AP85" i="2"/>
  <c r="AO85" i="2"/>
  <c r="AN85" i="2"/>
  <c r="AM85" i="2"/>
  <c r="AL85" i="2"/>
  <c r="AK85" i="2"/>
  <c r="AW85" i="2" s="1"/>
  <c r="AJ85" i="2"/>
  <c r="AV85" i="2" s="1"/>
  <c r="AI85" i="2"/>
  <c r="AH85" i="2"/>
  <c r="AF85" i="2"/>
  <c r="AE85" i="2"/>
  <c r="AC85" i="2"/>
  <c r="AB85" i="2"/>
  <c r="AA85" i="2"/>
  <c r="Z85" i="2"/>
  <c r="Y85" i="2"/>
  <c r="X85" i="2"/>
  <c r="W85" i="2"/>
  <c r="V85" i="2"/>
  <c r="U85" i="2"/>
  <c r="T85" i="2"/>
  <c r="S85" i="2"/>
  <c r="Q85" i="2"/>
  <c r="P85" i="2"/>
  <c r="M85" i="2"/>
  <c r="L85" i="2"/>
  <c r="K85" i="2"/>
  <c r="I85" i="2"/>
  <c r="H85" i="2"/>
  <c r="F85" i="2"/>
  <c r="E85" i="2"/>
  <c r="G85" i="2" s="1"/>
  <c r="D85" i="2"/>
  <c r="C85" i="2"/>
  <c r="B85" i="2"/>
  <c r="BA84" i="2"/>
  <c r="AZ84" i="2"/>
  <c r="AS84" i="2"/>
  <c r="AR84" i="2"/>
  <c r="AQ84" i="2"/>
  <c r="AP84" i="2"/>
  <c r="AO84" i="2"/>
  <c r="AN84" i="2"/>
  <c r="AM84" i="2"/>
  <c r="AL84" i="2"/>
  <c r="AK84" i="2"/>
  <c r="AJ84" i="2"/>
  <c r="AV84" i="2" s="1"/>
  <c r="AI84" i="2"/>
  <c r="AU84" i="2" s="1"/>
  <c r="AH84" i="2"/>
  <c r="AF84" i="2"/>
  <c r="AE84" i="2"/>
  <c r="AC84" i="2"/>
  <c r="AB84" i="2"/>
  <c r="AA84" i="2"/>
  <c r="Z84" i="2"/>
  <c r="Y84" i="2"/>
  <c r="X84" i="2"/>
  <c r="W84" i="2"/>
  <c r="V84" i="2"/>
  <c r="U84" i="2"/>
  <c r="T84" i="2"/>
  <c r="S84" i="2"/>
  <c r="Q84" i="2"/>
  <c r="P84" i="2"/>
  <c r="M84" i="2"/>
  <c r="L84" i="2"/>
  <c r="K84" i="2"/>
  <c r="I84" i="2"/>
  <c r="H84" i="2"/>
  <c r="F84" i="2"/>
  <c r="E84" i="2"/>
  <c r="G84" i="2" s="1"/>
  <c r="D84" i="2"/>
  <c r="C84" i="2"/>
  <c r="B84" i="2"/>
  <c r="BA83" i="2"/>
  <c r="AZ83" i="2"/>
  <c r="AS83" i="2"/>
  <c r="AR83" i="2"/>
  <c r="AQ83" i="2"/>
  <c r="AP83" i="2"/>
  <c r="AO83" i="2"/>
  <c r="AN83" i="2"/>
  <c r="AM83" i="2"/>
  <c r="AY83" i="2" s="1"/>
  <c r="AL83" i="2"/>
  <c r="AK83" i="2"/>
  <c r="AJ83" i="2"/>
  <c r="AI83" i="2"/>
  <c r="AU83" i="2" s="1"/>
  <c r="AH83" i="2"/>
  <c r="AT83" i="2" s="1"/>
  <c r="AF83" i="2"/>
  <c r="AE83" i="2"/>
  <c r="AG83" i="2" s="1"/>
  <c r="AC83" i="2"/>
  <c r="AB83" i="2"/>
  <c r="AA83" i="2"/>
  <c r="Z83" i="2"/>
  <c r="Y83" i="2"/>
  <c r="X83" i="2"/>
  <c r="W83" i="2"/>
  <c r="V83" i="2"/>
  <c r="U83" i="2"/>
  <c r="T83" i="2"/>
  <c r="S83" i="2"/>
  <c r="Q83" i="2"/>
  <c r="P83" i="2"/>
  <c r="M83" i="2"/>
  <c r="L83" i="2"/>
  <c r="K83" i="2"/>
  <c r="I83" i="2"/>
  <c r="H83" i="2"/>
  <c r="F83" i="2"/>
  <c r="E83" i="2"/>
  <c r="G83" i="2" s="1"/>
  <c r="D83" i="2"/>
  <c r="C83" i="2"/>
  <c r="B83" i="2"/>
  <c r="BA82" i="2"/>
  <c r="AZ82" i="2"/>
  <c r="AS82" i="2"/>
  <c r="AR82" i="2"/>
  <c r="AQ82" i="2"/>
  <c r="AP82" i="2"/>
  <c r="AO82" i="2"/>
  <c r="AN82" i="2"/>
  <c r="AM82" i="2"/>
  <c r="AL82" i="2"/>
  <c r="AX82" i="2" s="1"/>
  <c r="AK82" i="2"/>
  <c r="AJ82" i="2"/>
  <c r="AI82" i="2"/>
  <c r="AH82" i="2"/>
  <c r="AT82" i="2" s="1"/>
  <c r="AF82" i="2"/>
  <c r="AE82" i="2"/>
  <c r="AC82" i="2"/>
  <c r="AB82" i="2"/>
  <c r="AA82" i="2"/>
  <c r="Z82" i="2"/>
  <c r="Y82" i="2"/>
  <c r="X82" i="2"/>
  <c r="W82" i="2"/>
  <c r="V82" i="2"/>
  <c r="U82" i="2"/>
  <c r="T82" i="2"/>
  <c r="S82" i="2"/>
  <c r="Q82" i="2"/>
  <c r="P82" i="2"/>
  <c r="M82" i="2"/>
  <c r="L82" i="2"/>
  <c r="K82" i="2"/>
  <c r="I82" i="2"/>
  <c r="H82" i="2"/>
  <c r="J82" i="2" s="1"/>
  <c r="F82" i="2"/>
  <c r="E82" i="2"/>
  <c r="G82" i="2" s="1"/>
  <c r="D82" i="2"/>
  <c r="C82" i="2"/>
  <c r="B82" i="2"/>
  <c r="BA81" i="2"/>
  <c r="AZ81" i="2"/>
  <c r="AS81" i="2"/>
  <c r="AR81" i="2"/>
  <c r="AQ81" i="2"/>
  <c r="AP81" i="2"/>
  <c r="AO81" i="2"/>
  <c r="AN81" i="2"/>
  <c r="AM81" i="2"/>
  <c r="AL81" i="2"/>
  <c r="AK81" i="2"/>
  <c r="AW81" i="2" s="1"/>
  <c r="AJ81" i="2"/>
  <c r="AI81" i="2"/>
  <c r="AH81" i="2"/>
  <c r="AF81" i="2"/>
  <c r="AE81" i="2"/>
  <c r="AC81" i="2"/>
  <c r="AB81" i="2"/>
  <c r="AA81" i="2"/>
  <c r="Z81" i="2"/>
  <c r="Y81" i="2"/>
  <c r="X81" i="2"/>
  <c r="W81" i="2"/>
  <c r="V81" i="2"/>
  <c r="U81" i="2"/>
  <c r="T81" i="2"/>
  <c r="S81" i="2"/>
  <c r="Q81" i="2"/>
  <c r="P81" i="2"/>
  <c r="M81" i="2"/>
  <c r="L81" i="2"/>
  <c r="K81" i="2"/>
  <c r="I81" i="2"/>
  <c r="H81" i="2"/>
  <c r="F81" i="2"/>
  <c r="E81" i="2"/>
  <c r="G81" i="2" s="1"/>
  <c r="D81" i="2"/>
  <c r="C81" i="2"/>
  <c r="B81" i="2"/>
  <c r="BA80" i="2"/>
  <c r="AZ80" i="2"/>
  <c r="AS80" i="2"/>
  <c r="AR80" i="2"/>
  <c r="AQ80" i="2"/>
  <c r="AP80" i="2"/>
  <c r="AO80" i="2"/>
  <c r="AN80" i="2"/>
  <c r="AM80" i="2"/>
  <c r="AY80" i="2" s="1"/>
  <c r="AL80" i="2"/>
  <c r="AK80" i="2"/>
  <c r="AJ80" i="2"/>
  <c r="AI80" i="2"/>
  <c r="AH80" i="2"/>
  <c r="AF80" i="2"/>
  <c r="AE80" i="2"/>
  <c r="AC80" i="2"/>
  <c r="AB80" i="2"/>
  <c r="AA80" i="2"/>
  <c r="Z80" i="2"/>
  <c r="Y80" i="2"/>
  <c r="X80" i="2"/>
  <c r="W80" i="2"/>
  <c r="V80" i="2"/>
  <c r="U80" i="2"/>
  <c r="T80" i="2"/>
  <c r="S80" i="2"/>
  <c r="Q80" i="2"/>
  <c r="P80" i="2"/>
  <c r="M80" i="2"/>
  <c r="L80" i="2"/>
  <c r="K80" i="2"/>
  <c r="I80" i="2"/>
  <c r="H80" i="2"/>
  <c r="F80" i="2"/>
  <c r="E80" i="2"/>
  <c r="G80" i="2" s="1"/>
  <c r="D80" i="2"/>
  <c r="C80" i="2"/>
  <c r="B80" i="2"/>
  <c r="BA79" i="2"/>
  <c r="AZ79" i="2"/>
  <c r="AS79" i="2"/>
  <c r="AR79" i="2"/>
  <c r="AQ79" i="2"/>
  <c r="AP79" i="2"/>
  <c r="AO79" i="2"/>
  <c r="AN79" i="2"/>
  <c r="AM79" i="2"/>
  <c r="AL79" i="2"/>
  <c r="AK79" i="2"/>
  <c r="AJ79" i="2"/>
  <c r="AI79" i="2"/>
  <c r="AU79" i="2" s="1"/>
  <c r="AH79" i="2"/>
  <c r="AF79" i="2"/>
  <c r="AE79" i="2"/>
  <c r="AC79" i="2"/>
  <c r="AB79" i="2"/>
  <c r="AA79" i="2"/>
  <c r="Z79" i="2"/>
  <c r="Y79" i="2"/>
  <c r="X79" i="2"/>
  <c r="W79" i="2"/>
  <c r="V79" i="2"/>
  <c r="U79" i="2"/>
  <c r="T79" i="2"/>
  <c r="S79" i="2"/>
  <c r="Q79" i="2"/>
  <c r="P79" i="2"/>
  <c r="M79" i="2"/>
  <c r="L79" i="2"/>
  <c r="K79" i="2"/>
  <c r="I79" i="2"/>
  <c r="H79" i="2"/>
  <c r="F79" i="2"/>
  <c r="E79" i="2"/>
  <c r="G79" i="2" s="1"/>
  <c r="D79" i="2"/>
  <c r="C79" i="2"/>
  <c r="B79" i="2"/>
  <c r="BA78" i="2"/>
  <c r="AZ78" i="2"/>
  <c r="AS78" i="2"/>
  <c r="AR78" i="2"/>
  <c r="AQ78" i="2"/>
  <c r="AP78" i="2"/>
  <c r="AO78" i="2"/>
  <c r="AN78" i="2"/>
  <c r="AM78" i="2"/>
  <c r="AL78" i="2"/>
  <c r="AX78" i="2" s="1"/>
  <c r="AK78" i="2"/>
  <c r="AW78" i="2" s="1"/>
  <c r="AJ78" i="2"/>
  <c r="AI78" i="2"/>
  <c r="AH78" i="2"/>
  <c r="AT78" i="2" s="1"/>
  <c r="AF78" i="2"/>
  <c r="AE78" i="2"/>
  <c r="AC78" i="2"/>
  <c r="AB78" i="2"/>
  <c r="AA78" i="2"/>
  <c r="Z78" i="2"/>
  <c r="Y78" i="2"/>
  <c r="X78" i="2"/>
  <c r="W78" i="2"/>
  <c r="V78" i="2"/>
  <c r="U78" i="2"/>
  <c r="T78" i="2"/>
  <c r="S78" i="2"/>
  <c r="Q78" i="2"/>
  <c r="P78" i="2"/>
  <c r="M78" i="2"/>
  <c r="L78" i="2"/>
  <c r="K78" i="2"/>
  <c r="I78" i="2"/>
  <c r="H78" i="2"/>
  <c r="F78" i="2"/>
  <c r="E78" i="2"/>
  <c r="G78" i="2" s="1"/>
  <c r="D78" i="2"/>
  <c r="C78" i="2"/>
  <c r="B78" i="2"/>
  <c r="BA77" i="2"/>
  <c r="AZ77" i="2"/>
  <c r="AS77" i="2"/>
  <c r="AR77" i="2"/>
  <c r="AQ77" i="2"/>
  <c r="AP77" i="2"/>
  <c r="AO77" i="2"/>
  <c r="AN77" i="2"/>
  <c r="AM77" i="2"/>
  <c r="AL77" i="2"/>
  <c r="AK77" i="2"/>
  <c r="AW77" i="2" s="1"/>
  <c r="AJ77" i="2"/>
  <c r="AV77" i="2" s="1"/>
  <c r="AI77" i="2"/>
  <c r="AH77" i="2"/>
  <c r="AF77" i="2"/>
  <c r="AE77" i="2"/>
  <c r="AC77" i="2"/>
  <c r="AB77" i="2"/>
  <c r="AA77" i="2"/>
  <c r="Z77" i="2"/>
  <c r="Y77" i="2"/>
  <c r="X77" i="2"/>
  <c r="W77" i="2"/>
  <c r="V77" i="2"/>
  <c r="U77" i="2"/>
  <c r="T77" i="2"/>
  <c r="S77" i="2"/>
  <c r="Q77" i="2"/>
  <c r="P77" i="2"/>
  <c r="M77" i="2"/>
  <c r="L77" i="2"/>
  <c r="K77" i="2"/>
  <c r="I77" i="2"/>
  <c r="H77" i="2"/>
  <c r="F77" i="2"/>
  <c r="E77" i="2"/>
  <c r="G77" i="2" s="1"/>
  <c r="D77" i="2"/>
  <c r="C77" i="2"/>
  <c r="B77" i="2"/>
  <c r="BA76" i="2"/>
  <c r="AZ76" i="2"/>
  <c r="AS76" i="2"/>
  <c r="AR76" i="2"/>
  <c r="AQ76" i="2"/>
  <c r="AP76" i="2"/>
  <c r="AO76" i="2"/>
  <c r="AN76" i="2"/>
  <c r="AM76" i="2"/>
  <c r="AL76" i="2"/>
  <c r="AK76" i="2"/>
  <c r="AJ76" i="2"/>
  <c r="AI76" i="2"/>
  <c r="AU76" i="2" s="1"/>
  <c r="AH76" i="2"/>
  <c r="AF76" i="2"/>
  <c r="AE76" i="2"/>
  <c r="AC76" i="2"/>
  <c r="AB76" i="2"/>
  <c r="AA76" i="2"/>
  <c r="Z76" i="2"/>
  <c r="Y76" i="2"/>
  <c r="X76" i="2"/>
  <c r="W76" i="2"/>
  <c r="V76" i="2"/>
  <c r="U76" i="2"/>
  <c r="T76" i="2"/>
  <c r="S76" i="2"/>
  <c r="Q76" i="2"/>
  <c r="P76" i="2"/>
  <c r="M76" i="2"/>
  <c r="L76" i="2"/>
  <c r="N76" i="2" s="1"/>
  <c r="K76" i="2"/>
  <c r="I76" i="2"/>
  <c r="H76" i="2"/>
  <c r="F76" i="2"/>
  <c r="E76" i="2"/>
  <c r="G76" i="2" s="1"/>
  <c r="D76" i="2"/>
  <c r="C76" i="2"/>
  <c r="B76" i="2"/>
  <c r="BA75" i="2"/>
  <c r="AZ75" i="2"/>
  <c r="AS75" i="2"/>
  <c r="AR75" i="2"/>
  <c r="AQ75" i="2"/>
  <c r="AP75" i="2"/>
  <c r="AO75" i="2"/>
  <c r="AN75" i="2"/>
  <c r="AM75" i="2"/>
  <c r="AY75" i="2" s="1"/>
  <c r="AL75" i="2"/>
  <c r="AK75" i="2"/>
  <c r="AJ75" i="2"/>
  <c r="AI75" i="2"/>
  <c r="AU75" i="2" s="1"/>
  <c r="AH75" i="2"/>
  <c r="AT75" i="2" s="1"/>
  <c r="AF75" i="2"/>
  <c r="AE75" i="2"/>
  <c r="AG75" i="2" s="1"/>
  <c r="AC75" i="2"/>
  <c r="AB75" i="2"/>
  <c r="AA75" i="2"/>
  <c r="Z75" i="2"/>
  <c r="Y75" i="2"/>
  <c r="X75" i="2"/>
  <c r="W75" i="2"/>
  <c r="V75" i="2"/>
  <c r="U75" i="2"/>
  <c r="T75" i="2"/>
  <c r="S75" i="2"/>
  <c r="Q75" i="2"/>
  <c r="P75" i="2"/>
  <c r="M75" i="2"/>
  <c r="L75" i="2"/>
  <c r="N75" i="2" s="1"/>
  <c r="K75" i="2"/>
  <c r="I75" i="2"/>
  <c r="H75" i="2"/>
  <c r="F75" i="2"/>
  <c r="E75" i="2"/>
  <c r="G75" i="2" s="1"/>
  <c r="D75" i="2"/>
  <c r="C75" i="2"/>
  <c r="B75" i="2"/>
  <c r="BA74" i="2"/>
  <c r="AZ74" i="2"/>
  <c r="AS74" i="2"/>
  <c r="AR74" i="2"/>
  <c r="AQ74" i="2"/>
  <c r="AP74" i="2"/>
  <c r="AO74" i="2"/>
  <c r="AN74" i="2"/>
  <c r="AM74" i="2"/>
  <c r="AL74" i="2"/>
  <c r="AX74" i="2" s="1"/>
  <c r="AK74" i="2"/>
  <c r="AJ74" i="2"/>
  <c r="AI74" i="2"/>
  <c r="AH74" i="2"/>
  <c r="AF74" i="2"/>
  <c r="AE74" i="2"/>
  <c r="AG74" i="2" s="1"/>
  <c r="AC74" i="2"/>
  <c r="AB74" i="2"/>
  <c r="AA74" i="2"/>
  <c r="Z74" i="2"/>
  <c r="Y74" i="2"/>
  <c r="X74" i="2"/>
  <c r="W74" i="2"/>
  <c r="V74" i="2"/>
  <c r="U74" i="2"/>
  <c r="T74" i="2"/>
  <c r="S74" i="2"/>
  <c r="Q74" i="2"/>
  <c r="P74" i="2"/>
  <c r="M74" i="2"/>
  <c r="L74" i="2"/>
  <c r="K74" i="2"/>
  <c r="I74" i="2"/>
  <c r="H74" i="2"/>
  <c r="F74" i="2"/>
  <c r="E74" i="2"/>
  <c r="G74" i="2" s="1"/>
  <c r="D74" i="2"/>
  <c r="C74" i="2"/>
  <c r="B74" i="2"/>
  <c r="BA73" i="2"/>
  <c r="AZ73" i="2"/>
  <c r="AS73" i="2"/>
  <c r="AR73" i="2"/>
  <c r="AQ73" i="2"/>
  <c r="AP73" i="2"/>
  <c r="AO73" i="2"/>
  <c r="AN73" i="2"/>
  <c r="AM73" i="2"/>
  <c r="AY73" i="2" s="1"/>
  <c r="AL73" i="2"/>
  <c r="AK73" i="2"/>
  <c r="AW73" i="2" s="1"/>
  <c r="AJ73" i="2"/>
  <c r="AI73" i="2"/>
  <c r="AH73" i="2"/>
  <c r="AF73" i="2"/>
  <c r="AE73" i="2"/>
  <c r="AC73" i="2"/>
  <c r="AB73" i="2"/>
  <c r="AA73" i="2"/>
  <c r="Z73" i="2"/>
  <c r="Y73" i="2"/>
  <c r="X73" i="2"/>
  <c r="W73" i="2"/>
  <c r="V73" i="2"/>
  <c r="U73" i="2"/>
  <c r="T73" i="2"/>
  <c r="S73" i="2"/>
  <c r="Q73" i="2"/>
  <c r="P73" i="2"/>
  <c r="M73" i="2"/>
  <c r="L73" i="2"/>
  <c r="K73" i="2"/>
  <c r="I73" i="2"/>
  <c r="H73" i="2"/>
  <c r="F73" i="2"/>
  <c r="E73" i="2"/>
  <c r="G73" i="2" s="1"/>
  <c r="D73" i="2"/>
  <c r="C73" i="2"/>
  <c r="B73" i="2"/>
  <c r="BA72" i="2"/>
  <c r="AZ72" i="2"/>
  <c r="AS72" i="2"/>
  <c r="AR72" i="2"/>
  <c r="AQ72" i="2"/>
  <c r="AP72" i="2"/>
  <c r="AO72" i="2"/>
  <c r="AN72" i="2"/>
  <c r="AM72" i="2"/>
  <c r="AL72" i="2"/>
  <c r="AX72" i="2" s="1"/>
  <c r="AK72" i="2"/>
  <c r="AJ72" i="2"/>
  <c r="AV72" i="2" s="1"/>
  <c r="AI72" i="2"/>
  <c r="AH72" i="2"/>
  <c r="AF72" i="2"/>
  <c r="AE72" i="2"/>
  <c r="AC72" i="2"/>
  <c r="AB72" i="2"/>
  <c r="AA72" i="2"/>
  <c r="Z72" i="2"/>
  <c r="Y72" i="2"/>
  <c r="X72" i="2"/>
  <c r="W72" i="2"/>
  <c r="V72" i="2"/>
  <c r="U72" i="2"/>
  <c r="T72" i="2"/>
  <c r="S72" i="2"/>
  <c r="Q72" i="2"/>
  <c r="P72" i="2"/>
  <c r="M72" i="2"/>
  <c r="L72" i="2"/>
  <c r="K72" i="2"/>
  <c r="I72" i="2"/>
  <c r="H72" i="2"/>
  <c r="F72" i="2"/>
  <c r="E72" i="2"/>
  <c r="G72" i="2" s="1"/>
  <c r="D72" i="2"/>
  <c r="C72" i="2"/>
  <c r="B72" i="2"/>
  <c r="BA71" i="2"/>
  <c r="AZ71" i="2"/>
  <c r="AS71" i="2"/>
  <c r="AR71" i="2"/>
  <c r="AQ71" i="2"/>
  <c r="AP71" i="2"/>
  <c r="AO71" i="2"/>
  <c r="AN71" i="2"/>
  <c r="AM71" i="2"/>
  <c r="AL71" i="2"/>
  <c r="AK71" i="2"/>
  <c r="AW71" i="2" s="1"/>
  <c r="AJ71" i="2"/>
  <c r="AI71" i="2"/>
  <c r="AU71" i="2" s="1"/>
  <c r="AH71" i="2"/>
  <c r="AF71" i="2"/>
  <c r="AE71" i="2"/>
  <c r="AC71" i="2"/>
  <c r="AB71" i="2"/>
  <c r="AA71" i="2"/>
  <c r="Z71" i="2"/>
  <c r="Y71" i="2"/>
  <c r="X71" i="2"/>
  <c r="W71" i="2"/>
  <c r="V71" i="2"/>
  <c r="U71" i="2"/>
  <c r="T71" i="2"/>
  <c r="S71" i="2"/>
  <c r="Q71" i="2"/>
  <c r="P71" i="2"/>
  <c r="M71" i="2"/>
  <c r="L71" i="2"/>
  <c r="K71" i="2"/>
  <c r="I71" i="2"/>
  <c r="H71" i="2"/>
  <c r="F71" i="2"/>
  <c r="E71" i="2"/>
  <c r="G71" i="2" s="1"/>
  <c r="D71" i="2"/>
  <c r="C71" i="2"/>
  <c r="B71" i="2"/>
  <c r="BA70" i="2"/>
  <c r="AZ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F70" i="2"/>
  <c r="AE70" i="2"/>
  <c r="AC70" i="2"/>
  <c r="AB70" i="2"/>
  <c r="AA70" i="2"/>
  <c r="Z70" i="2"/>
  <c r="Y70" i="2"/>
  <c r="X70" i="2"/>
  <c r="W70" i="2"/>
  <c r="V70" i="2"/>
  <c r="U70" i="2"/>
  <c r="T70" i="2"/>
  <c r="S70" i="2"/>
  <c r="Q70" i="2"/>
  <c r="P70" i="2"/>
  <c r="M70" i="2"/>
  <c r="L70" i="2"/>
  <c r="K70" i="2"/>
  <c r="I70" i="2"/>
  <c r="H70" i="2"/>
  <c r="F70" i="2"/>
  <c r="E70" i="2"/>
  <c r="G70" i="2" s="1"/>
  <c r="D70" i="2"/>
  <c r="C70" i="2"/>
  <c r="B70" i="2"/>
  <c r="BA69" i="2"/>
  <c r="AZ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F69" i="2"/>
  <c r="AE69" i="2"/>
  <c r="AC69" i="2"/>
  <c r="AB69" i="2"/>
  <c r="AA69" i="2"/>
  <c r="Z69" i="2"/>
  <c r="Y69" i="2"/>
  <c r="X69" i="2"/>
  <c r="W69" i="2"/>
  <c r="V69" i="2"/>
  <c r="U69" i="2"/>
  <c r="T69" i="2"/>
  <c r="S69" i="2"/>
  <c r="Q69" i="2"/>
  <c r="P69" i="2"/>
  <c r="M69" i="2"/>
  <c r="L69" i="2"/>
  <c r="K69" i="2"/>
  <c r="I69" i="2"/>
  <c r="H69" i="2"/>
  <c r="F69" i="2"/>
  <c r="E69" i="2"/>
  <c r="G69" i="2" s="1"/>
  <c r="D69" i="2"/>
  <c r="C69" i="2"/>
  <c r="B69" i="2"/>
  <c r="BA68" i="2"/>
  <c r="AZ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F68" i="2"/>
  <c r="AE68" i="2"/>
  <c r="AC68" i="2"/>
  <c r="AB68" i="2"/>
  <c r="AA68" i="2"/>
  <c r="Z68" i="2"/>
  <c r="Y68" i="2"/>
  <c r="X68" i="2"/>
  <c r="W68" i="2"/>
  <c r="V68" i="2"/>
  <c r="U68" i="2"/>
  <c r="T68" i="2"/>
  <c r="S68" i="2"/>
  <c r="Q68" i="2"/>
  <c r="P68" i="2"/>
  <c r="M68" i="2"/>
  <c r="L68" i="2"/>
  <c r="K68" i="2"/>
  <c r="I68" i="2"/>
  <c r="H68" i="2"/>
  <c r="F68" i="2"/>
  <c r="E68" i="2"/>
  <c r="G68" i="2" s="1"/>
  <c r="D68" i="2"/>
  <c r="C68" i="2"/>
  <c r="B68" i="2"/>
  <c r="BA67" i="2"/>
  <c r="AZ67" i="2"/>
  <c r="AS67" i="2"/>
  <c r="AR67" i="2"/>
  <c r="AQ67" i="2"/>
  <c r="AP67" i="2"/>
  <c r="AO67" i="2"/>
  <c r="AN67" i="2"/>
  <c r="AM67" i="2"/>
  <c r="AY67" i="2" s="1"/>
  <c r="AL67" i="2"/>
  <c r="AK67" i="2"/>
  <c r="AJ67" i="2"/>
  <c r="AI67" i="2"/>
  <c r="AH67" i="2"/>
  <c r="AF67" i="2"/>
  <c r="AE67" i="2"/>
  <c r="AC67" i="2"/>
  <c r="AB67" i="2"/>
  <c r="AA67" i="2"/>
  <c r="Z67" i="2"/>
  <c r="Y67" i="2"/>
  <c r="X67" i="2"/>
  <c r="W67" i="2"/>
  <c r="V67" i="2"/>
  <c r="U67" i="2"/>
  <c r="T67" i="2"/>
  <c r="S67" i="2"/>
  <c r="Q67" i="2"/>
  <c r="P67" i="2"/>
  <c r="M67" i="2"/>
  <c r="L67" i="2"/>
  <c r="K67" i="2"/>
  <c r="I67" i="2"/>
  <c r="H67" i="2"/>
  <c r="F67" i="2"/>
  <c r="E67" i="2"/>
  <c r="G67" i="2" s="1"/>
  <c r="D67" i="2"/>
  <c r="C67" i="2"/>
  <c r="B67" i="2"/>
  <c r="BA66" i="2"/>
  <c r="AZ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F66" i="2"/>
  <c r="AE66" i="2"/>
  <c r="AG66" i="2" s="1"/>
  <c r="AC66" i="2"/>
  <c r="AB66" i="2"/>
  <c r="AA66" i="2"/>
  <c r="Z66" i="2"/>
  <c r="Y66" i="2"/>
  <c r="X66" i="2"/>
  <c r="W66" i="2"/>
  <c r="V66" i="2"/>
  <c r="U66" i="2"/>
  <c r="T66" i="2"/>
  <c r="S66" i="2"/>
  <c r="Q66" i="2"/>
  <c r="P66" i="2"/>
  <c r="M66" i="2"/>
  <c r="L66" i="2"/>
  <c r="K66" i="2"/>
  <c r="I66" i="2"/>
  <c r="H66" i="2"/>
  <c r="F66" i="2"/>
  <c r="E66" i="2"/>
  <c r="G66" i="2" s="1"/>
  <c r="D66" i="2"/>
  <c r="C66" i="2"/>
  <c r="B66" i="2"/>
  <c r="BA65" i="2"/>
  <c r="AZ65" i="2"/>
  <c r="AS65" i="2"/>
  <c r="AR65" i="2"/>
  <c r="AQ65" i="2"/>
  <c r="AP65" i="2"/>
  <c r="AO65" i="2"/>
  <c r="AN65" i="2"/>
  <c r="AM65" i="2"/>
  <c r="AL65" i="2"/>
  <c r="AK65" i="2"/>
  <c r="AW65" i="2" s="1"/>
  <c r="AJ65" i="2"/>
  <c r="AI65" i="2"/>
  <c r="AH65" i="2"/>
  <c r="AF65" i="2"/>
  <c r="AE65" i="2"/>
  <c r="AC65" i="2"/>
  <c r="AB65" i="2"/>
  <c r="AA65" i="2"/>
  <c r="Z65" i="2"/>
  <c r="Y65" i="2"/>
  <c r="X65" i="2"/>
  <c r="W65" i="2"/>
  <c r="V65" i="2"/>
  <c r="U65" i="2"/>
  <c r="T65" i="2"/>
  <c r="S65" i="2"/>
  <c r="Q65" i="2"/>
  <c r="P65" i="2"/>
  <c r="M65" i="2"/>
  <c r="L65" i="2"/>
  <c r="K65" i="2"/>
  <c r="I65" i="2"/>
  <c r="H65" i="2"/>
  <c r="F65" i="2"/>
  <c r="E65" i="2"/>
  <c r="G65" i="2" s="1"/>
  <c r="D65" i="2"/>
  <c r="C65" i="2"/>
  <c r="B65" i="2"/>
  <c r="BA64" i="2"/>
  <c r="AZ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F64" i="2"/>
  <c r="AE64" i="2"/>
  <c r="AC64" i="2"/>
  <c r="AB64" i="2"/>
  <c r="AA64" i="2"/>
  <c r="Z64" i="2"/>
  <c r="Y64" i="2"/>
  <c r="X64" i="2"/>
  <c r="W64" i="2"/>
  <c r="V64" i="2"/>
  <c r="U64" i="2"/>
  <c r="T64" i="2"/>
  <c r="S64" i="2"/>
  <c r="Q64" i="2"/>
  <c r="P64" i="2"/>
  <c r="M64" i="2"/>
  <c r="L64" i="2"/>
  <c r="K64" i="2"/>
  <c r="I64" i="2"/>
  <c r="H64" i="2"/>
  <c r="J64" i="2" s="1"/>
  <c r="F64" i="2"/>
  <c r="E64" i="2"/>
  <c r="G64" i="2" s="1"/>
  <c r="D64" i="2"/>
  <c r="C64" i="2"/>
  <c r="B64" i="2"/>
  <c r="BA63" i="2"/>
  <c r="AZ63" i="2"/>
  <c r="AS63" i="2"/>
  <c r="AR63" i="2"/>
  <c r="AQ63" i="2"/>
  <c r="AP63" i="2"/>
  <c r="AO63" i="2"/>
  <c r="AN63" i="2"/>
  <c r="AM63" i="2"/>
  <c r="AL63" i="2"/>
  <c r="AK63" i="2"/>
  <c r="AJ63" i="2"/>
  <c r="AI63" i="2"/>
  <c r="AU63" i="2" s="1"/>
  <c r="AH63" i="2"/>
  <c r="AF63" i="2"/>
  <c r="AE63" i="2"/>
  <c r="AC63" i="2"/>
  <c r="AB63" i="2"/>
  <c r="AA63" i="2"/>
  <c r="Z63" i="2"/>
  <c r="Y63" i="2"/>
  <c r="X63" i="2"/>
  <c r="W63" i="2"/>
  <c r="V63" i="2"/>
  <c r="U63" i="2"/>
  <c r="T63" i="2"/>
  <c r="S63" i="2"/>
  <c r="Q63" i="2"/>
  <c r="P63" i="2"/>
  <c r="M63" i="2"/>
  <c r="L63" i="2"/>
  <c r="K63" i="2"/>
  <c r="I63" i="2"/>
  <c r="H63" i="2"/>
  <c r="F63" i="2"/>
  <c r="E63" i="2"/>
  <c r="G63" i="2" s="1"/>
  <c r="D63" i="2"/>
  <c r="C63" i="2"/>
  <c r="B63" i="2"/>
  <c r="BA62" i="2"/>
  <c r="AZ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T62" i="2" s="1"/>
  <c r="AF62" i="2"/>
  <c r="AE62" i="2"/>
  <c r="AC62" i="2"/>
  <c r="AB62" i="2"/>
  <c r="AA62" i="2"/>
  <c r="Z62" i="2"/>
  <c r="Y62" i="2"/>
  <c r="X62" i="2"/>
  <c r="W62" i="2"/>
  <c r="V62" i="2"/>
  <c r="U62" i="2"/>
  <c r="T62" i="2"/>
  <c r="S62" i="2"/>
  <c r="Q62" i="2"/>
  <c r="P62" i="2"/>
  <c r="M62" i="2"/>
  <c r="L62" i="2"/>
  <c r="K62" i="2"/>
  <c r="I62" i="2"/>
  <c r="H62" i="2"/>
  <c r="F62" i="2"/>
  <c r="E62" i="2"/>
  <c r="G62" i="2" s="1"/>
  <c r="D62" i="2"/>
  <c r="C62" i="2"/>
  <c r="B62" i="2"/>
  <c r="BA61" i="2"/>
  <c r="AZ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F61" i="2"/>
  <c r="AE61" i="2"/>
  <c r="AC61" i="2"/>
  <c r="AB61" i="2"/>
  <c r="AA61" i="2"/>
  <c r="Z61" i="2"/>
  <c r="Y61" i="2"/>
  <c r="X61" i="2"/>
  <c r="W61" i="2"/>
  <c r="V61" i="2"/>
  <c r="U61" i="2"/>
  <c r="T61" i="2"/>
  <c r="S61" i="2"/>
  <c r="Q61" i="2"/>
  <c r="P61" i="2"/>
  <c r="M61" i="2"/>
  <c r="L61" i="2"/>
  <c r="K61" i="2"/>
  <c r="I61" i="2"/>
  <c r="H61" i="2"/>
  <c r="F61" i="2"/>
  <c r="E61" i="2"/>
  <c r="G61" i="2" s="1"/>
  <c r="D61" i="2"/>
  <c r="C61" i="2"/>
  <c r="B61" i="2"/>
  <c r="BA60" i="2"/>
  <c r="AZ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F60" i="2"/>
  <c r="AE60" i="2"/>
  <c r="AC60" i="2"/>
  <c r="AB60" i="2"/>
  <c r="AA60" i="2"/>
  <c r="Z60" i="2"/>
  <c r="Y60" i="2"/>
  <c r="X60" i="2"/>
  <c r="W60" i="2"/>
  <c r="V60" i="2"/>
  <c r="U60" i="2"/>
  <c r="T60" i="2"/>
  <c r="S60" i="2"/>
  <c r="Q60" i="2"/>
  <c r="P60" i="2"/>
  <c r="M60" i="2"/>
  <c r="L60" i="2"/>
  <c r="K60" i="2"/>
  <c r="I60" i="2"/>
  <c r="H60" i="2"/>
  <c r="F60" i="2"/>
  <c r="E60" i="2"/>
  <c r="G60" i="2" s="1"/>
  <c r="D60" i="2"/>
  <c r="C60" i="2"/>
  <c r="B60" i="2"/>
  <c r="BA59" i="2"/>
  <c r="AZ59" i="2"/>
  <c r="AS59" i="2"/>
  <c r="AR59" i="2"/>
  <c r="AQ59" i="2"/>
  <c r="AP59" i="2"/>
  <c r="AO59" i="2"/>
  <c r="AN59" i="2"/>
  <c r="AM59" i="2"/>
  <c r="AY59" i="2" s="1"/>
  <c r="AL59" i="2"/>
  <c r="AK59" i="2"/>
  <c r="AJ59" i="2"/>
  <c r="AI59" i="2"/>
  <c r="AH59" i="2"/>
  <c r="AF59" i="2"/>
  <c r="AE59" i="2"/>
  <c r="AC59" i="2"/>
  <c r="AB59" i="2"/>
  <c r="AA59" i="2"/>
  <c r="Z59" i="2"/>
  <c r="Y59" i="2"/>
  <c r="X59" i="2"/>
  <c r="W59" i="2"/>
  <c r="V59" i="2"/>
  <c r="U59" i="2"/>
  <c r="T59" i="2"/>
  <c r="S59" i="2"/>
  <c r="Q59" i="2"/>
  <c r="P59" i="2"/>
  <c r="M59" i="2"/>
  <c r="L59" i="2"/>
  <c r="K59" i="2"/>
  <c r="I59" i="2"/>
  <c r="H59" i="2"/>
  <c r="F59" i="2"/>
  <c r="E59" i="2"/>
  <c r="G59" i="2" s="1"/>
  <c r="D59" i="2"/>
  <c r="C59" i="2"/>
  <c r="B59" i="2"/>
  <c r="BA58" i="2"/>
  <c r="AZ58" i="2"/>
  <c r="AS58" i="2"/>
  <c r="AR58" i="2"/>
  <c r="AQ58" i="2"/>
  <c r="AP58" i="2"/>
  <c r="AO58" i="2"/>
  <c r="AN58" i="2"/>
  <c r="AM58" i="2"/>
  <c r="AL58" i="2"/>
  <c r="AX58" i="2" s="1"/>
  <c r="AK58" i="2"/>
  <c r="AJ58" i="2"/>
  <c r="AI58" i="2"/>
  <c r="AH58" i="2"/>
  <c r="AF58" i="2"/>
  <c r="AE58" i="2"/>
  <c r="AG58" i="2" s="1"/>
  <c r="AC58" i="2"/>
  <c r="AB58" i="2"/>
  <c r="AA58" i="2"/>
  <c r="Z58" i="2"/>
  <c r="Y58" i="2"/>
  <c r="X58" i="2"/>
  <c r="W58" i="2"/>
  <c r="V58" i="2"/>
  <c r="U58" i="2"/>
  <c r="T58" i="2"/>
  <c r="S58" i="2"/>
  <c r="Q58" i="2"/>
  <c r="P58" i="2"/>
  <c r="M58" i="2"/>
  <c r="L58" i="2"/>
  <c r="K58" i="2"/>
  <c r="I58" i="2"/>
  <c r="H58" i="2"/>
  <c r="F58" i="2"/>
  <c r="E58" i="2"/>
  <c r="G58" i="2" s="1"/>
  <c r="D58" i="2"/>
  <c r="C58" i="2"/>
  <c r="B58" i="2"/>
  <c r="BA57" i="2"/>
  <c r="AZ57" i="2"/>
  <c r="AS57" i="2"/>
  <c r="AR57" i="2"/>
  <c r="AQ57" i="2"/>
  <c r="AP57" i="2"/>
  <c r="AO57" i="2"/>
  <c r="AN57" i="2"/>
  <c r="AM57" i="2"/>
  <c r="AL57" i="2"/>
  <c r="AK57" i="2"/>
  <c r="AW57" i="2" s="1"/>
  <c r="AJ57" i="2"/>
  <c r="AI57" i="2"/>
  <c r="AH57" i="2"/>
  <c r="AF57" i="2"/>
  <c r="AE57" i="2"/>
  <c r="AC57" i="2"/>
  <c r="AB57" i="2"/>
  <c r="AA57" i="2"/>
  <c r="Z57" i="2"/>
  <c r="Y57" i="2"/>
  <c r="X57" i="2"/>
  <c r="W57" i="2"/>
  <c r="V57" i="2"/>
  <c r="U57" i="2"/>
  <c r="T57" i="2"/>
  <c r="S57" i="2"/>
  <c r="Q57" i="2"/>
  <c r="P57" i="2"/>
  <c r="M57" i="2"/>
  <c r="L57" i="2"/>
  <c r="K57" i="2"/>
  <c r="I57" i="2"/>
  <c r="H57" i="2"/>
  <c r="F57" i="2"/>
  <c r="E57" i="2"/>
  <c r="G57" i="2" s="1"/>
  <c r="D57" i="2"/>
  <c r="C57" i="2"/>
  <c r="B57" i="2"/>
  <c r="BA56" i="2"/>
  <c r="AZ56" i="2"/>
  <c r="AS56" i="2"/>
  <c r="AR56" i="2"/>
  <c r="AQ56" i="2"/>
  <c r="AP56" i="2"/>
  <c r="AO56" i="2"/>
  <c r="AN56" i="2"/>
  <c r="AM56" i="2"/>
  <c r="AL56" i="2"/>
  <c r="AK56" i="2"/>
  <c r="AJ56" i="2"/>
  <c r="AV56" i="2" s="1"/>
  <c r="AI56" i="2"/>
  <c r="AH56" i="2"/>
  <c r="AF56" i="2"/>
  <c r="AE56" i="2"/>
  <c r="AC56" i="2"/>
  <c r="AB56" i="2"/>
  <c r="AA56" i="2"/>
  <c r="Z56" i="2"/>
  <c r="Y56" i="2"/>
  <c r="X56" i="2"/>
  <c r="W56" i="2"/>
  <c r="V56" i="2"/>
  <c r="U56" i="2"/>
  <c r="T56" i="2"/>
  <c r="S56" i="2"/>
  <c r="Q56" i="2"/>
  <c r="P56" i="2"/>
  <c r="M56" i="2"/>
  <c r="L56" i="2"/>
  <c r="K56" i="2"/>
  <c r="I56" i="2"/>
  <c r="H56" i="2"/>
  <c r="F56" i="2"/>
  <c r="E56" i="2"/>
  <c r="G56" i="2" s="1"/>
  <c r="D56" i="2"/>
  <c r="C56" i="2"/>
  <c r="B56" i="2"/>
  <c r="BA55" i="2"/>
  <c r="AZ55" i="2"/>
  <c r="AS55" i="2"/>
  <c r="AR55" i="2"/>
  <c r="AQ55" i="2"/>
  <c r="AP55" i="2"/>
  <c r="AO55" i="2"/>
  <c r="AN55" i="2"/>
  <c r="AM55" i="2"/>
  <c r="AL55" i="2"/>
  <c r="AK55" i="2"/>
  <c r="AJ55" i="2"/>
  <c r="AI55" i="2"/>
  <c r="AU55" i="2" s="1"/>
  <c r="AH55" i="2"/>
  <c r="AF55" i="2"/>
  <c r="AE55" i="2"/>
  <c r="AC55" i="2"/>
  <c r="AB55" i="2"/>
  <c r="AA55" i="2"/>
  <c r="Z55" i="2"/>
  <c r="Y55" i="2"/>
  <c r="X55" i="2"/>
  <c r="W55" i="2"/>
  <c r="V55" i="2"/>
  <c r="U55" i="2"/>
  <c r="T55" i="2"/>
  <c r="S55" i="2"/>
  <c r="Q55" i="2"/>
  <c r="P55" i="2"/>
  <c r="M55" i="2"/>
  <c r="L55" i="2"/>
  <c r="K55" i="2"/>
  <c r="I55" i="2"/>
  <c r="H55" i="2"/>
  <c r="F55" i="2"/>
  <c r="E55" i="2"/>
  <c r="G55" i="2" s="1"/>
  <c r="D55" i="2"/>
  <c r="C55" i="2"/>
  <c r="B55" i="2"/>
  <c r="BA54" i="2"/>
  <c r="AZ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F54" i="2"/>
  <c r="AE54" i="2"/>
  <c r="AC54" i="2"/>
  <c r="AB54" i="2"/>
  <c r="AA54" i="2"/>
  <c r="Z54" i="2"/>
  <c r="Y54" i="2"/>
  <c r="X54" i="2"/>
  <c r="W54" i="2"/>
  <c r="V54" i="2"/>
  <c r="U54" i="2"/>
  <c r="T54" i="2"/>
  <c r="S54" i="2"/>
  <c r="Q54" i="2"/>
  <c r="P54" i="2"/>
  <c r="M54" i="2"/>
  <c r="L54" i="2"/>
  <c r="K54" i="2"/>
  <c r="I54" i="2"/>
  <c r="H54" i="2"/>
  <c r="F54" i="2"/>
  <c r="E54" i="2"/>
  <c r="G54" i="2" s="1"/>
  <c r="D54" i="2"/>
  <c r="C54" i="2"/>
  <c r="B54" i="2"/>
  <c r="BA53" i="2"/>
  <c r="AZ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F53" i="2"/>
  <c r="AE53" i="2"/>
  <c r="AC53" i="2"/>
  <c r="AB53" i="2"/>
  <c r="AA53" i="2"/>
  <c r="Z53" i="2"/>
  <c r="Y53" i="2"/>
  <c r="X53" i="2"/>
  <c r="W53" i="2"/>
  <c r="V53" i="2"/>
  <c r="U53" i="2"/>
  <c r="T53" i="2"/>
  <c r="S53" i="2"/>
  <c r="Q53" i="2"/>
  <c r="P53" i="2"/>
  <c r="M53" i="2"/>
  <c r="L53" i="2"/>
  <c r="K53" i="2"/>
  <c r="I53" i="2"/>
  <c r="H53" i="2"/>
  <c r="F53" i="2"/>
  <c r="E53" i="2"/>
  <c r="G53" i="2" s="1"/>
  <c r="D53" i="2"/>
  <c r="C53" i="2"/>
  <c r="B53" i="2"/>
  <c r="BA52" i="2"/>
  <c r="AZ52" i="2"/>
  <c r="AS52" i="2"/>
  <c r="AR52" i="2"/>
  <c r="AQ52" i="2"/>
  <c r="AP52" i="2"/>
  <c r="AO52" i="2"/>
  <c r="AN52" i="2"/>
  <c r="AM52" i="2"/>
  <c r="AL52" i="2"/>
  <c r="AX52" i="2" s="1"/>
  <c r="AK52" i="2"/>
  <c r="AJ52" i="2"/>
  <c r="AI52" i="2"/>
  <c r="AH52" i="2"/>
  <c r="AF52" i="2"/>
  <c r="AE52" i="2"/>
  <c r="AC52" i="2"/>
  <c r="AB52" i="2"/>
  <c r="AA52" i="2"/>
  <c r="Z52" i="2"/>
  <c r="Y52" i="2"/>
  <c r="X52" i="2"/>
  <c r="W52" i="2"/>
  <c r="V52" i="2"/>
  <c r="U52" i="2"/>
  <c r="T52" i="2"/>
  <c r="S52" i="2"/>
  <c r="Q52" i="2"/>
  <c r="P52" i="2"/>
  <c r="M52" i="2"/>
  <c r="L52" i="2"/>
  <c r="K52" i="2"/>
  <c r="I52" i="2"/>
  <c r="H52" i="2"/>
  <c r="F52" i="2"/>
  <c r="E52" i="2"/>
  <c r="G52" i="2" s="1"/>
  <c r="D52" i="2"/>
  <c r="C52" i="2"/>
  <c r="B52" i="2"/>
  <c r="BA51" i="2"/>
  <c r="AZ51" i="2"/>
  <c r="AS51" i="2"/>
  <c r="AR51" i="2"/>
  <c r="AQ51" i="2"/>
  <c r="AP51" i="2"/>
  <c r="AO51" i="2"/>
  <c r="AN51" i="2"/>
  <c r="AM51" i="2"/>
  <c r="AL51" i="2"/>
  <c r="AX51" i="2" s="1"/>
  <c r="AK51" i="2"/>
  <c r="AW51" i="2" s="1"/>
  <c r="AJ51" i="2"/>
  <c r="AI51" i="2"/>
  <c r="AH51" i="2"/>
  <c r="AF51" i="2"/>
  <c r="AE51" i="2"/>
  <c r="AG51" i="2" s="1"/>
  <c r="AC51" i="2"/>
  <c r="AB51" i="2"/>
  <c r="AA51" i="2"/>
  <c r="Z51" i="2"/>
  <c r="Y51" i="2"/>
  <c r="X51" i="2"/>
  <c r="W51" i="2"/>
  <c r="V51" i="2"/>
  <c r="U51" i="2"/>
  <c r="T51" i="2"/>
  <c r="S51" i="2"/>
  <c r="Q51" i="2"/>
  <c r="P51" i="2"/>
  <c r="M51" i="2"/>
  <c r="L51" i="2"/>
  <c r="K51" i="2"/>
  <c r="I51" i="2"/>
  <c r="H51" i="2"/>
  <c r="F51" i="2"/>
  <c r="E51" i="2"/>
  <c r="G51" i="2" s="1"/>
  <c r="D51" i="2"/>
  <c r="C51" i="2"/>
  <c r="B51" i="2"/>
  <c r="BA50" i="2"/>
  <c r="AZ50" i="2"/>
  <c r="AS50" i="2"/>
  <c r="AR50" i="2"/>
  <c r="AQ50" i="2"/>
  <c r="AP50" i="2"/>
  <c r="AO50" i="2"/>
  <c r="AN50" i="2"/>
  <c r="AM50" i="2"/>
  <c r="AL50" i="2"/>
  <c r="AK50" i="2"/>
  <c r="AW50" i="2" s="1"/>
  <c r="AJ50" i="2"/>
  <c r="AV50" i="2" s="1"/>
  <c r="AI50" i="2"/>
  <c r="AH50" i="2"/>
  <c r="AF50" i="2"/>
  <c r="AE50" i="2"/>
  <c r="AG50" i="2" s="1"/>
  <c r="AC50" i="2"/>
  <c r="AB50" i="2"/>
  <c r="AA50" i="2"/>
  <c r="Z50" i="2"/>
  <c r="Y50" i="2"/>
  <c r="X50" i="2"/>
  <c r="W50" i="2"/>
  <c r="V50" i="2"/>
  <c r="U50" i="2"/>
  <c r="T50" i="2"/>
  <c r="S50" i="2"/>
  <c r="Q50" i="2"/>
  <c r="P50" i="2"/>
  <c r="M50" i="2"/>
  <c r="L50" i="2"/>
  <c r="N50" i="2" s="1"/>
  <c r="K50" i="2"/>
  <c r="I50" i="2"/>
  <c r="H50" i="2"/>
  <c r="F50" i="2"/>
  <c r="E50" i="2"/>
  <c r="G50" i="2" s="1"/>
  <c r="D50" i="2"/>
  <c r="C50" i="2"/>
  <c r="B50" i="2"/>
  <c r="BA49" i="2"/>
  <c r="AZ49" i="2"/>
  <c r="AS49" i="2"/>
  <c r="AR49" i="2"/>
  <c r="AQ49" i="2"/>
  <c r="AP49" i="2"/>
  <c r="AO49" i="2"/>
  <c r="AN49" i="2"/>
  <c r="AM49" i="2"/>
  <c r="AL49" i="2"/>
  <c r="AK49" i="2"/>
  <c r="AJ49" i="2"/>
  <c r="AV49" i="2" s="1"/>
  <c r="AI49" i="2"/>
  <c r="AU49" i="2" s="1"/>
  <c r="AH49" i="2"/>
  <c r="AF49" i="2"/>
  <c r="AE49" i="2"/>
  <c r="AG49" i="2" s="1"/>
  <c r="AC49" i="2"/>
  <c r="AB49" i="2"/>
  <c r="AA49" i="2"/>
  <c r="Z49" i="2"/>
  <c r="Y49" i="2"/>
  <c r="X49" i="2"/>
  <c r="W49" i="2"/>
  <c r="V49" i="2"/>
  <c r="U49" i="2"/>
  <c r="T49" i="2"/>
  <c r="S49" i="2"/>
  <c r="Q49" i="2"/>
  <c r="P49" i="2"/>
  <c r="M49" i="2"/>
  <c r="L49" i="2"/>
  <c r="N49" i="2" s="1"/>
  <c r="K49" i="2"/>
  <c r="I49" i="2"/>
  <c r="H49" i="2"/>
  <c r="F49" i="2"/>
  <c r="E49" i="2"/>
  <c r="G49" i="2" s="1"/>
  <c r="D49" i="2"/>
  <c r="C49" i="2"/>
  <c r="B49" i="2"/>
  <c r="BA48" i="2"/>
  <c r="AZ48" i="2"/>
  <c r="AS48" i="2"/>
  <c r="AR48" i="2"/>
  <c r="AQ48" i="2"/>
  <c r="AP48" i="2"/>
  <c r="AO48" i="2"/>
  <c r="AN48" i="2"/>
  <c r="AM48" i="2"/>
  <c r="AL48" i="2"/>
  <c r="AK48" i="2"/>
  <c r="AJ48" i="2"/>
  <c r="AI48" i="2"/>
  <c r="AU48" i="2" s="1"/>
  <c r="AH48" i="2"/>
  <c r="AT48" i="2" s="1"/>
  <c r="AF48" i="2"/>
  <c r="AE48" i="2"/>
  <c r="AG48" i="2" s="1"/>
  <c r="AC48" i="2"/>
  <c r="AB48" i="2"/>
  <c r="AA48" i="2"/>
  <c r="Z48" i="2"/>
  <c r="Y48" i="2"/>
  <c r="X48" i="2"/>
  <c r="W48" i="2"/>
  <c r="V48" i="2"/>
  <c r="U48" i="2"/>
  <c r="T48" i="2"/>
  <c r="S48" i="2"/>
  <c r="Q48" i="2"/>
  <c r="P48" i="2"/>
  <c r="M48" i="2"/>
  <c r="L48" i="2"/>
  <c r="K48" i="2"/>
  <c r="I48" i="2"/>
  <c r="H48" i="2"/>
  <c r="F48" i="2"/>
  <c r="E48" i="2"/>
  <c r="G48" i="2" s="1"/>
  <c r="D48" i="2"/>
  <c r="C48" i="2"/>
  <c r="B48" i="2"/>
  <c r="BA47" i="2"/>
  <c r="AZ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T47" i="2" s="1"/>
  <c r="AF47" i="2"/>
  <c r="AE47" i="2"/>
  <c r="AC47" i="2"/>
  <c r="AB47" i="2"/>
  <c r="AA47" i="2"/>
  <c r="Z47" i="2"/>
  <c r="Y47" i="2"/>
  <c r="X47" i="2"/>
  <c r="W47" i="2"/>
  <c r="V47" i="2"/>
  <c r="U47" i="2"/>
  <c r="T47" i="2"/>
  <c r="S47" i="2"/>
  <c r="Q47" i="2"/>
  <c r="P47" i="2"/>
  <c r="M47" i="2"/>
  <c r="L47" i="2"/>
  <c r="K47" i="2"/>
  <c r="I47" i="2"/>
  <c r="H47" i="2"/>
  <c r="J47" i="2" s="1"/>
  <c r="F47" i="2"/>
  <c r="E47" i="2"/>
  <c r="G47" i="2" s="1"/>
  <c r="D47" i="2"/>
  <c r="C47" i="2"/>
  <c r="B47" i="2"/>
  <c r="BA46" i="2"/>
  <c r="AZ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F46" i="2"/>
  <c r="AE46" i="2"/>
  <c r="AC46" i="2"/>
  <c r="AB46" i="2"/>
  <c r="AA46" i="2"/>
  <c r="Z46" i="2"/>
  <c r="Y46" i="2"/>
  <c r="X46" i="2"/>
  <c r="W46" i="2"/>
  <c r="V46" i="2"/>
  <c r="U46" i="2"/>
  <c r="T46" i="2"/>
  <c r="S46" i="2"/>
  <c r="Q46" i="2"/>
  <c r="P46" i="2"/>
  <c r="M46" i="2"/>
  <c r="L46" i="2"/>
  <c r="K46" i="2"/>
  <c r="I46" i="2"/>
  <c r="H46" i="2"/>
  <c r="J46" i="2" s="1"/>
  <c r="F46" i="2"/>
  <c r="E46" i="2"/>
  <c r="G46" i="2" s="1"/>
  <c r="D46" i="2"/>
  <c r="C46" i="2"/>
  <c r="B46" i="2"/>
  <c r="BA45" i="2"/>
  <c r="AZ45" i="2"/>
  <c r="AS45" i="2"/>
  <c r="AR45" i="2"/>
  <c r="AQ45" i="2"/>
  <c r="AP45" i="2"/>
  <c r="AO45" i="2"/>
  <c r="AN45" i="2"/>
  <c r="AM45" i="2"/>
  <c r="AY45" i="2" s="1"/>
  <c r="AL45" i="2"/>
  <c r="AK45" i="2"/>
  <c r="AJ45" i="2"/>
  <c r="AI45" i="2"/>
  <c r="AH45" i="2"/>
  <c r="AF45" i="2"/>
  <c r="AE45" i="2"/>
  <c r="AC45" i="2"/>
  <c r="AB45" i="2"/>
  <c r="AA45" i="2"/>
  <c r="Z45" i="2"/>
  <c r="Y45" i="2"/>
  <c r="X45" i="2"/>
  <c r="W45" i="2"/>
  <c r="V45" i="2"/>
  <c r="U45" i="2"/>
  <c r="T45" i="2"/>
  <c r="S45" i="2"/>
  <c r="Q45" i="2"/>
  <c r="P45" i="2"/>
  <c r="M45" i="2"/>
  <c r="L45" i="2"/>
  <c r="K45" i="2"/>
  <c r="I45" i="2"/>
  <c r="H45" i="2"/>
  <c r="F45" i="2"/>
  <c r="E45" i="2"/>
  <c r="G45" i="2" s="1"/>
  <c r="D45" i="2"/>
  <c r="C45" i="2"/>
  <c r="B45" i="2"/>
  <c r="BA44" i="2"/>
  <c r="AZ44" i="2"/>
  <c r="AS44" i="2"/>
  <c r="AR44" i="2"/>
  <c r="AQ44" i="2"/>
  <c r="AP44" i="2"/>
  <c r="AO44" i="2"/>
  <c r="AN44" i="2"/>
  <c r="AM44" i="2"/>
  <c r="AY44" i="2" s="1"/>
  <c r="AL44" i="2"/>
  <c r="AK44" i="2"/>
  <c r="AJ44" i="2"/>
  <c r="AI44" i="2"/>
  <c r="AH44" i="2"/>
  <c r="AF44" i="2"/>
  <c r="AE44" i="2"/>
  <c r="AC44" i="2"/>
  <c r="AB44" i="2"/>
  <c r="AA44" i="2"/>
  <c r="Z44" i="2"/>
  <c r="Y44" i="2"/>
  <c r="X44" i="2"/>
  <c r="W44" i="2"/>
  <c r="V44" i="2"/>
  <c r="U44" i="2"/>
  <c r="T44" i="2"/>
  <c r="S44" i="2"/>
  <c r="Q44" i="2"/>
  <c r="P44" i="2"/>
  <c r="M44" i="2"/>
  <c r="L44" i="2"/>
  <c r="N44" i="2" s="1"/>
  <c r="K44" i="2"/>
  <c r="I44" i="2"/>
  <c r="H44" i="2"/>
  <c r="F44" i="2"/>
  <c r="E44" i="2"/>
  <c r="G44" i="2" s="1"/>
  <c r="D44" i="2"/>
  <c r="C44" i="2"/>
  <c r="B44" i="2"/>
  <c r="BA43" i="2"/>
  <c r="AZ43" i="2"/>
  <c r="AS43" i="2"/>
  <c r="AR43" i="2"/>
  <c r="AQ43" i="2"/>
  <c r="AP43" i="2"/>
  <c r="AO43" i="2"/>
  <c r="AN43" i="2"/>
  <c r="AM43" i="2"/>
  <c r="AL43" i="2"/>
  <c r="AX43" i="2" s="1"/>
  <c r="AK43" i="2"/>
  <c r="AW43" i="2" s="1"/>
  <c r="AJ43" i="2"/>
  <c r="AI43" i="2"/>
  <c r="AH43" i="2"/>
  <c r="AF43" i="2"/>
  <c r="AE43" i="2"/>
  <c r="AG43" i="2" s="1"/>
  <c r="AC43" i="2"/>
  <c r="AB43" i="2"/>
  <c r="AA43" i="2"/>
  <c r="Z43" i="2"/>
  <c r="Y43" i="2"/>
  <c r="X43" i="2"/>
  <c r="W43" i="2"/>
  <c r="V43" i="2"/>
  <c r="U43" i="2"/>
  <c r="T43" i="2"/>
  <c r="S43" i="2"/>
  <c r="Q43" i="2"/>
  <c r="P43" i="2"/>
  <c r="M43" i="2"/>
  <c r="L43" i="2"/>
  <c r="N43" i="2" s="1"/>
  <c r="K43" i="2"/>
  <c r="I43" i="2"/>
  <c r="H43" i="2"/>
  <c r="J43" i="2" s="1"/>
  <c r="F43" i="2"/>
  <c r="E43" i="2"/>
  <c r="G43" i="2" s="1"/>
  <c r="D43" i="2"/>
  <c r="C43" i="2"/>
  <c r="B43" i="2"/>
  <c r="BA42" i="2"/>
  <c r="AZ42" i="2"/>
  <c r="AS42" i="2"/>
  <c r="AR42" i="2"/>
  <c r="AQ42" i="2"/>
  <c r="AP42" i="2"/>
  <c r="AO42" i="2"/>
  <c r="AN42" i="2"/>
  <c r="AM42" i="2"/>
  <c r="AL42" i="2"/>
  <c r="AK42" i="2"/>
  <c r="AW42" i="2" s="1"/>
  <c r="AJ42" i="2"/>
  <c r="AV42" i="2" s="1"/>
  <c r="AI42" i="2"/>
  <c r="AH42" i="2"/>
  <c r="AF42" i="2"/>
  <c r="AE42" i="2"/>
  <c r="AG42" i="2" s="1"/>
  <c r="AC42" i="2"/>
  <c r="AB42" i="2"/>
  <c r="AA42" i="2"/>
  <c r="Z42" i="2"/>
  <c r="Y42" i="2"/>
  <c r="X42" i="2"/>
  <c r="W42" i="2"/>
  <c r="V42" i="2"/>
  <c r="U42" i="2"/>
  <c r="T42" i="2"/>
  <c r="S42" i="2"/>
  <c r="Q42" i="2"/>
  <c r="P42" i="2"/>
  <c r="M42" i="2"/>
  <c r="L42" i="2"/>
  <c r="N42" i="2" s="1"/>
  <c r="K42" i="2"/>
  <c r="I42" i="2"/>
  <c r="H42" i="2"/>
  <c r="F42" i="2"/>
  <c r="E42" i="2"/>
  <c r="G42" i="2" s="1"/>
  <c r="D42" i="2"/>
  <c r="C42" i="2"/>
  <c r="B42" i="2"/>
  <c r="BA41" i="2"/>
  <c r="AZ41" i="2"/>
  <c r="AS41" i="2"/>
  <c r="AR41" i="2"/>
  <c r="AQ41" i="2"/>
  <c r="AP41" i="2"/>
  <c r="AO41" i="2"/>
  <c r="AN41" i="2"/>
  <c r="AM41" i="2"/>
  <c r="AL41" i="2"/>
  <c r="AK41" i="2"/>
  <c r="AJ41" i="2"/>
  <c r="AV41" i="2" s="1"/>
  <c r="AI41" i="2"/>
  <c r="AU41" i="2" s="1"/>
  <c r="AH41" i="2"/>
  <c r="AF41" i="2"/>
  <c r="AE41" i="2"/>
  <c r="AG41" i="2" s="1"/>
  <c r="AC41" i="2"/>
  <c r="AB41" i="2"/>
  <c r="AA41" i="2"/>
  <c r="Z41" i="2"/>
  <c r="Y41" i="2"/>
  <c r="X41" i="2"/>
  <c r="W41" i="2"/>
  <c r="V41" i="2"/>
  <c r="U41" i="2"/>
  <c r="T41" i="2"/>
  <c r="S41" i="2"/>
  <c r="Q41" i="2"/>
  <c r="P41" i="2"/>
  <c r="M41" i="2"/>
  <c r="L41" i="2"/>
  <c r="N41" i="2" s="1"/>
  <c r="K41" i="2"/>
  <c r="I41" i="2"/>
  <c r="H41" i="2"/>
  <c r="F41" i="2"/>
  <c r="E41" i="2"/>
  <c r="G41" i="2" s="1"/>
  <c r="D41" i="2"/>
  <c r="C41" i="2"/>
  <c r="B41" i="2"/>
  <c r="BA40" i="2"/>
  <c r="AZ40" i="2"/>
  <c r="AS40" i="2"/>
  <c r="AR40" i="2"/>
  <c r="AQ40" i="2"/>
  <c r="AP40" i="2"/>
  <c r="AO40" i="2"/>
  <c r="AN40" i="2"/>
  <c r="AM40" i="2"/>
  <c r="AL40" i="2"/>
  <c r="AK40" i="2"/>
  <c r="AJ40" i="2"/>
  <c r="AI40" i="2"/>
  <c r="AU40" i="2" s="1"/>
  <c r="AH40" i="2"/>
  <c r="AT40" i="2" s="1"/>
  <c r="AF40" i="2"/>
  <c r="AE40" i="2"/>
  <c r="AG40" i="2" s="1"/>
  <c r="AC40" i="2"/>
  <c r="AB40" i="2"/>
  <c r="AA40" i="2"/>
  <c r="Z40" i="2"/>
  <c r="Y40" i="2"/>
  <c r="X40" i="2"/>
  <c r="W40" i="2"/>
  <c r="V40" i="2"/>
  <c r="U40" i="2"/>
  <c r="T40" i="2"/>
  <c r="S40" i="2"/>
  <c r="Q40" i="2"/>
  <c r="P40" i="2"/>
  <c r="M40" i="2"/>
  <c r="L40" i="2"/>
  <c r="K40" i="2"/>
  <c r="I40" i="2"/>
  <c r="H40" i="2"/>
  <c r="F40" i="2"/>
  <c r="E40" i="2"/>
  <c r="G40" i="2" s="1"/>
  <c r="D40" i="2"/>
  <c r="C40" i="2"/>
  <c r="B40" i="2"/>
  <c r="BA39" i="2"/>
  <c r="AZ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T39" i="2" s="1"/>
  <c r="AF39" i="2"/>
  <c r="AE39" i="2"/>
  <c r="AC39" i="2"/>
  <c r="AB39" i="2"/>
  <c r="AA39" i="2"/>
  <c r="Z39" i="2"/>
  <c r="Y39" i="2"/>
  <c r="X39" i="2"/>
  <c r="W39" i="2"/>
  <c r="V39" i="2"/>
  <c r="U39" i="2"/>
  <c r="T39" i="2"/>
  <c r="S39" i="2"/>
  <c r="Q39" i="2"/>
  <c r="P39" i="2"/>
  <c r="M39" i="2"/>
  <c r="L39" i="2"/>
  <c r="K39" i="2"/>
  <c r="I39" i="2"/>
  <c r="H39" i="2"/>
  <c r="F39" i="2"/>
  <c r="E39" i="2"/>
  <c r="G39" i="2" s="1"/>
  <c r="D39" i="2"/>
  <c r="C39" i="2"/>
  <c r="B39" i="2"/>
  <c r="BA38" i="2"/>
  <c r="AZ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F38" i="2"/>
  <c r="AE38" i="2"/>
  <c r="AC38" i="2"/>
  <c r="AB38" i="2"/>
  <c r="AA38" i="2"/>
  <c r="Z38" i="2"/>
  <c r="Y38" i="2"/>
  <c r="X38" i="2"/>
  <c r="W38" i="2"/>
  <c r="V38" i="2"/>
  <c r="U38" i="2"/>
  <c r="T38" i="2"/>
  <c r="S38" i="2"/>
  <c r="Q38" i="2"/>
  <c r="P38" i="2"/>
  <c r="M38" i="2"/>
  <c r="L38" i="2"/>
  <c r="N38" i="2" s="1"/>
  <c r="K38" i="2"/>
  <c r="I38" i="2"/>
  <c r="H38" i="2"/>
  <c r="J38" i="2" s="1"/>
  <c r="F38" i="2"/>
  <c r="E38" i="2"/>
  <c r="G38" i="2" s="1"/>
  <c r="D38" i="2"/>
  <c r="C38" i="2"/>
  <c r="B38" i="2"/>
  <c r="BA37" i="2"/>
  <c r="AZ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F37" i="2"/>
  <c r="AE37" i="2"/>
  <c r="AG37" i="2" s="1"/>
  <c r="AC37" i="2"/>
  <c r="AB37" i="2"/>
  <c r="AA37" i="2"/>
  <c r="Z37" i="2"/>
  <c r="Y37" i="2"/>
  <c r="X37" i="2"/>
  <c r="W37" i="2"/>
  <c r="V37" i="2"/>
  <c r="U37" i="2"/>
  <c r="T37" i="2"/>
  <c r="S37" i="2"/>
  <c r="Q37" i="2"/>
  <c r="P37" i="2"/>
  <c r="M37" i="2"/>
  <c r="L37" i="2"/>
  <c r="K37" i="2"/>
  <c r="I37" i="2"/>
  <c r="H37" i="2"/>
  <c r="F37" i="2"/>
  <c r="E37" i="2"/>
  <c r="G37" i="2" s="1"/>
  <c r="D37" i="2"/>
  <c r="C37" i="2"/>
  <c r="B37" i="2"/>
  <c r="BA36" i="2"/>
  <c r="AZ36" i="2"/>
  <c r="AS36" i="2"/>
  <c r="AR36" i="2"/>
  <c r="AQ36" i="2"/>
  <c r="AP36" i="2"/>
  <c r="AO36" i="2"/>
  <c r="AN36" i="2"/>
  <c r="AM36" i="2"/>
  <c r="AY36" i="2" s="1"/>
  <c r="AL36" i="2"/>
  <c r="AX36" i="2" s="1"/>
  <c r="AK36" i="2"/>
  <c r="AJ36" i="2"/>
  <c r="AI36" i="2"/>
  <c r="AH36" i="2"/>
  <c r="AF36" i="2"/>
  <c r="AE36" i="2"/>
  <c r="AC36" i="2"/>
  <c r="AB36" i="2"/>
  <c r="AA36" i="2"/>
  <c r="Z36" i="2"/>
  <c r="Y36" i="2"/>
  <c r="X36" i="2"/>
  <c r="W36" i="2"/>
  <c r="V36" i="2"/>
  <c r="U36" i="2"/>
  <c r="T36" i="2"/>
  <c r="S36" i="2"/>
  <c r="Q36" i="2"/>
  <c r="P36" i="2"/>
  <c r="M36" i="2"/>
  <c r="L36" i="2"/>
  <c r="K36" i="2"/>
  <c r="I36" i="2"/>
  <c r="H36" i="2"/>
  <c r="F36" i="2"/>
  <c r="E36" i="2"/>
  <c r="G36" i="2" s="1"/>
  <c r="D36" i="2"/>
  <c r="C36" i="2"/>
  <c r="B36" i="2"/>
  <c r="BA35" i="2"/>
  <c r="AZ35" i="2"/>
  <c r="AS35" i="2"/>
  <c r="AR35" i="2"/>
  <c r="AQ35" i="2"/>
  <c r="AP35" i="2"/>
  <c r="AO35" i="2"/>
  <c r="AN35" i="2"/>
  <c r="AM35" i="2"/>
  <c r="AL35" i="2"/>
  <c r="AX35" i="2" s="1"/>
  <c r="AK35" i="2"/>
  <c r="AW35" i="2" s="1"/>
  <c r="AJ35" i="2"/>
  <c r="AI35" i="2"/>
  <c r="AH35" i="2"/>
  <c r="AF35" i="2"/>
  <c r="AE35" i="2"/>
  <c r="AG35" i="2" s="1"/>
  <c r="AC35" i="2"/>
  <c r="AB35" i="2"/>
  <c r="AA35" i="2"/>
  <c r="Z35" i="2"/>
  <c r="Y35" i="2"/>
  <c r="X35" i="2"/>
  <c r="W35" i="2"/>
  <c r="V35" i="2"/>
  <c r="U35" i="2"/>
  <c r="T35" i="2"/>
  <c r="S35" i="2"/>
  <c r="Q35" i="2"/>
  <c r="P35" i="2"/>
  <c r="M35" i="2"/>
  <c r="L35" i="2"/>
  <c r="K35" i="2"/>
  <c r="I35" i="2"/>
  <c r="H35" i="2"/>
  <c r="J35" i="2" s="1"/>
  <c r="F35" i="2"/>
  <c r="E35" i="2"/>
  <c r="G35" i="2" s="1"/>
  <c r="D35" i="2"/>
  <c r="C35" i="2"/>
  <c r="B35" i="2"/>
  <c r="BA34" i="2"/>
  <c r="AZ34" i="2"/>
  <c r="AS34" i="2"/>
  <c r="AR34" i="2"/>
  <c r="AQ34" i="2"/>
  <c r="AP34" i="2"/>
  <c r="AO34" i="2"/>
  <c r="AN34" i="2"/>
  <c r="AM34" i="2"/>
  <c r="AL34" i="2"/>
  <c r="AK34" i="2"/>
  <c r="AW34" i="2" s="1"/>
  <c r="AJ34" i="2"/>
  <c r="AV34" i="2" s="1"/>
  <c r="AI34" i="2"/>
  <c r="AH34" i="2"/>
  <c r="AF34" i="2"/>
  <c r="AE34" i="2"/>
  <c r="AG34" i="2" s="1"/>
  <c r="AC34" i="2"/>
  <c r="AB34" i="2"/>
  <c r="AA34" i="2"/>
  <c r="Z34" i="2"/>
  <c r="Y34" i="2"/>
  <c r="X34" i="2"/>
  <c r="W34" i="2"/>
  <c r="V34" i="2"/>
  <c r="U34" i="2"/>
  <c r="T34" i="2"/>
  <c r="S34" i="2"/>
  <c r="Q34" i="2"/>
  <c r="P34" i="2"/>
  <c r="M34" i="2"/>
  <c r="L34" i="2"/>
  <c r="N34" i="2" s="1"/>
  <c r="K34" i="2"/>
  <c r="I34" i="2"/>
  <c r="H34" i="2"/>
  <c r="F34" i="2"/>
  <c r="E34" i="2"/>
  <c r="G34" i="2" s="1"/>
  <c r="D34" i="2"/>
  <c r="C34" i="2"/>
  <c r="B34" i="2"/>
  <c r="BA33" i="2"/>
  <c r="AZ33" i="2"/>
  <c r="BB33" i="2" s="1"/>
  <c r="AS33" i="2"/>
  <c r="AR33" i="2"/>
  <c r="AQ33" i="2"/>
  <c r="AP33" i="2"/>
  <c r="AO33" i="2"/>
  <c r="AN33" i="2"/>
  <c r="AM33" i="2"/>
  <c r="AY33" i="2" s="1"/>
  <c r="AL33" i="2"/>
  <c r="AX33" i="2" s="1"/>
  <c r="AK33" i="2"/>
  <c r="AW33" i="2" s="1"/>
  <c r="AJ33" i="2"/>
  <c r="AV33" i="2" s="1"/>
  <c r="AI33" i="2"/>
  <c r="AU33" i="2" s="1"/>
  <c r="AH33" i="2"/>
  <c r="AT33" i="2" s="1"/>
  <c r="AF33" i="2"/>
  <c r="AE33" i="2"/>
  <c r="AG33" i="2" s="1"/>
  <c r="AC33" i="2"/>
  <c r="AB33" i="2"/>
  <c r="AD33" i="2" s="1"/>
  <c r="AA33" i="2"/>
  <c r="Z33" i="2"/>
  <c r="Y33" i="2"/>
  <c r="X33" i="2"/>
  <c r="W33" i="2"/>
  <c r="V33" i="2"/>
  <c r="U33" i="2"/>
  <c r="T33" i="2"/>
  <c r="S33" i="2"/>
  <c r="Q33" i="2"/>
  <c r="P33" i="2"/>
  <c r="R33" i="2" s="1"/>
  <c r="M33" i="2"/>
  <c r="L33" i="2"/>
  <c r="N33" i="2" s="1"/>
  <c r="K33" i="2"/>
  <c r="I33" i="2"/>
  <c r="H33" i="2"/>
  <c r="J33" i="2" s="1"/>
  <c r="F33" i="2"/>
  <c r="E33" i="2"/>
  <c r="G33" i="2" s="1"/>
  <c r="D33" i="2"/>
  <c r="C33" i="2"/>
  <c r="B33" i="2"/>
  <c r="BA32" i="2"/>
  <c r="AZ32" i="2"/>
  <c r="BB32" i="2" s="1"/>
  <c r="AS32" i="2"/>
  <c r="AR32" i="2"/>
  <c r="AQ32" i="2"/>
  <c r="AP32" i="2"/>
  <c r="AO32" i="2"/>
  <c r="AN32" i="2"/>
  <c r="AM32" i="2"/>
  <c r="AY32" i="2" s="1"/>
  <c r="AL32" i="2"/>
  <c r="AX32" i="2" s="1"/>
  <c r="AK32" i="2"/>
  <c r="AW32" i="2" s="1"/>
  <c r="AJ32" i="2"/>
  <c r="AV32" i="2" s="1"/>
  <c r="AI32" i="2"/>
  <c r="AU32" i="2" s="1"/>
  <c r="AH32" i="2"/>
  <c r="AT32" i="2" s="1"/>
  <c r="AF32" i="2"/>
  <c r="AE32" i="2"/>
  <c r="AG32" i="2" s="1"/>
  <c r="AC32" i="2"/>
  <c r="AB32" i="2"/>
  <c r="AD32" i="2" s="1"/>
  <c r="AA32" i="2"/>
  <c r="Z32" i="2"/>
  <c r="Y32" i="2"/>
  <c r="X32" i="2"/>
  <c r="W32" i="2"/>
  <c r="V32" i="2"/>
  <c r="U32" i="2"/>
  <c r="T32" i="2"/>
  <c r="S32" i="2"/>
  <c r="Q32" i="2"/>
  <c r="P32" i="2"/>
  <c r="R32" i="2" s="1"/>
  <c r="M32" i="2"/>
  <c r="L32" i="2"/>
  <c r="N32" i="2" s="1"/>
  <c r="K32" i="2"/>
  <c r="I32" i="2"/>
  <c r="H32" i="2"/>
  <c r="J32" i="2" s="1"/>
  <c r="F32" i="2"/>
  <c r="E32" i="2"/>
  <c r="G32" i="2" s="1"/>
  <c r="D32" i="2"/>
  <c r="C32" i="2"/>
  <c r="B32" i="2"/>
  <c r="BA31" i="2"/>
  <c r="AZ31" i="2"/>
  <c r="AS31" i="2"/>
  <c r="AR31" i="2"/>
  <c r="AQ31" i="2"/>
  <c r="AP31" i="2"/>
  <c r="AO31" i="2"/>
  <c r="AN31" i="2"/>
  <c r="AM31" i="2"/>
  <c r="AL31" i="2"/>
  <c r="AK31" i="2"/>
  <c r="AW31" i="2" s="1"/>
  <c r="AJ31" i="2"/>
  <c r="AV31" i="2" s="1"/>
  <c r="AI31" i="2"/>
  <c r="AH31" i="2"/>
  <c r="AF31" i="2"/>
  <c r="AE31" i="2"/>
  <c r="AC31" i="2"/>
  <c r="AB31" i="2"/>
  <c r="AA31" i="2"/>
  <c r="Z31" i="2"/>
  <c r="Y31" i="2"/>
  <c r="X31" i="2"/>
  <c r="W31" i="2"/>
  <c r="V31" i="2"/>
  <c r="U31" i="2"/>
  <c r="T31" i="2"/>
  <c r="S31" i="2"/>
  <c r="Q31" i="2"/>
  <c r="P31" i="2"/>
  <c r="M31" i="2"/>
  <c r="L31" i="2"/>
  <c r="K31" i="2"/>
  <c r="I31" i="2"/>
  <c r="H31" i="2"/>
  <c r="F31" i="2"/>
  <c r="E31" i="2"/>
  <c r="G31" i="2" s="1"/>
  <c r="D31" i="2"/>
  <c r="C31" i="2"/>
  <c r="B31" i="2"/>
  <c r="BA30" i="2"/>
  <c r="AZ30" i="2"/>
  <c r="BB30" i="2" s="1"/>
  <c r="AS30" i="2"/>
  <c r="AR30" i="2"/>
  <c r="AQ30" i="2"/>
  <c r="AP30" i="2"/>
  <c r="AO30" i="2"/>
  <c r="AN30" i="2"/>
  <c r="AM30" i="2"/>
  <c r="AL30" i="2"/>
  <c r="AK30" i="2"/>
  <c r="AJ30" i="2"/>
  <c r="AV30" i="2" s="1"/>
  <c r="AI30" i="2"/>
  <c r="AU30" i="2" s="1"/>
  <c r="AH30" i="2"/>
  <c r="AF30" i="2"/>
  <c r="AE30" i="2"/>
  <c r="AC30" i="2"/>
  <c r="AB30" i="2"/>
  <c r="AA30" i="2"/>
  <c r="Z30" i="2"/>
  <c r="Y30" i="2"/>
  <c r="X30" i="2"/>
  <c r="W30" i="2"/>
  <c r="V30" i="2"/>
  <c r="U30" i="2"/>
  <c r="T30" i="2"/>
  <c r="S30" i="2"/>
  <c r="Q30" i="2"/>
  <c r="P30" i="2"/>
  <c r="R30" i="2" s="1"/>
  <c r="M30" i="2"/>
  <c r="L30" i="2"/>
  <c r="N30" i="2" s="1"/>
  <c r="K30" i="2"/>
  <c r="I30" i="2"/>
  <c r="H30" i="2"/>
  <c r="J30" i="2" s="1"/>
  <c r="F30" i="2"/>
  <c r="E30" i="2"/>
  <c r="G30" i="2" s="1"/>
  <c r="D30" i="2"/>
  <c r="C30" i="2"/>
  <c r="B30" i="2"/>
  <c r="BA29" i="2"/>
  <c r="AZ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F29" i="2"/>
  <c r="AE29" i="2"/>
  <c r="AG29" i="2" s="1"/>
  <c r="AC29" i="2"/>
  <c r="AB29" i="2"/>
  <c r="AA29" i="2"/>
  <c r="Z29" i="2"/>
  <c r="Y29" i="2"/>
  <c r="X29" i="2"/>
  <c r="W29" i="2"/>
  <c r="V29" i="2"/>
  <c r="U29" i="2"/>
  <c r="T29" i="2"/>
  <c r="S29" i="2"/>
  <c r="Q29" i="2"/>
  <c r="P29" i="2"/>
  <c r="R29" i="2" s="1"/>
  <c r="M29" i="2"/>
  <c r="L29" i="2"/>
  <c r="K29" i="2"/>
  <c r="I29" i="2"/>
  <c r="H29" i="2"/>
  <c r="F29" i="2"/>
  <c r="E29" i="2"/>
  <c r="G29" i="2" s="1"/>
  <c r="D29" i="2"/>
  <c r="C29" i="2"/>
  <c r="B29" i="2"/>
  <c r="BA28" i="2"/>
  <c r="AZ28" i="2"/>
  <c r="BB28" i="2" s="1"/>
  <c r="AS28" i="2"/>
  <c r="AR28" i="2"/>
  <c r="AQ28" i="2"/>
  <c r="AP28" i="2"/>
  <c r="AO28" i="2"/>
  <c r="AN28" i="2"/>
  <c r="AM28" i="2"/>
  <c r="AY28" i="2" s="1"/>
  <c r="AL28" i="2"/>
  <c r="AK28" i="2"/>
  <c r="AJ28" i="2"/>
  <c r="AI28" i="2"/>
  <c r="AH28" i="2"/>
  <c r="AT28" i="2" s="1"/>
  <c r="AF28" i="2"/>
  <c r="AE28" i="2"/>
  <c r="AC28" i="2"/>
  <c r="AB28" i="2"/>
  <c r="AA28" i="2"/>
  <c r="Z28" i="2"/>
  <c r="Y28" i="2"/>
  <c r="X28" i="2"/>
  <c r="W28" i="2"/>
  <c r="V28" i="2"/>
  <c r="U28" i="2"/>
  <c r="T28" i="2"/>
  <c r="S28" i="2"/>
  <c r="Q28" i="2"/>
  <c r="P28" i="2"/>
  <c r="R28" i="2" s="1"/>
  <c r="M28" i="2"/>
  <c r="L28" i="2"/>
  <c r="N28" i="2" s="1"/>
  <c r="K28" i="2"/>
  <c r="I28" i="2"/>
  <c r="H28" i="2"/>
  <c r="J28" i="2" s="1"/>
  <c r="F28" i="2"/>
  <c r="E28" i="2"/>
  <c r="G28" i="2" s="1"/>
  <c r="D28" i="2"/>
  <c r="C28" i="2"/>
  <c r="B28" i="2"/>
  <c r="BA27" i="2"/>
  <c r="AZ27" i="2"/>
  <c r="BB27" i="2" s="1"/>
  <c r="AS27" i="2"/>
  <c r="AR27" i="2"/>
  <c r="AQ27" i="2"/>
  <c r="AP27" i="2"/>
  <c r="AO27" i="2"/>
  <c r="AN27" i="2"/>
  <c r="AM27" i="2"/>
  <c r="AL27" i="2"/>
  <c r="AX27" i="2" s="1"/>
  <c r="AK27" i="2"/>
  <c r="AW27" i="2" s="1"/>
  <c r="AJ27" i="2"/>
  <c r="AI27" i="2"/>
  <c r="AH27" i="2"/>
  <c r="AF27" i="2"/>
  <c r="AE27" i="2"/>
  <c r="AC27" i="2"/>
  <c r="AB27" i="2"/>
  <c r="AA27" i="2"/>
  <c r="Z27" i="2"/>
  <c r="Y27" i="2"/>
  <c r="X27" i="2"/>
  <c r="W27" i="2"/>
  <c r="V27" i="2"/>
  <c r="U27" i="2"/>
  <c r="T27" i="2"/>
  <c r="S27" i="2"/>
  <c r="Q27" i="2"/>
  <c r="P27" i="2"/>
  <c r="R27" i="2" s="1"/>
  <c r="M27" i="2"/>
  <c r="L27" i="2"/>
  <c r="N27" i="2" s="1"/>
  <c r="K27" i="2"/>
  <c r="I27" i="2"/>
  <c r="H27" i="2"/>
  <c r="F27" i="2"/>
  <c r="E27" i="2"/>
  <c r="G27" i="2" s="1"/>
  <c r="D27" i="2"/>
  <c r="C27" i="2"/>
  <c r="B27" i="2"/>
  <c r="BA26" i="2"/>
  <c r="AZ26" i="2"/>
  <c r="BB26" i="2" s="1"/>
  <c r="AS26" i="2"/>
  <c r="AR26" i="2"/>
  <c r="AQ26" i="2"/>
  <c r="AP26" i="2"/>
  <c r="AO26" i="2"/>
  <c r="AN26" i="2"/>
  <c r="AM26" i="2"/>
  <c r="AY26" i="2" s="1"/>
  <c r="AL26" i="2"/>
  <c r="AX26" i="2" s="1"/>
  <c r="AK26" i="2"/>
  <c r="AW26" i="2" s="1"/>
  <c r="AJ26" i="2"/>
  <c r="AV26" i="2" s="1"/>
  <c r="AI26" i="2"/>
  <c r="AU26" i="2" s="1"/>
  <c r="AH26" i="2"/>
  <c r="AT26" i="2" s="1"/>
  <c r="AF26" i="2"/>
  <c r="AE26" i="2"/>
  <c r="AG26" i="2" s="1"/>
  <c r="AC26" i="2"/>
  <c r="AB26" i="2"/>
  <c r="AD26" i="2" s="1"/>
  <c r="AA26" i="2"/>
  <c r="Z26" i="2"/>
  <c r="Y26" i="2"/>
  <c r="X26" i="2"/>
  <c r="W26" i="2"/>
  <c r="V26" i="2"/>
  <c r="U26" i="2"/>
  <c r="T26" i="2"/>
  <c r="S26" i="2"/>
  <c r="Q26" i="2"/>
  <c r="P26" i="2"/>
  <c r="R26" i="2" s="1"/>
  <c r="M26" i="2"/>
  <c r="L26" i="2"/>
  <c r="N26" i="2" s="1"/>
  <c r="K26" i="2"/>
  <c r="I26" i="2"/>
  <c r="H26" i="2"/>
  <c r="J26" i="2" s="1"/>
  <c r="F26" i="2"/>
  <c r="E26" i="2"/>
  <c r="G26" i="2" s="1"/>
  <c r="D26" i="2"/>
  <c r="C26" i="2"/>
  <c r="B26" i="2"/>
  <c r="BA25" i="2"/>
  <c r="AZ25" i="2"/>
  <c r="AS25" i="2"/>
  <c r="AR25" i="2"/>
  <c r="AQ25" i="2"/>
  <c r="AP25" i="2"/>
  <c r="AO25" i="2"/>
  <c r="AN25" i="2"/>
  <c r="AM25" i="2"/>
  <c r="AL25" i="2"/>
  <c r="AX25" i="2" s="1"/>
  <c r="AK25" i="2"/>
  <c r="AW25" i="2" s="1"/>
  <c r="AJ25" i="2"/>
  <c r="AI25" i="2"/>
  <c r="AU25" i="2" s="1"/>
  <c r="AH25" i="2"/>
  <c r="AF25" i="2"/>
  <c r="AE25" i="2"/>
  <c r="AC25" i="2"/>
  <c r="AB25" i="2"/>
  <c r="AA25" i="2"/>
  <c r="Z25" i="2"/>
  <c r="Y25" i="2"/>
  <c r="X25" i="2"/>
  <c r="W25" i="2"/>
  <c r="V25" i="2"/>
  <c r="U25" i="2"/>
  <c r="T25" i="2"/>
  <c r="S25" i="2"/>
  <c r="Q25" i="2"/>
  <c r="P25" i="2"/>
  <c r="R25" i="2" s="1"/>
  <c r="M25" i="2"/>
  <c r="L25" i="2"/>
  <c r="N25" i="2" s="1"/>
  <c r="K25" i="2"/>
  <c r="I25" i="2"/>
  <c r="H25" i="2"/>
  <c r="J25" i="2" s="1"/>
  <c r="F25" i="2"/>
  <c r="E25" i="2"/>
  <c r="G25" i="2" s="1"/>
  <c r="D25" i="2"/>
  <c r="C25" i="2"/>
  <c r="B25" i="2"/>
  <c r="BA24" i="2"/>
  <c r="AZ24" i="2"/>
  <c r="AS24" i="2"/>
  <c r="AR24" i="2"/>
  <c r="AQ24" i="2"/>
  <c r="AP24" i="2"/>
  <c r="AO24" i="2"/>
  <c r="AN24" i="2"/>
  <c r="AM24" i="2"/>
  <c r="AL24" i="2"/>
  <c r="AK24" i="2"/>
  <c r="AJ24" i="2"/>
  <c r="AV24" i="2" s="1"/>
  <c r="AI24" i="2"/>
  <c r="AH24" i="2"/>
  <c r="AT24" i="2" s="1"/>
  <c r="AF24" i="2"/>
  <c r="AE24" i="2"/>
  <c r="AG24" i="2" s="1"/>
  <c r="AC24" i="2"/>
  <c r="AB24" i="2"/>
  <c r="AA24" i="2"/>
  <c r="Z24" i="2"/>
  <c r="Y24" i="2"/>
  <c r="X24" i="2"/>
  <c r="W24" i="2"/>
  <c r="V24" i="2"/>
  <c r="U24" i="2"/>
  <c r="T24" i="2"/>
  <c r="S24" i="2"/>
  <c r="Q24" i="2"/>
  <c r="P24" i="2"/>
  <c r="M24" i="2"/>
  <c r="L24" i="2"/>
  <c r="K24" i="2"/>
  <c r="I24" i="2"/>
  <c r="H24" i="2"/>
  <c r="F24" i="2"/>
  <c r="E24" i="2"/>
  <c r="G24" i="2" s="1"/>
  <c r="D24" i="2"/>
  <c r="C24" i="2"/>
  <c r="B24" i="2"/>
  <c r="BA23" i="2"/>
  <c r="AZ23" i="2"/>
  <c r="AS23" i="2"/>
  <c r="AR23" i="2"/>
  <c r="AQ23" i="2"/>
  <c r="AP23" i="2"/>
  <c r="AO23" i="2"/>
  <c r="AN23" i="2"/>
  <c r="AM23" i="2"/>
  <c r="AL23" i="2"/>
  <c r="AK23" i="2"/>
  <c r="AJ23" i="2"/>
  <c r="AV23" i="2" s="1"/>
  <c r="AI23" i="2"/>
  <c r="AU23" i="2" s="1"/>
  <c r="AH23" i="2"/>
  <c r="AF23" i="2"/>
  <c r="AE23" i="2"/>
  <c r="AC23" i="2"/>
  <c r="AB23" i="2"/>
  <c r="AA23" i="2"/>
  <c r="Z23" i="2"/>
  <c r="Y23" i="2"/>
  <c r="X23" i="2"/>
  <c r="W23" i="2"/>
  <c r="V23" i="2"/>
  <c r="U23" i="2"/>
  <c r="T23" i="2"/>
  <c r="S23" i="2"/>
  <c r="Q23" i="2"/>
  <c r="P23" i="2"/>
  <c r="M23" i="2"/>
  <c r="L23" i="2"/>
  <c r="N23" i="2" s="1"/>
  <c r="O23" i="2" s="1"/>
  <c r="K23" i="2"/>
  <c r="I23" i="2"/>
  <c r="H23" i="2"/>
  <c r="J23" i="2" s="1"/>
  <c r="F23" i="2"/>
  <c r="E23" i="2"/>
  <c r="G23" i="2" s="1"/>
  <c r="D23" i="2"/>
  <c r="C23" i="2"/>
  <c r="B23" i="2"/>
  <c r="BA22" i="2"/>
  <c r="AZ22" i="2"/>
  <c r="AS22" i="2"/>
  <c r="AR22" i="2"/>
  <c r="AQ22" i="2"/>
  <c r="AP22" i="2"/>
  <c r="AO22" i="2"/>
  <c r="AN22" i="2"/>
  <c r="AM22" i="2"/>
  <c r="AL22" i="2"/>
  <c r="AK22" i="2"/>
  <c r="AJ22" i="2"/>
  <c r="AI22" i="2"/>
  <c r="AU22" i="2" s="1"/>
  <c r="AH22" i="2"/>
  <c r="AF22" i="2"/>
  <c r="AE22" i="2"/>
  <c r="AC22" i="2"/>
  <c r="AB22" i="2"/>
  <c r="AA22" i="2"/>
  <c r="Z22" i="2"/>
  <c r="Y22" i="2"/>
  <c r="X22" i="2"/>
  <c r="W22" i="2"/>
  <c r="V22" i="2"/>
  <c r="U22" i="2"/>
  <c r="T22" i="2"/>
  <c r="S22" i="2"/>
  <c r="Q22" i="2"/>
  <c r="P22" i="2"/>
  <c r="M22" i="2"/>
  <c r="L22" i="2"/>
  <c r="K22" i="2"/>
  <c r="I22" i="2"/>
  <c r="H22" i="2"/>
  <c r="J22" i="2" s="1"/>
  <c r="F22" i="2"/>
  <c r="E22" i="2"/>
  <c r="G22" i="2" s="1"/>
  <c r="D22" i="2"/>
  <c r="C22" i="2"/>
  <c r="B22" i="2"/>
  <c r="BA21" i="2"/>
  <c r="AZ21" i="2"/>
  <c r="AS21" i="2"/>
  <c r="AR21" i="2"/>
  <c r="AQ21" i="2"/>
  <c r="AP21" i="2"/>
  <c r="AO21" i="2"/>
  <c r="AN21" i="2"/>
  <c r="AM21" i="2"/>
  <c r="AY21" i="2" s="1"/>
  <c r="AL21" i="2"/>
  <c r="AK21" i="2"/>
  <c r="AJ21" i="2"/>
  <c r="AI21" i="2"/>
  <c r="AH21" i="2"/>
  <c r="AF21" i="2"/>
  <c r="AE21" i="2"/>
  <c r="AC21" i="2"/>
  <c r="AB21" i="2"/>
  <c r="AA21" i="2"/>
  <c r="Z21" i="2"/>
  <c r="Y21" i="2"/>
  <c r="X21" i="2"/>
  <c r="W21" i="2"/>
  <c r="V21" i="2"/>
  <c r="U21" i="2"/>
  <c r="T21" i="2"/>
  <c r="S21" i="2"/>
  <c r="Q21" i="2"/>
  <c r="P21" i="2"/>
  <c r="M21" i="2"/>
  <c r="L21" i="2"/>
  <c r="N21" i="2" s="1"/>
  <c r="O21" i="2" s="1"/>
  <c r="K21" i="2"/>
  <c r="I21" i="2"/>
  <c r="H21" i="2"/>
  <c r="F21" i="2"/>
  <c r="E21" i="2"/>
  <c r="G21" i="2" s="1"/>
  <c r="D21" i="2"/>
  <c r="C21" i="2"/>
  <c r="B21" i="2"/>
  <c r="BA20" i="2"/>
  <c r="AZ20" i="2"/>
  <c r="AS20" i="2"/>
  <c r="AY20" i="2" s="1"/>
  <c r="AR20" i="2"/>
  <c r="AQ20" i="2"/>
  <c r="AP20" i="2"/>
  <c r="AO20" i="2"/>
  <c r="AN20" i="2"/>
  <c r="AM20" i="2"/>
  <c r="AL20" i="2"/>
  <c r="AK20" i="2"/>
  <c r="AJ20" i="2"/>
  <c r="AI20" i="2"/>
  <c r="AH20" i="2"/>
  <c r="AF20" i="2"/>
  <c r="AE20" i="2"/>
  <c r="AG20" i="2" s="1"/>
  <c r="AC20" i="2"/>
  <c r="AB20" i="2"/>
  <c r="AA20" i="2"/>
  <c r="Z20" i="2"/>
  <c r="Y20" i="2"/>
  <c r="X20" i="2"/>
  <c r="W20" i="2"/>
  <c r="V20" i="2"/>
  <c r="U20" i="2"/>
  <c r="T20" i="2"/>
  <c r="S20" i="2"/>
  <c r="Q20" i="2"/>
  <c r="P20" i="2"/>
  <c r="R20" i="2" s="1"/>
  <c r="M20" i="2"/>
  <c r="L20" i="2"/>
  <c r="K20" i="2"/>
  <c r="I20" i="2"/>
  <c r="H20" i="2"/>
  <c r="J20" i="2" s="1"/>
  <c r="F20" i="2"/>
  <c r="E20" i="2"/>
  <c r="G20" i="2" s="1"/>
  <c r="D20" i="2"/>
  <c r="C20" i="2"/>
  <c r="B20" i="2"/>
  <c r="BA19" i="2"/>
  <c r="AZ19" i="2"/>
  <c r="BB19" i="2" s="1"/>
  <c r="AS19" i="2"/>
  <c r="AR19" i="2"/>
  <c r="AQ19" i="2"/>
  <c r="AP19" i="2"/>
  <c r="AO19" i="2"/>
  <c r="AN19" i="2"/>
  <c r="AM19" i="2"/>
  <c r="AY19" i="2" s="1"/>
  <c r="AL19" i="2"/>
  <c r="AX19" i="2" s="1"/>
  <c r="AK19" i="2"/>
  <c r="AW19" i="2" s="1"/>
  <c r="AJ19" i="2"/>
  <c r="AV19" i="2" s="1"/>
  <c r="AI19" i="2"/>
  <c r="AU19" i="2" s="1"/>
  <c r="AH19" i="2"/>
  <c r="AT19" i="2" s="1"/>
  <c r="AF19" i="2"/>
  <c r="AE19" i="2"/>
  <c r="AG19" i="2" s="1"/>
  <c r="AC19" i="2"/>
  <c r="AB19" i="2"/>
  <c r="AD19" i="2" s="1"/>
  <c r="AA19" i="2"/>
  <c r="Z19" i="2"/>
  <c r="Y19" i="2"/>
  <c r="X19" i="2"/>
  <c r="W19" i="2"/>
  <c r="V19" i="2"/>
  <c r="U19" i="2"/>
  <c r="T19" i="2"/>
  <c r="S19" i="2"/>
  <c r="Q19" i="2"/>
  <c r="P19" i="2"/>
  <c r="R19" i="2" s="1"/>
  <c r="M19" i="2"/>
  <c r="L19" i="2"/>
  <c r="N19" i="2" s="1"/>
  <c r="K19" i="2"/>
  <c r="I19" i="2"/>
  <c r="H19" i="2"/>
  <c r="J19" i="2" s="1"/>
  <c r="F19" i="2"/>
  <c r="E19" i="2"/>
  <c r="G19" i="2" s="1"/>
  <c r="D19" i="2"/>
  <c r="C19" i="2"/>
  <c r="B19" i="2"/>
  <c r="BA18" i="2"/>
  <c r="AZ18" i="2"/>
  <c r="AS18" i="2"/>
  <c r="AR18" i="2"/>
  <c r="AQ18" i="2"/>
  <c r="AP18" i="2"/>
  <c r="AO18" i="2"/>
  <c r="AN18" i="2"/>
  <c r="AM18" i="2"/>
  <c r="AL18" i="2"/>
  <c r="AX18" i="2" s="1"/>
  <c r="AK18" i="2"/>
  <c r="AJ18" i="2"/>
  <c r="AI18" i="2"/>
  <c r="AH18" i="2"/>
  <c r="AF18" i="2"/>
  <c r="AE18" i="2"/>
  <c r="AC18" i="2"/>
  <c r="AB18" i="2"/>
  <c r="AA18" i="2"/>
  <c r="Z18" i="2"/>
  <c r="Y18" i="2"/>
  <c r="X18" i="2"/>
  <c r="W18" i="2"/>
  <c r="V18" i="2"/>
  <c r="U18" i="2"/>
  <c r="T18" i="2"/>
  <c r="S18" i="2"/>
  <c r="Q18" i="2"/>
  <c r="P18" i="2"/>
  <c r="M18" i="2"/>
  <c r="L18" i="2"/>
  <c r="K18" i="2"/>
  <c r="I18" i="2"/>
  <c r="H18" i="2"/>
  <c r="F18" i="2"/>
  <c r="E18" i="2"/>
  <c r="G18" i="2" s="1"/>
  <c r="D18" i="2"/>
  <c r="C18" i="2"/>
  <c r="B18" i="2"/>
  <c r="BA17" i="2"/>
  <c r="AZ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F17" i="2"/>
  <c r="AE17" i="2"/>
  <c r="AC17" i="2"/>
  <c r="AB17" i="2"/>
  <c r="AA17" i="2"/>
  <c r="Z17" i="2"/>
  <c r="Y17" i="2"/>
  <c r="X17" i="2"/>
  <c r="W17" i="2"/>
  <c r="V17" i="2"/>
  <c r="U17" i="2"/>
  <c r="T17" i="2"/>
  <c r="S17" i="2"/>
  <c r="Q17" i="2"/>
  <c r="P17" i="2"/>
  <c r="M17" i="2"/>
  <c r="L17" i="2"/>
  <c r="N17" i="2" s="1"/>
  <c r="K17" i="2"/>
  <c r="I17" i="2"/>
  <c r="H17" i="2"/>
  <c r="F17" i="2"/>
  <c r="E17" i="2"/>
  <c r="G17" i="2" s="1"/>
  <c r="D17" i="2"/>
  <c r="C17" i="2"/>
  <c r="B17" i="2"/>
  <c r="BA16" i="2"/>
  <c r="AZ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F16" i="2"/>
  <c r="AE16" i="2"/>
  <c r="AG16" i="2" s="1"/>
  <c r="AC16" i="2"/>
  <c r="AB16" i="2"/>
  <c r="AA16" i="2"/>
  <c r="Z16" i="2"/>
  <c r="Y16" i="2"/>
  <c r="X16" i="2"/>
  <c r="W16" i="2"/>
  <c r="V16" i="2"/>
  <c r="U16" i="2"/>
  <c r="T16" i="2"/>
  <c r="S16" i="2"/>
  <c r="Q16" i="2"/>
  <c r="P16" i="2"/>
  <c r="M16" i="2"/>
  <c r="L16" i="2"/>
  <c r="K16" i="2"/>
  <c r="I16" i="2"/>
  <c r="H16" i="2"/>
  <c r="J16" i="2" s="1"/>
  <c r="F16" i="2"/>
  <c r="E16" i="2"/>
  <c r="G16" i="2" s="1"/>
  <c r="D16" i="2"/>
  <c r="C16" i="2"/>
  <c r="B16" i="2"/>
  <c r="BA15" i="2"/>
  <c r="AZ15" i="2"/>
  <c r="BB15" i="2" s="1"/>
  <c r="AS15" i="2"/>
  <c r="AR15" i="2"/>
  <c r="AQ15" i="2"/>
  <c r="AP15" i="2"/>
  <c r="AO15" i="2"/>
  <c r="AN15" i="2"/>
  <c r="AM15" i="2"/>
  <c r="AL15" i="2"/>
  <c r="AK15" i="2"/>
  <c r="AW15" i="2" s="1"/>
  <c r="AJ15" i="2"/>
  <c r="AV15" i="2" s="1"/>
  <c r="AI15" i="2"/>
  <c r="AH15" i="2"/>
  <c r="AF15" i="2"/>
  <c r="AE15" i="2"/>
  <c r="AC15" i="2"/>
  <c r="AB15" i="2"/>
  <c r="AA15" i="2"/>
  <c r="Z15" i="2"/>
  <c r="Y15" i="2"/>
  <c r="X15" i="2"/>
  <c r="W15" i="2"/>
  <c r="V15" i="2"/>
  <c r="U15" i="2"/>
  <c r="T15" i="2"/>
  <c r="S15" i="2"/>
  <c r="Q15" i="2"/>
  <c r="P15" i="2"/>
  <c r="M15" i="2"/>
  <c r="L15" i="2"/>
  <c r="K15" i="2"/>
  <c r="I15" i="2"/>
  <c r="H15" i="2"/>
  <c r="F15" i="2"/>
  <c r="E15" i="2"/>
  <c r="G15" i="2" s="1"/>
  <c r="D15" i="2"/>
  <c r="C15" i="2"/>
  <c r="B15" i="2"/>
  <c r="BA14" i="2"/>
  <c r="AZ14" i="2"/>
  <c r="AS14" i="2"/>
  <c r="AR14" i="2"/>
  <c r="AQ14" i="2"/>
  <c r="AP14" i="2"/>
  <c r="AO14" i="2"/>
  <c r="AN14" i="2"/>
  <c r="AM14" i="2"/>
  <c r="AL14" i="2"/>
  <c r="AK14" i="2"/>
  <c r="AJ14" i="2"/>
  <c r="AV14" i="2" s="1"/>
  <c r="AI14" i="2"/>
  <c r="AU14" i="2" s="1"/>
  <c r="AH14" i="2"/>
  <c r="AF14" i="2"/>
  <c r="AE14" i="2"/>
  <c r="AC14" i="2"/>
  <c r="AB14" i="2"/>
  <c r="AA14" i="2"/>
  <c r="Z14" i="2"/>
  <c r="Y14" i="2"/>
  <c r="X14" i="2"/>
  <c r="W14" i="2"/>
  <c r="V14" i="2"/>
  <c r="U14" i="2"/>
  <c r="T14" i="2"/>
  <c r="S14" i="2"/>
  <c r="Q14" i="2"/>
  <c r="P14" i="2"/>
  <c r="M14" i="2"/>
  <c r="L14" i="2"/>
  <c r="K14" i="2"/>
  <c r="I14" i="2"/>
  <c r="H14" i="2"/>
  <c r="J14" i="2" s="1"/>
  <c r="F14" i="2"/>
  <c r="E14" i="2"/>
  <c r="G14" i="2" s="1"/>
  <c r="D14" i="2"/>
  <c r="C14" i="2"/>
  <c r="B14" i="2"/>
  <c r="BA13" i="2"/>
  <c r="AZ13" i="2"/>
  <c r="BB13" i="2" s="1"/>
  <c r="AS13" i="2"/>
  <c r="AR13" i="2"/>
  <c r="AQ13" i="2"/>
  <c r="AP13" i="2"/>
  <c r="AO13" i="2"/>
  <c r="AN13" i="2"/>
  <c r="AM13" i="2"/>
  <c r="AL13" i="2"/>
  <c r="AK13" i="2"/>
  <c r="AJ13" i="2"/>
  <c r="AV13" i="2" s="1"/>
  <c r="AI13" i="2"/>
  <c r="AH13" i="2"/>
  <c r="AF13" i="2"/>
  <c r="AE13" i="2"/>
  <c r="AC13" i="2"/>
  <c r="AB13" i="2"/>
  <c r="AA13" i="2"/>
  <c r="Z13" i="2"/>
  <c r="Y13" i="2"/>
  <c r="X13" i="2"/>
  <c r="W13" i="2"/>
  <c r="V13" i="2"/>
  <c r="U13" i="2"/>
  <c r="T13" i="2"/>
  <c r="S13" i="2"/>
  <c r="Q13" i="2"/>
  <c r="P13" i="2"/>
  <c r="R13" i="2" s="1"/>
  <c r="M13" i="2"/>
  <c r="L13" i="2"/>
  <c r="K13" i="2"/>
  <c r="I13" i="2"/>
  <c r="H13" i="2"/>
  <c r="F13" i="2"/>
  <c r="E13" i="2"/>
  <c r="G13" i="2" s="1"/>
  <c r="D13" i="2"/>
  <c r="C13" i="2"/>
  <c r="B13" i="2"/>
  <c r="BA12" i="2"/>
  <c r="AZ12" i="2"/>
  <c r="AS12" i="2"/>
  <c r="AR12" i="2"/>
  <c r="AQ12" i="2"/>
  <c r="AP12" i="2"/>
  <c r="AO12" i="2"/>
  <c r="AN12" i="2"/>
  <c r="AM12" i="2"/>
  <c r="AL12" i="2"/>
  <c r="AK12" i="2"/>
  <c r="AJ12" i="2"/>
  <c r="AI12" i="2"/>
  <c r="AU12" i="2" s="1"/>
  <c r="AH12" i="2"/>
  <c r="AT12" i="2" s="1"/>
  <c r="AF12" i="2"/>
  <c r="AE12" i="2"/>
  <c r="AC12" i="2"/>
  <c r="AB12" i="2"/>
  <c r="AA12" i="2"/>
  <c r="Z12" i="2"/>
  <c r="Y12" i="2"/>
  <c r="X12" i="2"/>
  <c r="W12" i="2"/>
  <c r="V12" i="2"/>
  <c r="U12" i="2"/>
  <c r="T12" i="2"/>
  <c r="S12" i="2"/>
  <c r="Q12" i="2"/>
  <c r="P12" i="2"/>
  <c r="M12" i="2"/>
  <c r="N12" i="2" s="1"/>
  <c r="O12" i="2" s="1"/>
  <c r="L12" i="2"/>
  <c r="K12" i="2"/>
  <c r="I12" i="2"/>
  <c r="H12" i="2"/>
  <c r="F12" i="2"/>
  <c r="E12" i="2"/>
  <c r="G12" i="2" s="1"/>
  <c r="D12" i="2"/>
  <c r="C12" i="2"/>
  <c r="B12" i="2"/>
  <c r="BA11" i="2"/>
  <c r="AZ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T11" i="2" s="1"/>
  <c r="AF11" i="2"/>
  <c r="AE11" i="2"/>
  <c r="AC11" i="2"/>
  <c r="AB11" i="2"/>
  <c r="AA11" i="2"/>
  <c r="Z11" i="2"/>
  <c r="Y11" i="2"/>
  <c r="X11" i="2"/>
  <c r="W11" i="2"/>
  <c r="V11" i="2"/>
  <c r="U11" i="2"/>
  <c r="T11" i="2"/>
  <c r="S11" i="2"/>
  <c r="Q11" i="2"/>
  <c r="P11" i="2"/>
  <c r="M11" i="2"/>
  <c r="L11" i="2"/>
  <c r="K11" i="2"/>
  <c r="I11" i="2"/>
  <c r="H11" i="2"/>
  <c r="F11" i="2"/>
  <c r="E11" i="2"/>
  <c r="G11" i="2" s="1"/>
  <c r="D11" i="2"/>
  <c r="C11" i="2"/>
  <c r="B11" i="2"/>
  <c r="BA10" i="2"/>
  <c r="AZ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F10" i="2"/>
  <c r="AE10" i="2"/>
  <c r="AC10" i="2"/>
  <c r="AB10" i="2"/>
  <c r="AD10" i="2" s="1"/>
  <c r="AA10" i="2"/>
  <c r="Z10" i="2"/>
  <c r="Y10" i="2"/>
  <c r="X10" i="2"/>
  <c r="W10" i="2"/>
  <c r="V10" i="2"/>
  <c r="U10" i="2"/>
  <c r="T10" i="2"/>
  <c r="S10" i="2"/>
  <c r="Q10" i="2"/>
  <c r="P10" i="2"/>
  <c r="M10" i="2"/>
  <c r="L10" i="2"/>
  <c r="K10" i="2"/>
  <c r="I10" i="2"/>
  <c r="H10" i="2"/>
  <c r="F10" i="2"/>
  <c r="E10" i="2"/>
  <c r="G10" i="2" s="1"/>
  <c r="D10" i="2"/>
  <c r="C10" i="2"/>
  <c r="B10" i="2"/>
  <c r="BA9" i="2"/>
  <c r="AZ9" i="2"/>
  <c r="AS9" i="2"/>
  <c r="AR9" i="2"/>
  <c r="AQ9" i="2"/>
  <c r="AP9" i="2"/>
  <c r="AO9" i="2"/>
  <c r="AN9" i="2"/>
  <c r="AM9" i="2"/>
  <c r="AL9" i="2"/>
  <c r="AK9" i="2"/>
  <c r="AJ9" i="2"/>
  <c r="AI9" i="2"/>
  <c r="AH9" i="2"/>
  <c r="AF9" i="2"/>
  <c r="AE9" i="2"/>
  <c r="AG9" i="2" s="1"/>
  <c r="AC9" i="2"/>
  <c r="AB9" i="2"/>
  <c r="AA9" i="2"/>
  <c r="Z9" i="2"/>
  <c r="Y9" i="2"/>
  <c r="X9" i="2"/>
  <c r="W9" i="2"/>
  <c r="V9" i="2"/>
  <c r="U9" i="2"/>
  <c r="T9" i="2"/>
  <c r="S9" i="2"/>
  <c r="Q9" i="2"/>
  <c r="P9" i="2"/>
  <c r="M9" i="2"/>
  <c r="L9" i="2"/>
  <c r="K9" i="2"/>
  <c r="I9" i="2"/>
  <c r="H9" i="2"/>
  <c r="F9" i="2"/>
  <c r="E9" i="2"/>
  <c r="G9" i="2" s="1"/>
  <c r="D9" i="2"/>
  <c r="C9" i="2"/>
  <c r="B9" i="2"/>
  <c r="BA8" i="2"/>
  <c r="AZ8" i="2"/>
  <c r="BB8" i="2" s="1"/>
  <c r="AS8" i="2"/>
  <c r="AR8" i="2"/>
  <c r="AQ8" i="2"/>
  <c r="AP8" i="2"/>
  <c r="AO8" i="2"/>
  <c r="AN8" i="2"/>
  <c r="AM8" i="2"/>
  <c r="AY8" i="2" s="1"/>
  <c r="AL8" i="2"/>
  <c r="AX8" i="2" s="1"/>
  <c r="AK8" i="2"/>
  <c r="AJ8" i="2"/>
  <c r="AI8" i="2"/>
  <c r="AH8" i="2"/>
  <c r="AF8" i="2"/>
  <c r="AE8" i="2"/>
  <c r="AC8" i="2"/>
  <c r="AB8" i="2"/>
  <c r="AA8" i="2"/>
  <c r="Z8" i="2"/>
  <c r="Y8" i="2"/>
  <c r="X8" i="2"/>
  <c r="W8" i="2"/>
  <c r="V8" i="2"/>
  <c r="U8" i="2"/>
  <c r="T8" i="2"/>
  <c r="S8" i="2"/>
  <c r="Q8" i="2"/>
  <c r="P8" i="2"/>
  <c r="M8" i="2"/>
  <c r="L8" i="2"/>
  <c r="K8" i="2"/>
  <c r="D8" i="2"/>
  <c r="C8" i="2"/>
  <c r="B8" i="2"/>
  <c r="BA7" i="2"/>
  <c r="AZ7" i="2"/>
  <c r="AS7" i="2"/>
  <c r="AR7" i="2"/>
  <c r="AQ7" i="2"/>
  <c r="AP7" i="2"/>
  <c r="AO7" i="2"/>
  <c r="AN7" i="2"/>
  <c r="AM7" i="2"/>
  <c r="AL7" i="2"/>
  <c r="AK7" i="2"/>
  <c r="AJ7" i="2"/>
  <c r="AI7" i="2"/>
  <c r="AH7" i="2"/>
  <c r="AT7" i="2" s="1"/>
  <c r="AF7" i="2"/>
  <c r="AE7" i="2"/>
  <c r="AC7" i="2"/>
  <c r="AB7" i="2"/>
  <c r="AA7" i="2"/>
  <c r="Z7" i="2"/>
  <c r="Y7" i="2"/>
  <c r="X7" i="2"/>
  <c r="W7" i="2"/>
  <c r="V7" i="2"/>
  <c r="U7" i="2"/>
  <c r="T7" i="2"/>
  <c r="S7" i="2"/>
  <c r="Q7" i="2"/>
  <c r="P7" i="2"/>
  <c r="M7" i="2"/>
  <c r="L7" i="2"/>
  <c r="K7" i="2"/>
  <c r="I7" i="2"/>
  <c r="H7" i="2"/>
  <c r="F7" i="2"/>
  <c r="E7" i="2"/>
  <c r="G7" i="2" s="1"/>
  <c r="D7" i="2"/>
  <c r="C7" i="2"/>
  <c r="B7" i="2"/>
  <c r="BA6" i="2"/>
  <c r="AZ6" i="2"/>
  <c r="AS6" i="2"/>
  <c r="AR6" i="2"/>
  <c r="AQ6" i="2"/>
  <c r="AP6" i="2"/>
  <c r="AO6" i="2"/>
  <c r="AN6" i="2"/>
  <c r="AM6" i="2"/>
  <c r="AL6" i="2"/>
  <c r="AK6" i="2"/>
  <c r="AJ6" i="2"/>
  <c r="AI6" i="2"/>
  <c r="AH6" i="2"/>
  <c r="AF6" i="2"/>
  <c r="AE6" i="2"/>
  <c r="AC6" i="2"/>
  <c r="AB6" i="2"/>
  <c r="AA6" i="2"/>
  <c r="Z6" i="2"/>
  <c r="Y6" i="2"/>
  <c r="X6" i="2"/>
  <c r="W6" i="2"/>
  <c r="V6" i="2"/>
  <c r="U6" i="2"/>
  <c r="T6" i="2"/>
  <c r="S6" i="2"/>
  <c r="Q6" i="2"/>
  <c r="P6" i="2"/>
  <c r="M6" i="2"/>
  <c r="L6" i="2"/>
  <c r="K6" i="2"/>
  <c r="I6" i="2"/>
  <c r="H6" i="2"/>
  <c r="F6" i="2"/>
  <c r="E6" i="2"/>
  <c r="G6" i="2" s="1"/>
  <c r="D6" i="2"/>
  <c r="C6" i="2"/>
  <c r="B6" i="2"/>
  <c r="BA5" i="2"/>
  <c r="AZ5" i="2"/>
  <c r="AS5" i="2"/>
  <c r="AR5" i="2"/>
  <c r="AQ5" i="2"/>
  <c r="AP5" i="2"/>
  <c r="AO5" i="2"/>
  <c r="AN5" i="2"/>
  <c r="AM5" i="2"/>
  <c r="AY5" i="2" s="1"/>
  <c r="AL5" i="2"/>
  <c r="AK5" i="2"/>
  <c r="AJ5" i="2"/>
  <c r="AI5" i="2"/>
  <c r="AH5" i="2"/>
  <c r="AF5" i="2"/>
  <c r="AE5" i="2"/>
  <c r="AG5" i="2" s="1"/>
  <c r="AC5" i="2"/>
  <c r="AB5" i="2"/>
  <c r="AA5" i="2"/>
  <c r="Z5" i="2"/>
  <c r="Y5" i="2"/>
  <c r="X5" i="2"/>
  <c r="W5" i="2"/>
  <c r="V5" i="2"/>
  <c r="U5" i="2"/>
  <c r="T5" i="2"/>
  <c r="S5" i="2"/>
  <c r="Q5" i="2"/>
  <c r="P5" i="2"/>
  <c r="M5" i="2"/>
  <c r="L5" i="2"/>
  <c r="K5" i="2"/>
  <c r="I5" i="2"/>
  <c r="H5" i="2"/>
  <c r="F5" i="2"/>
  <c r="E5" i="2"/>
  <c r="G5" i="2" s="1"/>
  <c r="D5" i="2"/>
  <c r="C5" i="2"/>
  <c r="B5" i="2"/>
  <c r="BA4" i="2"/>
  <c r="AZ4" i="2"/>
  <c r="AS4" i="2"/>
  <c r="AR4" i="2"/>
  <c r="AQ4" i="2"/>
  <c r="AP4" i="2"/>
  <c r="AO4" i="2"/>
  <c r="AN4" i="2"/>
  <c r="AM4" i="2"/>
  <c r="AY4" i="2" s="1"/>
  <c r="AL4" i="2"/>
  <c r="AX4" i="2" s="1"/>
  <c r="AK4" i="2"/>
  <c r="AJ4" i="2"/>
  <c r="AI4" i="2"/>
  <c r="AH4" i="2"/>
  <c r="AF4" i="2"/>
  <c r="AE4" i="2"/>
  <c r="AC4" i="2"/>
  <c r="AB4" i="2"/>
  <c r="AD4" i="2" s="1"/>
  <c r="AA4" i="2"/>
  <c r="Z4" i="2"/>
  <c r="Y4" i="2"/>
  <c r="X4" i="2"/>
  <c r="W4" i="2"/>
  <c r="V4" i="2"/>
  <c r="U4" i="2"/>
  <c r="T4" i="2"/>
  <c r="S4" i="2"/>
  <c r="Q4" i="2"/>
  <c r="P4" i="2"/>
  <c r="M4" i="2"/>
  <c r="L4" i="2"/>
  <c r="N4" i="2" s="1"/>
  <c r="K4" i="2"/>
  <c r="I4" i="2"/>
  <c r="H4" i="2"/>
  <c r="F4" i="2"/>
  <c r="E4" i="2"/>
  <c r="G4" i="2" s="1"/>
  <c r="D4" i="2"/>
  <c r="C4" i="2"/>
  <c r="B4" i="2"/>
  <c r="BA3" i="2"/>
  <c r="AZ3" i="2"/>
  <c r="AS3" i="2"/>
  <c r="AR3" i="2"/>
  <c r="AQ3" i="2"/>
  <c r="AP3" i="2"/>
  <c r="AO3" i="2"/>
  <c r="AN3" i="2"/>
  <c r="AM3" i="2"/>
  <c r="AL3" i="2"/>
  <c r="AK3" i="2"/>
  <c r="AJ3" i="2"/>
  <c r="AI3" i="2"/>
  <c r="AH3" i="2"/>
  <c r="AF3" i="2"/>
  <c r="AE3" i="2"/>
  <c r="AG3" i="2" s="1"/>
  <c r="AC3" i="2"/>
  <c r="AB3" i="2"/>
  <c r="AD3" i="2" s="1"/>
  <c r="AA3" i="2"/>
  <c r="Z3" i="2"/>
  <c r="Y3" i="2"/>
  <c r="X3" i="2"/>
  <c r="W3" i="2"/>
  <c r="V3" i="2"/>
  <c r="U3" i="2"/>
  <c r="T3" i="2"/>
  <c r="S3" i="2"/>
  <c r="Q3" i="2"/>
  <c r="P3" i="2"/>
  <c r="M3" i="2"/>
  <c r="L3" i="2"/>
  <c r="N3" i="2" s="1"/>
  <c r="K3" i="2"/>
  <c r="I3" i="2"/>
  <c r="H3" i="2"/>
  <c r="J3" i="2" s="1"/>
  <c r="F3" i="2"/>
  <c r="E3" i="2"/>
  <c r="G3" i="2" s="1"/>
  <c r="D3" i="2"/>
  <c r="C3" i="2"/>
  <c r="B3" i="2"/>
  <c r="BA2" i="2"/>
  <c r="AZ2" i="2"/>
  <c r="AS2" i="2"/>
  <c r="AR2" i="2"/>
  <c r="AQ2" i="2"/>
  <c r="AP2" i="2"/>
  <c r="AO2" i="2"/>
  <c r="AN2" i="2"/>
  <c r="AM2" i="2"/>
  <c r="AY2" i="2" s="1"/>
  <c r="AL2" i="2"/>
  <c r="AX2" i="2" s="1"/>
  <c r="AK2" i="2"/>
  <c r="AW2" i="2" s="1"/>
  <c r="AJ2" i="2"/>
  <c r="AV2" i="2" s="1"/>
  <c r="AI2" i="2"/>
  <c r="AU2" i="2" s="1"/>
  <c r="AH2" i="2"/>
  <c r="AT2" i="2" s="1"/>
  <c r="AF2" i="2"/>
  <c r="AE2" i="2"/>
  <c r="AG2" i="2" s="1"/>
  <c r="AC2" i="2"/>
  <c r="AB2" i="2"/>
  <c r="AA2" i="2"/>
  <c r="Z2" i="2"/>
  <c r="Y2" i="2"/>
  <c r="X2" i="2"/>
  <c r="W2" i="2"/>
  <c r="V2" i="2"/>
  <c r="U2" i="2"/>
  <c r="T2" i="2"/>
  <c r="S2" i="2"/>
  <c r="Q2" i="2"/>
  <c r="P2" i="2"/>
  <c r="R2" i="2" s="1"/>
  <c r="M2" i="2"/>
  <c r="L2" i="2"/>
  <c r="K2" i="2"/>
  <c r="I2" i="2"/>
  <c r="H2" i="2"/>
  <c r="J2" i="2" s="1"/>
  <c r="F2" i="2"/>
  <c r="E2" i="2"/>
  <c r="G2" i="2" s="1"/>
  <c r="D2" i="2"/>
  <c r="C2" i="2"/>
  <c r="B2" i="2"/>
  <c r="AX16" i="2" l="1"/>
  <c r="AY17" i="2"/>
  <c r="AT20" i="2"/>
  <c r="AT4" i="2"/>
  <c r="AV6" i="2"/>
  <c r="AV10" i="2"/>
  <c r="AW11" i="2"/>
  <c r="AY14" i="2"/>
  <c r="AT18" i="2"/>
  <c r="J54" i="2"/>
  <c r="AG56" i="2"/>
  <c r="J62" i="2"/>
  <c r="AG64" i="2"/>
  <c r="N65" i="2"/>
  <c r="J70" i="2"/>
  <c r="AG72" i="2"/>
  <c r="J78" i="2"/>
  <c r="AG80" i="2"/>
  <c r="N81" i="2"/>
  <c r="J86" i="2"/>
  <c r="N89" i="2"/>
  <c r="J94" i="2"/>
  <c r="AG96" i="2"/>
  <c r="N97" i="2"/>
  <c r="J102" i="2"/>
  <c r="AG104" i="2"/>
  <c r="R107" i="2"/>
  <c r="AW109" i="2"/>
  <c r="J110" i="2"/>
  <c r="AD110" i="2"/>
  <c r="AX110" i="2"/>
  <c r="BB110" i="2"/>
  <c r="AY111" i="2"/>
  <c r="R115" i="2"/>
  <c r="AU5" i="2"/>
  <c r="AW7" i="2"/>
  <c r="AT8" i="2"/>
  <c r="AU9" i="2"/>
  <c r="AV5" i="2"/>
  <c r="AD7" i="2"/>
  <c r="AX7" i="2"/>
  <c r="AU8" i="2"/>
  <c r="AX11" i="2"/>
  <c r="BB11" i="2"/>
  <c r="J12" i="2"/>
  <c r="N16" i="2"/>
  <c r="AW52" i="2"/>
  <c r="AX53" i="2"/>
  <c r="AY54" i="2"/>
  <c r="AT57" i="2"/>
  <c r="AU58" i="2"/>
  <c r="AX61" i="2"/>
  <c r="AT65" i="2"/>
  <c r="AU66" i="2"/>
  <c r="AW68" i="2"/>
  <c r="AX69" i="2"/>
  <c r="AY70" i="2"/>
  <c r="AT73" i="2"/>
  <c r="AU74" i="2"/>
  <c r="AX77" i="2"/>
  <c r="AY78" i="2"/>
  <c r="AT81" i="2"/>
  <c r="AV83" i="2"/>
  <c r="AW84" i="2"/>
  <c r="AX85" i="2"/>
  <c r="AY86" i="2"/>
  <c r="AT89" i="2"/>
  <c r="AU90" i="2"/>
  <c r="AV91" i="2"/>
  <c r="AW92" i="2"/>
  <c r="AX93" i="2"/>
  <c r="AY94" i="2"/>
  <c r="AT97" i="2"/>
  <c r="AU98" i="2"/>
  <c r="AW100" i="2"/>
  <c r="AY102" i="2"/>
  <c r="AV115" i="2"/>
  <c r="O4" i="2"/>
  <c r="AX14" i="2"/>
  <c r="AY15" i="2"/>
  <c r="N55" i="2"/>
  <c r="J60" i="2"/>
  <c r="J68" i="2"/>
  <c r="N71" i="2"/>
  <c r="J76" i="2"/>
  <c r="J84" i="2"/>
  <c r="N87" i="2"/>
  <c r="J92" i="2"/>
  <c r="N95" i="2"/>
  <c r="J100" i="2"/>
  <c r="AG102" i="2"/>
  <c r="N103" i="2"/>
  <c r="R105" i="2"/>
  <c r="R113" i="2"/>
  <c r="AU16" i="2"/>
  <c r="AV17" i="2"/>
  <c r="AW18" i="2"/>
  <c r="BB20" i="2"/>
  <c r="AT23" i="2"/>
  <c r="AU24" i="2"/>
  <c r="AV25" i="2"/>
  <c r="BB115" i="2"/>
  <c r="AU38" i="2"/>
  <c r="AV39" i="2"/>
  <c r="AX41" i="2"/>
  <c r="AY42" i="2"/>
  <c r="AT45" i="2"/>
  <c r="AU46" i="2"/>
  <c r="AV47" i="2"/>
  <c r="AW48" i="2"/>
  <c r="AX49" i="2"/>
  <c r="AU54" i="2"/>
  <c r="AV55" i="2"/>
  <c r="AW56" i="2"/>
  <c r="AY58" i="2"/>
  <c r="AU62" i="2"/>
  <c r="AV63" i="2"/>
  <c r="AW64" i="2"/>
  <c r="AX65" i="2"/>
  <c r="AY66" i="2"/>
  <c r="AT69" i="2"/>
  <c r="AV71" i="2"/>
  <c r="AW72" i="2"/>
  <c r="AX73" i="2"/>
  <c r="AY74" i="2"/>
  <c r="AU78" i="2"/>
  <c r="AV79" i="2"/>
  <c r="AW80" i="2"/>
  <c r="AX81" i="2"/>
  <c r="AY82" i="2"/>
  <c r="AT85" i="2"/>
  <c r="AV87" i="2"/>
  <c r="AY90" i="2"/>
  <c r="AT93" i="2"/>
  <c r="AU94" i="2"/>
  <c r="AW96" i="2"/>
  <c r="AY98" i="2"/>
  <c r="AT101" i="2"/>
  <c r="AU102" i="2"/>
  <c r="AV103" i="2"/>
  <c r="AW104" i="2"/>
  <c r="AT109" i="2"/>
  <c r="AU110" i="2"/>
  <c r="AW112" i="2"/>
  <c r="AX113" i="2"/>
  <c r="AT36" i="2"/>
  <c r="AU37" i="2"/>
  <c r="AW39" i="2"/>
  <c r="AX40" i="2"/>
  <c r="AT44" i="2"/>
  <c r="AV46" i="2"/>
  <c r="AX48" i="2"/>
  <c r="AY49" i="2"/>
  <c r="AT52" i="2"/>
  <c r="AU53" i="2"/>
  <c r="AV54" i="2"/>
  <c r="AW55" i="2"/>
  <c r="AX56" i="2"/>
  <c r="AY57" i="2"/>
  <c r="AU61" i="2"/>
  <c r="AV62" i="2"/>
  <c r="AW63" i="2"/>
  <c r="AX64" i="2"/>
  <c r="AY65" i="2"/>
  <c r="AT68" i="2"/>
  <c r="AU69" i="2"/>
  <c r="J112" i="2"/>
  <c r="AD112" i="2"/>
  <c r="AX112" i="2"/>
  <c r="AY113" i="2"/>
  <c r="AT76" i="2"/>
  <c r="AV78" i="2"/>
  <c r="J80" i="2"/>
  <c r="AX80" i="2"/>
  <c r="AY81" i="2"/>
  <c r="AT84" i="2"/>
  <c r="AU85" i="2"/>
  <c r="AX88" i="2"/>
  <c r="AG90" i="2"/>
  <c r="N91" i="2"/>
  <c r="AT92" i="2"/>
  <c r="AU93" i="2"/>
  <c r="AV94" i="2"/>
  <c r="J96" i="2"/>
  <c r="AX96" i="2"/>
  <c r="AY97" i="2"/>
  <c r="AG98" i="2"/>
  <c r="AT100" i="2"/>
  <c r="AU101" i="2"/>
  <c r="AW103" i="2"/>
  <c r="J104" i="2"/>
  <c r="AD104" i="2"/>
  <c r="AX104" i="2"/>
  <c r="BB104" i="2"/>
  <c r="AY105" i="2"/>
  <c r="AG106" i="2"/>
  <c r="N107" i="2"/>
  <c r="AV110" i="2"/>
  <c r="BB112" i="2"/>
  <c r="AT27" i="2"/>
  <c r="AU28" i="2"/>
  <c r="AW30" i="2"/>
  <c r="AX31" i="2"/>
  <c r="AT35" i="2"/>
  <c r="AU36" i="2"/>
  <c r="AV37" i="2"/>
  <c r="AW38" i="2"/>
  <c r="AX39" i="2"/>
  <c r="AY40" i="2"/>
  <c r="AT43" i="2"/>
  <c r="AU44" i="2"/>
  <c r="AV45" i="2"/>
  <c r="AW46" i="2"/>
  <c r="AX47" i="2"/>
  <c r="AY48" i="2"/>
  <c r="AT51" i="2"/>
  <c r="AU52" i="2"/>
  <c r="AX55" i="2"/>
  <c r="AY56" i="2"/>
  <c r="AG57" i="2"/>
  <c r="N58" i="2"/>
  <c r="AT59" i="2"/>
  <c r="AU60" i="2"/>
  <c r="AV61" i="2"/>
  <c r="AW62" i="2"/>
  <c r="J63" i="2"/>
  <c r="AX63" i="2"/>
  <c r="AY64" i="2"/>
  <c r="AG65" i="2"/>
  <c r="N66" i="2"/>
  <c r="AT67" i="2"/>
  <c r="AU68" i="2"/>
  <c r="AW70" i="2"/>
  <c r="AX71" i="2"/>
  <c r="AY72" i="2"/>
  <c r="AG73" i="2"/>
  <c r="N74" i="2"/>
  <c r="AG81" i="2"/>
  <c r="N82" i="2"/>
  <c r="AG89" i="2"/>
  <c r="N90" i="2"/>
  <c r="O90" i="2" s="1"/>
  <c r="AG97" i="2"/>
  <c r="AD103" i="2"/>
  <c r="BB103" i="2"/>
  <c r="AG105" i="2"/>
  <c r="N106" i="2"/>
  <c r="AV109" i="2"/>
  <c r="AW110" i="2"/>
  <c r="J111" i="2"/>
  <c r="AG113" i="2"/>
  <c r="N114" i="2"/>
  <c r="AV20" i="2"/>
  <c r="AU21" i="2"/>
  <c r="AV22" i="2"/>
  <c r="AW23" i="2"/>
  <c r="AY25" i="2"/>
  <c r="R4" i="2"/>
  <c r="AW5" i="2"/>
  <c r="AY7" i="2"/>
  <c r="BB7" i="2"/>
  <c r="AV8" i="2"/>
  <c r="AY11" i="2"/>
  <c r="AT15" i="2"/>
  <c r="AU18" i="2"/>
  <c r="AV21" i="2"/>
  <c r="AW22" i="2"/>
  <c r="AX23" i="2"/>
  <c r="AY24" i="2"/>
  <c r="R3" i="2"/>
  <c r="AV3" i="2"/>
  <c r="AW4" i="2"/>
  <c r="J5" i="2"/>
  <c r="AX5" i="2"/>
  <c r="BB6" i="2"/>
  <c r="AW8" i="2"/>
  <c r="AX9" i="2"/>
  <c r="BB9" i="2"/>
  <c r="AY10" i="2"/>
  <c r="AT13" i="2"/>
  <c r="AT14" i="2"/>
  <c r="AU15" i="2"/>
  <c r="AT16" i="2"/>
  <c r="R18" i="2"/>
  <c r="AV18" i="2"/>
  <c r="AX20" i="2"/>
  <c r="AW21" i="2"/>
  <c r="AX22" i="2"/>
  <c r="AU27" i="2"/>
  <c r="AW29" i="2"/>
  <c r="AX30" i="2"/>
  <c r="AY31" i="2"/>
  <c r="AT34" i="2"/>
  <c r="AU35" i="2"/>
  <c r="AV36" i="2"/>
  <c r="AW37" i="2"/>
  <c r="AY39" i="2"/>
  <c r="AU43" i="2"/>
  <c r="AV44" i="2"/>
  <c r="AW45" i="2"/>
  <c r="AX46" i="2"/>
  <c r="AT50" i="2"/>
  <c r="AU51" i="2"/>
  <c r="AV52" i="2"/>
  <c r="AW53" i="2"/>
  <c r="AX54" i="2"/>
  <c r="AY55" i="2"/>
  <c r="AT58" i="2"/>
  <c r="AU59" i="2"/>
  <c r="AW61" i="2"/>
  <c r="AX62" i="2"/>
  <c r="AY63" i="2"/>
  <c r="AT66" i="2"/>
  <c r="AV68" i="2"/>
  <c r="AW69" i="2"/>
  <c r="AX70" i="2"/>
  <c r="AY71" i="2"/>
  <c r="AT74" i="2"/>
  <c r="J21" i="2"/>
  <c r="AX21" i="2"/>
  <c r="AY22" i="2"/>
  <c r="N24" i="2"/>
  <c r="AT25" i="2"/>
  <c r="AV27" i="2"/>
  <c r="J29" i="2"/>
  <c r="AX29" i="2"/>
  <c r="BB29" i="2"/>
  <c r="AY30" i="2"/>
  <c r="AG31" i="2"/>
  <c r="AW36" i="2"/>
  <c r="J37" i="2"/>
  <c r="AX37" i="2"/>
  <c r="AY38" i="2"/>
  <c r="AG39" i="2"/>
  <c r="N40" i="2"/>
  <c r="AT41" i="2"/>
  <c r="AU42" i="2"/>
  <c r="AW44" i="2"/>
  <c r="J45" i="2"/>
  <c r="AX45" i="2"/>
  <c r="AG47" i="2"/>
  <c r="N48" i="2"/>
  <c r="AT49" i="2"/>
  <c r="AU50" i="2"/>
  <c r="AV51" i="2"/>
  <c r="J53" i="2"/>
  <c r="N56" i="2"/>
  <c r="O56" i="2" s="1"/>
  <c r="J61" i="2"/>
  <c r="AG63" i="2"/>
  <c r="N64" i="2"/>
  <c r="O64" i="2" s="1"/>
  <c r="J69" i="2"/>
  <c r="N72" i="2"/>
  <c r="J77" i="2"/>
  <c r="AG79" i="2"/>
  <c r="N80" i="2"/>
  <c r="O80" i="2" s="1"/>
  <c r="J85" i="2"/>
  <c r="AG87" i="2"/>
  <c r="N88" i="2"/>
  <c r="AG95" i="2"/>
  <c r="N96" i="2"/>
  <c r="J101" i="2"/>
  <c r="AG103" i="2"/>
  <c r="N104" i="2"/>
  <c r="O104" i="2" s="1"/>
  <c r="R106" i="2"/>
  <c r="AD109" i="2"/>
  <c r="AX109" i="2"/>
  <c r="AY110" i="2"/>
  <c r="AG111" i="2"/>
  <c r="N112" i="2"/>
  <c r="O112" i="2" s="1"/>
  <c r="AT113" i="2"/>
  <c r="R114" i="2"/>
  <c r="AU114" i="2"/>
  <c r="J36" i="2"/>
  <c r="N39" i="2"/>
  <c r="J44" i="2"/>
  <c r="N47" i="2"/>
  <c r="O47" i="2" s="1"/>
  <c r="J52" i="2"/>
  <c r="AY53" i="2"/>
  <c r="AT56" i="2"/>
  <c r="AV58" i="2"/>
  <c r="AW59" i="2"/>
  <c r="AX60" i="2"/>
  <c r="AU65" i="2"/>
  <c r="AV66" i="2"/>
  <c r="AX68" i="2"/>
  <c r="AT72" i="2"/>
  <c r="AV74" i="2"/>
  <c r="AW75" i="2"/>
  <c r="AY77" i="2"/>
  <c r="AU81" i="2"/>
  <c r="AV82" i="2"/>
  <c r="AX84" i="2"/>
  <c r="AY85" i="2"/>
  <c r="AT88" i="2"/>
  <c r="AU89" i="2"/>
  <c r="AV90" i="2"/>
  <c r="AW91" i="2"/>
  <c r="AY93" i="2"/>
  <c r="AU97" i="2"/>
  <c r="AW99" i="2"/>
  <c r="AX100" i="2"/>
  <c r="AT104" i="2"/>
  <c r="AW107" i="2"/>
  <c r="AY109" i="2"/>
  <c r="AU113" i="2"/>
  <c r="AV114" i="2"/>
  <c r="R14" i="2"/>
  <c r="AY3" i="2"/>
  <c r="AG4" i="2"/>
  <c r="N5" i="2"/>
  <c r="O5" i="2" s="1"/>
  <c r="AT6" i="2"/>
  <c r="AU7" i="2"/>
  <c r="AG8" i="2"/>
  <c r="N9" i="2"/>
  <c r="R11" i="2"/>
  <c r="AU11" i="2"/>
  <c r="AV12" i="2"/>
  <c r="AW13" i="2"/>
  <c r="AW14" i="2"/>
  <c r="AX15" i="2"/>
  <c r="J17" i="2"/>
  <c r="BB17" i="2"/>
  <c r="AY18" i="2"/>
  <c r="N20" i="2"/>
  <c r="O20" i="2" s="1"/>
  <c r="AG53" i="2"/>
  <c r="N54" i="2"/>
  <c r="O54" i="2" s="1"/>
  <c r="AT55" i="2"/>
  <c r="AU56" i="2"/>
  <c r="AV57" i="2"/>
  <c r="AW58" i="2"/>
  <c r="J59" i="2"/>
  <c r="AY60" i="2"/>
  <c r="N62" i="2"/>
  <c r="AV65" i="2"/>
  <c r="AW66" i="2"/>
  <c r="J67" i="2"/>
  <c r="AX67" i="2"/>
  <c r="AG69" i="2"/>
  <c r="N70" i="2"/>
  <c r="O70" i="2" s="1"/>
  <c r="AT71" i="2"/>
  <c r="AW74" i="2"/>
  <c r="J75" i="2"/>
  <c r="AU80" i="2"/>
  <c r="AV81" i="2"/>
  <c r="AW82" i="2"/>
  <c r="J83" i="2"/>
  <c r="AX83" i="2"/>
  <c r="AG85" i="2"/>
  <c r="N86" i="2"/>
  <c r="O86" i="2" s="1"/>
  <c r="AT87" i="2"/>
  <c r="AW90" i="2"/>
  <c r="J91" i="2"/>
  <c r="N94" i="2"/>
  <c r="O94" i="2" s="1"/>
  <c r="AV97" i="2"/>
  <c r="J99" i="2"/>
  <c r="AX99" i="2"/>
  <c r="AG101" i="2"/>
  <c r="N102" i="2"/>
  <c r="O102" i="2" s="1"/>
  <c r="AT103" i="2"/>
  <c r="R104" i="2"/>
  <c r="AV105" i="2"/>
  <c r="AW106" i="2"/>
  <c r="J107" i="2"/>
  <c r="AG109" i="2"/>
  <c r="N110" i="2"/>
  <c r="O110" i="2" s="1"/>
  <c r="AT111" i="2"/>
  <c r="R112" i="2"/>
  <c r="AU112" i="2"/>
  <c r="AV113" i="2"/>
  <c r="J115" i="2"/>
  <c r="AX115" i="2"/>
  <c r="AY27" i="2"/>
  <c r="AG28" i="2"/>
  <c r="N29" i="2"/>
  <c r="O29" i="2" s="1"/>
  <c r="AT30" i="2"/>
  <c r="AU31" i="2"/>
  <c r="AY35" i="2"/>
  <c r="AG36" i="2"/>
  <c r="N37" i="2"/>
  <c r="O37" i="2" s="1"/>
  <c r="AT38" i="2"/>
  <c r="AU39" i="2"/>
  <c r="AV40" i="2"/>
  <c r="J42" i="2"/>
  <c r="AX42" i="2"/>
  <c r="AT46" i="2"/>
  <c r="AU47" i="2"/>
  <c r="AV48" i="2"/>
  <c r="AW49" i="2"/>
  <c r="J50" i="2"/>
  <c r="AY51" i="2"/>
  <c r="AG52" i="2"/>
  <c r="N53" i="2"/>
  <c r="J58" i="2"/>
  <c r="J66" i="2"/>
  <c r="AG68" i="2"/>
  <c r="N69" i="2"/>
  <c r="J74" i="2"/>
  <c r="AT5" i="2"/>
  <c r="AU6" i="2"/>
  <c r="AV7" i="2"/>
  <c r="AT9" i="2"/>
  <c r="AV11" i="2"/>
  <c r="O3" i="2"/>
  <c r="BB12" i="2"/>
  <c r="BB14" i="2"/>
  <c r="BB16" i="2"/>
  <c r="AG17" i="2"/>
  <c r="AG59" i="2"/>
  <c r="N60" i="2"/>
  <c r="O60" i="2" s="1"/>
  <c r="AG67" i="2"/>
  <c r="J73" i="2"/>
  <c r="AX105" i="2"/>
  <c r="AY106" i="2"/>
  <c r="J113" i="2"/>
  <c r="AG115" i="2"/>
  <c r="R34" i="2"/>
  <c r="BB34" i="2"/>
  <c r="R35" i="2"/>
  <c r="BB35" i="2"/>
  <c r="R36" i="2"/>
  <c r="BB36" i="2"/>
  <c r="R37" i="2"/>
  <c r="R38" i="2"/>
  <c r="R39" i="2"/>
  <c r="R40" i="2"/>
  <c r="BB40" i="2"/>
  <c r="AG7" i="2"/>
  <c r="N8" i="2"/>
  <c r="O8" i="2" s="1"/>
  <c r="O9" i="2"/>
  <c r="BB24" i="2"/>
  <c r="N2" i="2"/>
  <c r="O2" i="2" s="1"/>
  <c r="AD5" i="2"/>
  <c r="J6" i="2"/>
  <c r="N6" i="2"/>
  <c r="O6" i="2" s="1"/>
  <c r="AG6" i="2"/>
  <c r="R8" i="2"/>
  <c r="AD8" i="2"/>
  <c r="J9" i="2"/>
  <c r="AD9" i="2"/>
  <c r="J10" i="2"/>
  <c r="N10" i="2"/>
  <c r="O10" i="2" s="1"/>
  <c r="R10" i="2"/>
  <c r="AG10" i="2"/>
  <c r="J11" i="2"/>
  <c r="N11" i="2"/>
  <c r="O11" i="2" s="1"/>
  <c r="AG14" i="2"/>
  <c r="J18" i="2"/>
  <c r="AG18" i="2"/>
  <c r="AG21" i="2"/>
  <c r="AG22" i="2"/>
  <c r="BB41" i="2"/>
  <c r="R42" i="2"/>
  <c r="BB42" i="2"/>
  <c r="R43" i="2"/>
  <c r="R44" i="2"/>
  <c r="R45" i="2"/>
  <c r="R46" i="2"/>
  <c r="BB46" i="2"/>
  <c r="BB47" i="2"/>
  <c r="BB48" i="2"/>
  <c r="BB49" i="2"/>
  <c r="R50" i="2"/>
  <c r="BB50" i="2"/>
  <c r="R51" i="2"/>
  <c r="BB51" i="2"/>
  <c r="R52" i="2"/>
  <c r="BB52" i="2"/>
  <c r="R53" i="2"/>
  <c r="R54" i="2"/>
  <c r="BB55" i="2"/>
  <c r="R56" i="2"/>
  <c r="BB56" i="2"/>
  <c r="BB57" i="2"/>
  <c r="BB58" i="2"/>
  <c r="R59" i="2"/>
  <c r="R60" i="2"/>
  <c r="R61" i="2"/>
  <c r="BB61" i="2"/>
  <c r="R62" i="2"/>
  <c r="BB62" i="2"/>
  <c r="BB63" i="2"/>
  <c r="BB64" i="2"/>
  <c r="R66" i="2"/>
  <c r="BB66" i="2"/>
  <c r="R67" i="2"/>
  <c r="R68" i="2"/>
  <c r="BB68" i="2"/>
  <c r="R69" i="2"/>
  <c r="R70" i="2"/>
  <c r="BB70" i="2"/>
  <c r="BB71" i="2"/>
  <c r="R72" i="2"/>
  <c r="BB72" i="2"/>
  <c r="BB73" i="2"/>
  <c r="BB74" i="2"/>
  <c r="R75" i="2"/>
  <c r="R76" i="2"/>
  <c r="R77" i="2"/>
  <c r="R78" i="2"/>
  <c r="BB78" i="2"/>
  <c r="BB79" i="2"/>
  <c r="BB80" i="2"/>
  <c r="BB81" i="2"/>
  <c r="R82" i="2"/>
  <c r="BB82" i="2"/>
  <c r="R83" i="2"/>
  <c r="BB83" i="2"/>
  <c r="R84" i="2"/>
  <c r="BB84" i="2"/>
  <c r="R85" i="2"/>
  <c r="R86" i="2"/>
  <c r="BB86" i="2"/>
  <c r="R87" i="2"/>
  <c r="BB87" i="2"/>
  <c r="R88" i="2"/>
  <c r="BB88" i="2"/>
  <c r="BB89" i="2"/>
  <c r="R90" i="2"/>
  <c r="BB90" i="2"/>
  <c r="R91" i="2"/>
  <c r="R92" i="2"/>
  <c r="R93" i="2"/>
  <c r="BB93" i="2"/>
  <c r="R94" i="2"/>
  <c r="BB94" i="2"/>
  <c r="BB95" i="2"/>
  <c r="BB96" i="2"/>
  <c r="R98" i="2"/>
  <c r="BB98" i="2"/>
  <c r="R99" i="2"/>
  <c r="R100" i="2"/>
  <c r="R101" i="2"/>
  <c r="BB101" i="2"/>
  <c r="J13" i="2"/>
  <c r="N13" i="2"/>
  <c r="AD14" i="2"/>
  <c r="R15" i="2"/>
  <c r="R16" i="2"/>
  <c r="BB18" i="2"/>
  <c r="AD20" i="2"/>
  <c r="AD21" i="2"/>
  <c r="R22" i="2"/>
  <c r="BB23" i="2"/>
  <c r="R24" i="2"/>
  <c r="AD28" i="2"/>
  <c r="AD30" i="2"/>
  <c r="AD34" i="2"/>
  <c r="AD38" i="2"/>
  <c r="AD39" i="2"/>
  <c r="AD40" i="2"/>
  <c r="AD41" i="2"/>
  <c r="AD42" i="2"/>
  <c r="AD43" i="2"/>
  <c r="AD44" i="2"/>
  <c r="AD47" i="2"/>
  <c r="AD48" i="2"/>
  <c r="AD49" i="2"/>
  <c r="AD50" i="2"/>
  <c r="AD54" i="2"/>
  <c r="AD55" i="2"/>
  <c r="AD56" i="2"/>
  <c r="AD57" i="2"/>
  <c r="AD58" i="2"/>
  <c r="AD62" i="2"/>
  <c r="AD63" i="2"/>
  <c r="AD64" i="2"/>
  <c r="AD65" i="2"/>
  <c r="AD69" i="2"/>
  <c r="AD70" i="2"/>
  <c r="AD71" i="2"/>
  <c r="AD72" i="2"/>
  <c r="AD74" i="2"/>
  <c r="AD75" i="2"/>
  <c r="AD76" i="2"/>
  <c r="AD78" i="2"/>
  <c r="AD79" i="2"/>
  <c r="AD80" i="2"/>
  <c r="AD81" i="2"/>
  <c r="AD85" i="2"/>
  <c r="AD86" i="2"/>
  <c r="AD87" i="2"/>
  <c r="AD88" i="2"/>
  <c r="AD89" i="2"/>
  <c r="AD90" i="2"/>
  <c r="AD91" i="2"/>
  <c r="AD92" i="2"/>
  <c r="AD95" i="2"/>
  <c r="AD96" i="2"/>
  <c r="AD97" i="2"/>
  <c r="AD98" i="2"/>
  <c r="AD100" i="2"/>
  <c r="AD102" i="2"/>
  <c r="R6" i="2"/>
  <c r="J7" i="2"/>
  <c r="N7" i="2"/>
  <c r="O7" i="2" s="1"/>
  <c r="AT10" i="2"/>
  <c r="J4" i="2"/>
  <c r="AX6" i="2"/>
  <c r="AW9" i="2"/>
  <c r="AV16" i="2"/>
  <c r="AY16" i="2"/>
  <c r="AU3" i="2"/>
  <c r="AX3" i="2"/>
  <c r="AD2" i="2"/>
  <c r="BB4" i="2"/>
  <c r="O19" i="2"/>
  <c r="AU20" i="2"/>
  <c r="R21" i="2"/>
  <c r="BB21" i="2"/>
  <c r="AD22" i="2"/>
  <c r="O24" i="2"/>
  <c r="AX24" i="2"/>
  <c r="BB10" i="2"/>
  <c r="AD12" i="2"/>
  <c r="AW12" i="2"/>
  <c r="O13" i="2"/>
  <c r="N14" i="2"/>
  <c r="O14" i="2" s="1"/>
  <c r="AD15" i="2"/>
  <c r="O16" i="2"/>
  <c r="AW16" i="2"/>
  <c r="R17" i="2"/>
  <c r="AT17" i="2"/>
  <c r="N18" i="2"/>
  <c r="O18" i="2" s="1"/>
  <c r="BB2" i="2"/>
  <c r="AT3" i="2"/>
  <c r="AW3" i="2"/>
  <c r="BB3" i="2"/>
  <c r="R5" i="2"/>
  <c r="AD6" i="2"/>
  <c r="R7" i="2"/>
  <c r="R9" i="2"/>
  <c r="AV9" i="2"/>
  <c r="AY9" i="2"/>
  <c r="AD11" i="2"/>
  <c r="AG11" i="2"/>
  <c r="R12" i="2"/>
  <c r="AG12" i="2"/>
  <c r="AX12" i="2"/>
  <c r="AG13" i="2"/>
  <c r="AU13" i="2"/>
  <c r="N15" i="2"/>
  <c r="O15" i="2" s="1"/>
  <c r="AG15" i="2"/>
  <c r="AD16" i="2"/>
  <c r="AD17" i="2"/>
  <c r="AD18" i="2"/>
  <c r="AT21" i="2"/>
  <c r="N22" i="2"/>
  <c r="O22" i="2" s="1"/>
  <c r="BB22" i="2"/>
  <c r="R23" i="2"/>
  <c r="AD23" i="2"/>
  <c r="J24" i="2"/>
  <c r="AD24" i="2"/>
  <c r="AD25" i="2"/>
  <c r="AG25" i="2"/>
  <c r="BB25" i="2"/>
  <c r="O26" i="2"/>
  <c r="J27" i="2"/>
  <c r="O27" i="2"/>
  <c r="O28" i="2"/>
  <c r="AV28" i="2"/>
  <c r="AX28" i="2"/>
  <c r="AU29" i="2"/>
  <c r="AV29" i="2"/>
  <c r="O30" i="2"/>
  <c r="AG30" i="2"/>
  <c r="N31" i="2"/>
  <c r="O31" i="2" s="1"/>
  <c r="R31" i="2"/>
  <c r="AD31" i="2"/>
  <c r="BB31" i="2"/>
  <c r="O32" i="2"/>
  <c r="O33" i="2"/>
  <c r="J34" i="2"/>
  <c r="O34" i="2"/>
  <c r="AU34" i="2"/>
  <c r="N35" i="2"/>
  <c r="AD35" i="2"/>
  <c r="N36" i="2"/>
  <c r="O36" i="2" s="1"/>
  <c r="AD36" i="2"/>
  <c r="AD37" i="2"/>
  <c r="AT37" i="2"/>
  <c r="BB37" i="2"/>
  <c r="O38" i="2"/>
  <c r="AG38" i="2"/>
  <c r="AV38" i="2"/>
  <c r="BB38" i="2"/>
  <c r="J39" i="2"/>
  <c r="BB39" i="2"/>
  <c r="J40" i="2"/>
  <c r="O40" i="2"/>
  <c r="AW40" i="2"/>
  <c r="J41" i="2"/>
  <c r="O41" i="2"/>
  <c r="R41" i="2"/>
  <c r="AW41" i="2"/>
  <c r="O42" i="2"/>
  <c r="O43" i="2"/>
  <c r="AV43" i="2"/>
  <c r="BB43" i="2"/>
  <c r="O44" i="2"/>
  <c r="AG44" i="2"/>
  <c r="AX44" i="2"/>
  <c r="BB44" i="2"/>
  <c r="N45" i="2"/>
  <c r="O45" i="2" s="1"/>
  <c r="AD45" i="2"/>
  <c r="AG45" i="2"/>
  <c r="BB45" i="2"/>
  <c r="N46" i="2"/>
  <c r="AD46" i="2"/>
  <c r="AG46" i="2"/>
  <c r="AY46" i="2"/>
  <c r="R47" i="2"/>
  <c r="AY47" i="2"/>
  <c r="J48" i="2"/>
  <c r="O48" i="2"/>
  <c r="R48" i="2"/>
  <c r="J49" i="2"/>
  <c r="O49" i="2"/>
  <c r="R49" i="2"/>
  <c r="O50" i="2"/>
  <c r="J51" i="2"/>
  <c r="N51" i="2"/>
  <c r="O51" i="2" s="1"/>
  <c r="AD51" i="2"/>
  <c r="N52" i="2"/>
  <c r="O52" i="2" s="1"/>
  <c r="AD52" i="2"/>
  <c r="AY52" i="2"/>
  <c r="O53" i="2"/>
  <c r="AD53" i="2"/>
  <c r="AT53" i="2"/>
  <c r="AV53" i="2"/>
  <c r="BB53" i="2"/>
  <c r="AG54" i="2"/>
  <c r="BB54" i="2"/>
  <c r="J55" i="2"/>
  <c r="AG55" i="2"/>
  <c r="J56" i="2"/>
  <c r="J57" i="2"/>
  <c r="R57" i="2"/>
  <c r="O58" i="2"/>
  <c r="R58" i="2"/>
  <c r="AV59" i="2"/>
  <c r="AX59" i="2"/>
  <c r="BB59" i="2"/>
  <c r="AD60" i="2"/>
  <c r="AG60" i="2"/>
  <c r="AT60" i="2"/>
  <c r="BB60" i="2"/>
  <c r="N61" i="2"/>
  <c r="O61" i="2" s="1"/>
  <c r="AD61" i="2"/>
  <c r="AG61" i="2"/>
  <c r="AY61" i="2"/>
  <c r="O62" i="2"/>
  <c r="AG62" i="2"/>
  <c r="AY62" i="2"/>
  <c r="N63" i="2"/>
  <c r="O63" i="2" s="1"/>
  <c r="R63" i="2"/>
  <c r="AT63" i="2"/>
  <c r="R64" i="2"/>
  <c r="AT64" i="2"/>
  <c r="J65" i="2"/>
  <c r="O65" i="2"/>
  <c r="R65" i="2"/>
  <c r="O66" i="2"/>
  <c r="AD66" i="2"/>
  <c r="N67" i="2"/>
  <c r="O67" i="2" s="1"/>
  <c r="AD67" i="2"/>
  <c r="AU67" i="2"/>
  <c r="N68" i="2"/>
  <c r="O68" i="2" s="1"/>
  <c r="AD68" i="2"/>
  <c r="AY68" i="2"/>
  <c r="O69" i="2"/>
  <c r="AV69" i="2"/>
  <c r="BB69" i="2"/>
  <c r="AG70" i="2"/>
  <c r="AV70" i="2"/>
  <c r="J71" i="2"/>
  <c r="O71" i="2"/>
  <c r="AG71" i="2"/>
  <c r="J72" i="2"/>
  <c r="O72" i="2"/>
  <c r="AU72" i="2"/>
  <c r="R73" i="2"/>
  <c r="O74" i="2"/>
  <c r="R74" i="2"/>
  <c r="O75" i="2"/>
  <c r="AV75" i="2"/>
  <c r="AX75" i="2"/>
  <c r="BB75" i="2"/>
  <c r="O76" i="2"/>
  <c r="AG76" i="2"/>
  <c r="AX76" i="2"/>
  <c r="BB76" i="2"/>
  <c r="N77" i="2"/>
  <c r="O77" i="2" s="1"/>
  <c r="AD77" i="2"/>
  <c r="AG77" i="2"/>
  <c r="BB77" i="2"/>
  <c r="N78" i="2"/>
  <c r="O78" i="2" s="1"/>
  <c r="AG78" i="2"/>
  <c r="N79" i="2"/>
  <c r="O79" i="2" s="1"/>
  <c r="R79" i="2"/>
  <c r="AT79" i="2"/>
  <c r="AY79" i="2"/>
  <c r="R80" i="2"/>
  <c r="AT80" i="2"/>
  <c r="J81" i="2"/>
  <c r="O81" i="2"/>
  <c r="R81" i="2"/>
  <c r="O82" i="2"/>
  <c r="AD82" i="2"/>
  <c r="AU82" i="2"/>
  <c r="N83" i="2"/>
  <c r="O83" i="2" s="1"/>
  <c r="AD83" i="2"/>
  <c r="N84" i="2"/>
  <c r="O84" i="2" s="1"/>
  <c r="AD84" i="2"/>
  <c r="AY84" i="2"/>
  <c r="N85" i="2"/>
  <c r="O85" i="2" s="1"/>
  <c r="BB85" i="2"/>
  <c r="AG86" i="2"/>
  <c r="AV86" i="2"/>
  <c r="J87" i="2"/>
  <c r="AW87" i="2"/>
  <c r="J88" i="2"/>
  <c r="O88" i="2"/>
  <c r="AG88" i="2"/>
  <c r="AU88" i="2"/>
  <c r="AW88" i="2"/>
  <c r="J89" i="2"/>
  <c r="O89" i="2"/>
  <c r="R89" i="2"/>
  <c r="AW89" i="2"/>
  <c r="O91" i="2"/>
  <c r="AX91" i="2"/>
  <c r="AY91" i="2"/>
  <c r="BB91" i="2"/>
  <c r="O92" i="2"/>
  <c r="AG92" i="2"/>
  <c r="AX92" i="2"/>
  <c r="BB92" i="2"/>
  <c r="N93" i="2"/>
  <c r="O93" i="2" s="1"/>
  <c r="AD93" i="2"/>
  <c r="AG93" i="2"/>
  <c r="AD94" i="2"/>
  <c r="AG94" i="2"/>
  <c r="AW94" i="2"/>
  <c r="O95" i="2"/>
  <c r="R95" i="2"/>
  <c r="AT95" i="2"/>
  <c r="AU95" i="2"/>
  <c r="AV95" i="2"/>
  <c r="AW95" i="2"/>
  <c r="O96" i="2"/>
  <c r="R96" i="2"/>
  <c r="O97" i="2"/>
  <c r="R97" i="2"/>
  <c r="AX97" i="2"/>
  <c r="N98" i="2"/>
  <c r="O98" i="2" s="1"/>
  <c r="AV98" i="2"/>
  <c r="AW98" i="2"/>
  <c r="AX98" i="2"/>
  <c r="N99" i="2"/>
  <c r="O99" i="2" s="1"/>
  <c r="AD99" i="2"/>
  <c r="AU99" i="2"/>
  <c r="O100" i="2"/>
  <c r="AY100" i="2"/>
  <c r="BB100" i="2"/>
  <c r="N101" i="2"/>
  <c r="O101" i="2" s="1"/>
  <c r="AD101" i="2"/>
  <c r="AV101" i="2"/>
  <c r="AW101" i="2"/>
  <c r="AX101" i="2"/>
  <c r="AY101" i="2"/>
  <c r="AT102" i="2"/>
  <c r="AV102" i="2"/>
  <c r="BB102" i="2"/>
  <c r="J103" i="2"/>
  <c r="O103" i="2"/>
  <c r="AU104" i="2"/>
  <c r="AY104" i="2"/>
  <c r="AT105" i="2"/>
  <c r="AU105" i="2"/>
  <c r="O106" i="2"/>
  <c r="BB106" i="2"/>
  <c r="O107" i="2"/>
  <c r="AV107" i="2"/>
  <c r="AX107" i="2"/>
  <c r="BB107" i="2"/>
  <c r="O108" i="2"/>
  <c r="J109" i="2"/>
  <c r="O109" i="2"/>
  <c r="R109" i="2"/>
  <c r="AU109" i="2"/>
  <c r="BB109" i="2"/>
  <c r="AG110" i="2"/>
  <c r="R111" i="2"/>
  <c r="AV111" i="2"/>
  <c r="AW111" i="2"/>
  <c r="AX111" i="2"/>
  <c r="BB111" i="2"/>
  <c r="AG112" i="2"/>
  <c r="AV112" i="2"/>
  <c r="N113" i="2"/>
  <c r="O113" i="2" s="1"/>
  <c r="AD113" i="2"/>
  <c r="BB113" i="2"/>
  <c r="O114" i="2"/>
  <c r="AD114" i="2"/>
  <c r="AG114" i="2"/>
  <c r="AW114" i="2"/>
  <c r="AX114" i="2"/>
  <c r="AY114" i="2"/>
  <c r="N115" i="2"/>
  <c r="O115" i="2" s="1"/>
  <c r="AD115" i="2"/>
  <c r="AT115" i="2"/>
  <c r="AW115" i="2"/>
  <c r="BB67" i="2"/>
  <c r="AD13" i="2"/>
  <c r="O25" i="2"/>
  <c r="AD29" i="2"/>
  <c r="O35" i="2"/>
  <c r="O46" i="2"/>
  <c r="O17" i="2"/>
  <c r="AG23" i="2"/>
  <c r="BB5" i="2"/>
  <c r="AW6" i="2"/>
  <c r="AX13" i="2"/>
  <c r="AD27" i="2"/>
  <c r="AV4" i="2"/>
  <c r="AY6" i="2"/>
  <c r="AU10" i="2"/>
  <c r="AU17" i="2"/>
  <c r="AG27" i="2"/>
  <c r="AW28" i="2"/>
  <c r="AT31" i="2"/>
  <c r="AW54" i="2"/>
  <c r="AU4" i="2"/>
  <c r="AY29" i="2"/>
  <c r="AW10" i="2"/>
  <c r="AW17" i="2"/>
  <c r="AT22" i="2"/>
  <c r="AY13" i="2"/>
  <c r="AW24" i="2"/>
  <c r="AY12" i="2"/>
  <c r="AX10" i="2"/>
  <c r="AX17" i="2"/>
  <c r="AY43" i="2"/>
  <c r="AY23" i="2"/>
  <c r="AX57" i="2"/>
  <c r="AG82" i="2"/>
  <c r="AW20" i="2"/>
  <c r="AV60" i="2"/>
  <c r="AU70" i="2"/>
  <c r="AV73" i="2"/>
  <c r="AY34" i="2"/>
  <c r="AT54" i="2"/>
  <c r="AU57" i="2"/>
  <c r="AW60" i="2"/>
  <c r="AY76" i="2"/>
  <c r="AX86" i="2"/>
  <c r="AY89" i="2"/>
  <c r="AU96" i="2"/>
  <c r="AV99" i="2"/>
  <c r="AD111" i="2"/>
  <c r="N105" i="2"/>
  <c r="O105" i="2" s="1"/>
  <c r="N111" i="2"/>
  <c r="O111" i="2" s="1"/>
  <c r="R103" i="2"/>
  <c r="AX38" i="2"/>
  <c r="AY41" i="2"/>
  <c r="AT77" i="2"/>
  <c r="AV80" i="2"/>
  <c r="AW83" i="2"/>
  <c r="AX95" i="2"/>
  <c r="AW105" i="2"/>
  <c r="AD59" i="2"/>
  <c r="AU64" i="2"/>
  <c r="BB65" i="2"/>
  <c r="AV67" i="2"/>
  <c r="AY69" i="2"/>
  <c r="AU77" i="2"/>
  <c r="AW79" i="2"/>
  <c r="N59" i="2"/>
  <c r="O59" i="2" s="1"/>
  <c r="AT61" i="2"/>
  <c r="AV64" i="2"/>
  <c r="AW67" i="2"/>
  <c r="AD73" i="2"/>
  <c r="AX79" i="2"/>
  <c r="O87" i="2"/>
  <c r="J31" i="2"/>
  <c r="AV35" i="2"/>
  <c r="AY37" i="2"/>
  <c r="AU45" i="2"/>
  <c r="AW47" i="2"/>
  <c r="AX66" i="2"/>
  <c r="R71" i="2"/>
  <c r="N73" i="2"/>
  <c r="O73" i="2" s="1"/>
  <c r="AV92" i="2"/>
  <c r="J95" i="2"/>
  <c r="BB99" i="2"/>
  <c r="AX102" i="2"/>
  <c r="AD107" i="2"/>
  <c r="J15" i="2"/>
  <c r="AX50" i="2"/>
  <c r="R55" i="2"/>
  <c r="N57" i="2"/>
  <c r="O57" i="2" s="1"/>
  <c r="AV76" i="2"/>
  <c r="J79" i="2"/>
  <c r="AG84" i="2"/>
  <c r="AU86" i="2"/>
  <c r="AV89" i="2"/>
  <c r="O55" i="2"/>
  <c r="AT29" i="2"/>
  <c r="O39" i="2"/>
  <c r="AT42" i="2"/>
  <c r="AY50" i="2"/>
  <c r="AT70" i="2"/>
  <c r="AU73" i="2"/>
  <c r="AW76" i="2"/>
  <c r="AY92" i="2"/>
  <c r="AT99" i="2"/>
  <c r="AT112" i="2"/>
  <c r="AX34" i="2"/>
  <c r="AW86" i="2"/>
  <c r="AX89" i="2"/>
  <c r="J93" i="2"/>
  <c r="AT96" i="2"/>
  <c r="BB97" i="2"/>
  <c r="AD105" i="2"/>
</calcChain>
</file>

<file path=xl/sharedStrings.xml><?xml version="1.0" encoding="utf-8"?>
<sst xmlns="http://schemas.openxmlformats.org/spreadsheetml/2006/main" count="3193" uniqueCount="200">
  <si>
    <t>Height</t>
  </si>
  <si>
    <t>Seated Height</t>
  </si>
  <si>
    <t>Arm Span</t>
  </si>
  <si>
    <t>20m (1)</t>
  </si>
  <si>
    <t>20m (2)</t>
  </si>
  <si>
    <t>Best_20m</t>
  </si>
  <si>
    <t>505 (1)</t>
  </si>
  <si>
    <t>505 (2)</t>
  </si>
  <si>
    <t>Best_505</t>
  </si>
  <si>
    <t>Raw VJ (1)</t>
  </si>
  <si>
    <t>Raw VJ (2)</t>
  </si>
  <si>
    <t>Max VJ</t>
  </si>
  <si>
    <t>Best_VJ</t>
  </si>
  <si>
    <t>HG (1)</t>
  </si>
  <si>
    <t>HG (2)</t>
  </si>
  <si>
    <t>Best_HG</t>
  </si>
  <si>
    <t>BB 6cm (1)</t>
  </si>
  <si>
    <t>MS (1)</t>
  </si>
  <si>
    <t>MS (2)</t>
  </si>
  <si>
    <t>Best_MS</t>
  </si>
  <si>
    <t>JS (1)</t>
  </si>
  <si>
    <t>JS (2)</t>
  </si>
  <si>
    <t>Left Front (1)</t>
  </si>
  <si>
    <t>Right Front (1)</t>
  </si>
  <si>
    <t>Left Away (1)</t>
  </si>
  <si>
    <t>Right Away (1)</t>
  </si>
  <si>
    <t>Left X (1)</t>
  </si>
  <si>
    <t>Right X (1)</t>
  </si>
  <si>
    <t>Left Front (2)</t>
  </si>
  <si>
    <t>Right Front (2)</t>
  </si>
  <si>
    <t>Left Away (2)</t>
  </si>
  <si>
    <t>Right Away (2)</t>
  </si>
  <si>
    <t>Left X (2)</t>
  </si>
  <si>
    <t>Right X (2)</t>
  </si>
  <si>
    <t>Best_Left Front</t>
  </si>
  <si>
    <t>Best_Right Front</t>
  </si>
  <si>
    <t>Best_Left Away</t>
  </si>
  <si>
    <t>Best_Right Away</t>
  </si>
  <si>
    <t>Best_Left X</t>
  </si>
  <si>
    <t>Best_Right X</t>
  </si>
  <si>
    <t>WT (1)</t>
  </si>
  <si>
    <t>WT (2)</t>
  </si>
  <si>
    <t>Best_WT</t>
  </si>
  <si>
    <t>/hannah_isabella_binte_muhammed</t>
  </si>
  <si>
    <t>/hannah_sofea_binte_hairul_sahr</t>
  </si>
  <si>
    <t>/lee_xin_ying_kirsten</t>
  </si>
  <si>
    <t>/alison_kee</t>
  </si>
  <si>
    <t>/emily_lee_rou_xuan</t>
  </si>
  <si>
    <t>/claire_yang_kai_ting</t>
  </si>
  <si>
    <t>/kristen_faith_chan_juk_sim_zen</t>
  </si>
  <si>
    <t>/goh_ding_han</t>
  </si>
  <si>
    <t>/tan_wei_hong_linus</t>
  </si>
  <si>
    <t>/kai_seah_rajentheran</t>
  </si>
  <si>
    <t>/kitson_kok_zi_cheng</t>
  </si>
  <si>
    <t>/kaiser_chan_chen_ziqian</t>
  </si>
  <si>
    <t>/naufal_noh_aqasha_bin_mohamad_</t>
  </si>
  <si>
    <t>/rayn_izzam_bin_muhd_idlan_goh</t>
  </si>
  <si>
    <t>/muhammad_danial_akif_bin_azari</t>
  </si>
  <si>
    <t>/muhammad_fahyim_iman_bin_muham</t>
  </si>
  <si>
    <t>/emir_aneeq_bin_mohamad_hafizat</t>
  </si>
  <si>
    <t>/muhammad_deniz_asher_bin_muham</t>
  </si>
  <si>
    <t>/goh_hui_ru_hana</t>
  </si>
  <si>
    <t>/hannah_soffiah_binte_mohamed_h</t>
  </si>
  <si>
    <t>/nyla_qistina_binte_dhzulkarnai</t>
  </si>
  <si>
    <t>/naomi_pathman</t>
  </si>
  <si>
    <t>/safia_imani_tan_binte_norman</t>
  </si>
  <si>
    <t>/miao_licen_matilda</t>
  </si>
  <si>
    <t>/keyarra_yu_xin_raphael</t>
  </si>
  <si>
    <t>/yap_wen_qi_joleen</t>
  </si>
  <si>
    <t>/natasha_binte_muhammad_zulkifl</t>
  </si>
  <si>
    <t>/danish_ilhan_bin_muhammad_sula</t>
  </si>
  <si>
    <t>/thng_kai_ming_joel</t>
  </si>
  <si>
    <t>/mohammad_dani_eshan_bin_mohamm</t>
  </si>
  <si>
    <t>/muhammad_hyder_zayan_bin_muham</t>
  </si>
  <si>
    <t>/lim_zhen_yi_jake</t>
  </si>
  <si>
    <t>/ilmal_yaqin_bin_mohamed_fadzuh</t>
  </si>
  <si>
    <t>/suhaan_mogan</t>
  </si>
  <si>
    <t>/rizq_shariq_bin_faizal_mirza</t>
  </si>
  <si>
    <t>/ahmad_daanish_areef_bin_ahmad_</t>
  </si>
  <si>
    <t>/kwek_en_hwee_celeste_guo_enhui</t>
  </si>
  <si>
    <t>/gwendolyn_lee_xin_le</t>
  </si>
  <si>
    <t>/amelia_seah</t>
  </si>
  <si>
    <t>/eng_yi_zhen</t>
  </si>
  <si>
    <t>/hailie_marshanda_binte_mohamed</t>
  </si>
  <si>
    <t>/nufah_asyura_binte_mohamad_his</t>
  </si>
  <si>
    <t>/qsyaira_emelda_binte_azharudin</t>
  </si>
  <si>
    <t>/bellaluna_alissya_binte_hambal</t>
  </si>
  <si>
    <t>/alisha_mia_shafana_binte_azman</t>
  </si>
  <si>
    <t>/jake_ong_shang_en</t>
  </si>
  <si>
    <t>/ihsan_bazil_bin_farhaan</t>
  </si>
  <si>
    <t>/lau_kai_heng_dylan</t>
  </si>
  <si>
    <t>/dini_nazrul_haqq_bin_muhammad_</t>
  </si>
  <si>
    <t>/mohamad_nur_irwan_bin_mohamad_</t>
  </si>
  <si>
    <t>/timothy_michiel_kok</t>
  </si>
  <si>
    <t>/imran_bin_amiruddin</t>
  </si>
  <si>
    <t>/dylan_nawin_tan</t>
  </si>
  <si>
    <t>/mervyn_ng_yee_feng_</t>
  </si>
  <si>
    <t>/yip_yi_ting_sarah</t>
  </si>
  <si>
    <t>/cheng_yoke_ka_arissa</t>
  </si>
  <si>
    <t>/gisele_koh_rui_xuan</t>
  </si>
  <si>
    <t>/kaeann_lee</t>
  </si>
  <si>
    <t>/chevelle_see</t>
  </si>
  <si>
    <t>/isaiah_raphael_loh_yi_xi</t>
  </si>
  <si>
    <t>/xu_zihan</t>
  </si>
  <si>
    <t>/damien_li_yize</t>
  </si>
  <si>
    <t>/leong_yee_rong_angelin</t>
  </si>
  <si>
    <t>/sio_mei_xuan_elsa</t>
  </si>
  <si>
    <t>/nur_arisha_adrianna_binte_azha</t>
  </si>
  <si>
    <t>/ng_en_yi</t>
  </si>
  <si>
    <t>/ammar_rusydan_bin_mohamad_rosl</t>
  </si>
  <si>
    <t>/kayden_tan_zhi_yu</t>
  </si>
  <si>
    <t>/matthew_tan_wei_bin</t>
  </si>
  <si>
    <t>/lee_yin_kai_marc</t>
  </si>
  <si>
    <t>/samuel_lee_hua_yi</t>
  </si>
  <si>
    <t>/arini_srimaya_thamihzarasan</t>
  </si>
  <si>
    <t>/abrielle_alexandra_wijaya</t>
  </si>
  <si>
    <t>/koh_qi_en_evie_gao_qien</t>
  </si>
  <si>
    <t>/chalene_tan_bao_ling</t>
  </si>
  <si>
    <t>/chantel_tan_bao_hui</t>
  </si>
  <si>
    <t>/kyra_mae_bianca_selvam</t>
  </si>
  <si>
    <t>/kienan_tee_so_kaliyapan</t>
  </si>
  <si>
    <t>/isaac_eng</t>
  </si>
  <si>
    <t>/seshan_raj</t>
  </si>
  <si>
    <t>/izzul_hakim_bin_mohamed_razif</t>
  </si>
  <si>
    <t>/ang_yi_cong_eason</t>
  </si>
  <si>
    <t>/travis_tan</t>
  </si>
  <si>
    <t>/aaqil_shawqi_bin_mohamed_hasru</t>
  </si>
  <si>
    <t>/ashley_lim_ru_en</t>
  </si>
  <si>
    <t>/bailey_chan_wan_ching</t>
  </si>
  <si>
    <t>/lee_zi_xuan</t>
  </si>
  <si>
    <t>/ho_jun_yeng_alistair_</t>
  </si>
  <si>
    <t>/ian_james_kwek</t>
  </si>
  <si>
    <t>/chua_andre_nicholas_chong</t>
  </si>
  <si>
    <t>/nigel_low_shin_ian</t>
  </si>
  <si>
    <t>/elizabeth_macayla</t>
  </si>
  <si>
    <t>/kayla_neo_en_qi</t>
  </si>
  <si>
    <t>/belinda_lim_yu_en</t>
  </si>
  <si>
    <t>/goay_ting_ting</t>
  </si>
  <si>
    <t>/lovelyn_zheng</t>
  </si>
  <si>
    <t>/ho_sun_yu_yong_he_sun_yuhong</t>
  </si>
  <si>
    <t>/wong_jun_en_jadon</t>
  </si>
  <si>
    <t>/sean_leow_shao_an</t>
  </si>
  <si>
    <t>/lai_chuan_eu_nathan_lai_quanyu</t>
  </si>
  <si>
    <t>/sara_nadya_foo_binte_muhammad_</t>
  </si>
  <si>
    <t>/teo_eng_en_kacy</t>
  </si>
  <si>
    <t>/lim_yong_li_andres</t>
  </si>
  <si>
    <t>/tan_xi_en</t>
  </si>
  <si>
    <t>/aura_aydria_putri_binte_soffia</t>
  </si>
  <si>
    <t>/sofea_aqilah_adha_binte_mohama</t>
  </si>
  <si>
    <t>/shaine_chua</t>
  </si>
  <si>
    <t>/jayven_yeo_hao_kai_yang_haokai</t>
  </si>
  <si>
    <t>/yam_jing_yi</t>
  </si>
  <si>
    <t>/zachary_goh_zhekai_wu_zhekai</t>
  </si>
  <si>
    <t>/emett_siow</t>
  </si>
  <si>
    <t>/ilyasaq_lee_rossdi_</t>
  </si>
  <si>
    <t>/nabil_ahmad_alhaddad_bin_ismail</t>
  </si>
  <si>
    <t>/hans_aqeil</t>
  </si>
  <si>
    <t>Date</t>
  </si>
  <si>
    <t>Tester</t>
  </si>
  <si>
    <t>Athlete</t>
  </si>
  <si>
    <t>rach</t>
  </si>
  <si>
    <t>Joanna</t>
  </si>
  <si>
    <t>Kevin</t>
  </si>
  <si>
    <t>/Teo_eng_en_kacy</t>
  </si>
  <si>
    <t>/Zachary_goh_zhekai_wu_zhekai</t>
  </si>
  <si>
    <t>/Emett_siow</t>
  </si>
  <si>
    <t>/Lim_yong_li_andres</t>
  </si>
  <si>
    <t>/Yam_jing_yi</t>
  </si>
  <si>
    <t>/Hans_Aqeil</t>
  </si>
  <si>
    <t>/Tan_xi_en</t>
  </si>
  <si>
    <t>hg1</t>
  </si>
  <si>
    <t>hg2</t>
  </si>
  <si>
    <t>Trial</t>
  </si>
  <si>
    <t>Data</t>
  </si>
  <si>
    <t>JY</t>
  </si>
  <si>
    <t>Wei Xin</t>
  </si>
  <si>
    <t>Jeter</t>
  </si>
  <si>
    <t>Reach Height</t>
  </si>
  <si>
    <t>VJ (1)</t>
  </si>
  <si>
    <t>VJ (2)</t>
  </si>
  <si>
    <t>Huz</t>
  </si>
  <si>
    <t>Shi Ying</t>
  </si>
  <si>
    <t>Asyiqin</t>
  </si>
  <si>
    <t>BB 6cm (2)</t>
  </si>
  <si>
    <t>BB 6cm (3)</t>
  </si>
  <si>
    <t>BB 4.5cm (1)</t>
  </si>
  <si>
    <t>BB 4.5cm (2)</t>
  </si>
  <si>
    <t>BB 4.5cm (3)</t>
  </si>
  <si>
    <t>BB 3cm (1)</t>
  </si>
  <si>
    <t>BB 3cm (2)</t>
  </si>
  <si>
    <t>BB 3cm (3)</t>
  </si>
  <si>
    <t>ID</t>
  </si>
  <si>
    <t>Ryan</t>
  </si>
  <si>
    <t>hazel</t>
  </si>
  <si>
    <t>Afiq</t>
  </si>
  <si>
    <t>Tuncay</t>
  </si>
  <si>
    <t>Joy</t>
  </si>
  <si>
    <t>Name</t>
  </si>
  <si>
    <t>Wall Toss (1st)</t>
  </si>
  <si>
    <t>Wall Toss (2nd)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</si>
</sst>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,\ hh:mm:ss"/>
    <numFmt numFmtId="165" formatCode="dd/mm/yyyy\,\ hh:mm:ss"/>
  </numFmts>
  <fonts count="7" x14ac:knownFonts="1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color rgb="FFFFFFFF"/>
      <name val="Arial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A5A5A5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thin">
        <color rgb="FF8EA9D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4" fontId="2" fillId="0" borderId="0" xfId="0" applyNumberFormat="1" applyFont="1"/>
    <xf numFmtId="4" fontId="3" fillId="0" borderId="0" xfId="0" applyNumberFormat="1" applyFont="1" applyAlignment="1">
      <alignment horizontal="center"/>
    </xf>
    <xf numFmtId="4" fontId="2" fillId="0" borderId="0" xfId="0" applyNumberFormat="1" applyFont="1"/>
    <xf numFmtId="4" fontId="2" fillId="3" borderId="0" xfId="0" applyNumberFormat="1" applyFont="1" applyFill="1"/>
    <xf numFmtId="165" fontId="2" fillId="0" borderId="0" xfId="0" applyNumberFormat="1" applyFont="1"/>
    <xf numFmtId="1" fontId="4" fillId="4" borderId="1" xfId="0" applyNumberFormat="1" applyFont="1" applyFill="1" applyBorder="1" applyAlignment="1">
      <alignment horizontal="center"/>
    </xf>
    <xf numFmtId="0" fontId="6" fillId="5" borderId="2" xfId="1" applyFont="1" applyFill="1" applyBorder="1" applyAlignment="1">
      <alignment vertical="center"/>
    </xf>
  </cellXfs>
  <cellStyles count="2">
    <cellStyle name="Normal" xfId="0" builtinId="0"/>
    <cellStyle name="Normal 2 2 2" xfId="1" xr:uid="{7C30C370-E104-1D42-96C7-13EDB1C897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FF"/>
    <outlinePr summaryBelow="0" summaryRight="0"/>
  </sheetPr>
  <dimension ref="A1:BB999"/>
  <sheetViews>
    <sheetView tabSelected="1" workbookViewId="0">
      <pane xSplit="1" topLeftCell="M1" activePane="topRight" state="frozen"/>
      <selection pane="topRight" activeCell="AZ1" sqref="AZ1:BA1"/>
    </sheetView>
  </sheetViews>
  <sheetFormatPr baseColWidth="10" defaultColWidth="12.5" defaultRowHeight="15.75" customHeight="1" x14ac:dyDescent="0.15"/>
  <cols>
    <col min="1" max="1" width="30.83203125" customWidth="1"/>
  </cols>
  <sheetData>
    <row r="1" spans="1:54" ht="16" x14ac:dyDescent="0.2">
      <c r="A1" s="1" t="s">
        <v>197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3" t="s">
        <v>8</v>
      </c>
      <c r="K1" s="11" t="s">
        <v>177</v>
      </c>
      <c r="L1" s="2" t="s">
        <v>9</v>
      </c>
      <c r="M1" s="2" t="s">
        <v>10</v>
      </c>
      <c r="N1" s="2" t="s">
        <v>11</v>
      </c>
      <c r="O1" s="3" t="s">
        <v>12</v>
      </c>
      <c r="P1" s="2" t="s">
        <v>13</v>
      </c>
      <c r="Q1" s="2" t="s">
        <v>14</v>
      </c>
      <c r="R1" s="3" t="s">
        <v>15</v>
      </c>
      <c r="S1" s="2" t="s">
        <v>16</v>
      </c>
      <c r="T1" s="2" t="s">
        <v>183</v>
      </c>
      <c r="U1" s="2" t="s">
        <v>184</v>
      </c>
      <c r="V1" s="2" t="s">
        <v>185</v>
      </c>
      <c r="W1" s="2" t="s">
        <v>186</v>
      </c>
      <c r="X1" s="2" t="s">
        <v>187</v>
      </c>
      <c r="Y1" s="2" t="s">
        <v>188</v>
      </c>
      <c r="Z1" s="2" t="s">
        <v>189</v>
      </c>
      <c r="AA1" s="2" t="s">
        <v>190</v>
      </c>
      <c r="AB1" s="2" t="s">
        <v>17</v>
      </c>
      <c r="AC1" s="2" t="s">
        <v>18</v>
      </c>
      <c r="AD1" s="3" t="s">
        <v>19</v>
      </c>
      <c r="AE1" s="2" t="s">
        <v>20</v>
      </c>
      <c r="AF1" s="2" t="s">
        <v>21</v>
      </c>
      <c r="AG1" s="3" t="s">
        <v>19</v>
      </c>
      <c r="AH1" s="2" t="s">
        <v>22</v>
      </c>
      <c r="AI1" s="2" t="s">
        <v>23</v>
      </c>
      <c r="AJ1" s="2" t="s">
        <v>24</v>
      </c>
      <c r="AK1" s="2" t="s">
        <v>25</v>
      </c>
      <c r="AL1" s="2" t="s">
        <v>26</v>
      </c>
      <c r="AM1" s="2" t="s">
        <v>27</v>
      </c>
      <c r="AN1" s="2" t="s">
        <v>28</v>
      </c>
      <c r="AO1" s="2" t="s">
        <v>29</v>
      </c>
      <c r="AP1" s="2" t="s">
        <v>30</v>
      </c>
      <c r="AQ1" s="2" t="s">
        <v>31</v>
      </c>
      <c r="AR1" s="2" t="s">
        <v>32</v>
      </c>
      <c r="AS1" s="2" t="s">
        <v>33</v>
      </c>
      <c r="AT1" s="3" t="s">
        <v>34</v>
      </c>
      <c r="AU1" s="3" t="s">
        <v>35</v>
      </c>
      <c r="AV1" s="3" t="s">
        <v>36</v>
      </c>
      <c r="AW1" s="3" t="s">
        <v>37</v>
      </c>
      <c r="AX1" s="3" t="s">
        <v>38</v>
      </c>
      <c r="AY1" s="3" t="s">
        <v>39</v>
      </c>
      <c r="AZ1" s="12" t="s">
        <v>198</v>
      </c>
      <c r="BA1" s="12" t="s">
        <v>199</v>
      </c>
      <c r="BB1" s="3" t="s">
        <v>42</v>
      </c>
    </row>
    <row r="2" spans="1:54" ht="13" x14ac:dyDescent="0.15">
      <c r="A2" s="4" t="s">
        <v>43</v>
      </c>
      <c r="B2" s="4">
        <f>VLOOKUP(A2,'Height &amp; Seated Height'!C:Q,2,FALSE)</f>
        <v>160.5</v>
      </c>
      <c r="C2" s="4">
        <f>VLOOKUP($A2,'Height &amp; Seated Height'!C:Q,3,FALSE)</f>
        <v>122.3</v>
      </c>
      <c r="D2" s="4">
        <f>VLOOKUP($A2,'Arm Span'!C:Q,2,FALSE)</f>
        <v>167</v>
      </c>
      <c r="E2" s="8">
        <f>VLOOKUP($A2,'20m Sprint (Post)'!C:Q,2,FALSE)</f>
        <v>3.387</v>
      </c>
      <c r="F2" s="8">
        <f>VLOOKUP($A2,'20m Sprint (Post)'!$C:$Q,3,FALSE)</f>
        <v>3.383</v>
      </c>
      <c r="G2" s="8">
        <f t="shared" ref="G2:G115" si="0">MIN(E2,F2)</f>
        <v>3.383</v>
      </c>
      <c r="H2" s="4" t="e">
        <f>VLOOKUP($A2,'505 Agility (Post)'!$C:$Q,2,FALSE)</f>
        <v>#N/A</v>
      </c>
      <c r="I2" s="4" t="e">
        <f>VLOOKUP($A2,'505 Agility (Post)'!$C:$Q,3,FALSE)</f>
        <v>#N/A</v>
      </c>
      <c r="J2" s="4" t="e">
        <f t="shared" ref="J2:J115" si="1">MIN(H2,I2)</f>
        <v>#N/A</v>
      </c>
      <c r="K2" s="4">
        <f>VLOOKUP($A2,'Vertical Jump'!$C:$Q,2,FALSE)</f>
        <v>42</v>
      </c>
      <c r="L2" s="4">
        <f>VLOOKUP($A2,'Vertical Jump'!$C:$Q,3,FALSE)</f>
        <v>74</v>
      </c>
      <c r="M2" s="4">
        <f>VLOOKUP($A2,'Vertical Jump'!$C:$Q,4,FALSE)</f>
        <v>74</v>
      </c>
      <c r="N2" s="4">
        <f t="shared" ref="N2:N115" si="2">MAX(L2,M2)</f>
        <v>74</v>
      </c>
      <c r="O2" s="4">
        <f t="shared" ref="O2:O115" si="3">N2-K2</f>
        <v>32</v>
      </c>
      <c r="P2" s="4">
        <f>VLOOKUP($A2,'Handgrip Strength'!$C:$Q,2,FALSE)</f>
        <v>29</v>
      </c>
      <c r="Q2" s="4">
        <f>VLOOKUP($A2,'Handgrip Strength'!$C:$Q,3,FALSE)</f>
        <v>30</v>
      </c>
      <c r="R2" s="4">
        <f t="shared" ref="R2:R115" si="4">MAX(P2,Q2)</f>
        <v>30</v>
      </c>
      <c r="S2" s="4">
        <f>VLOOKUP($A2,'Balance Beam (Post)'!$C:$Q,2,FALSE)</f>
        <v>8</v>
      </c>
      <c r="T2" s="4">
        <f>VLOOKUP($A2,'Balance Beam (Post)'!$C:$Q,3,FALSE)</f>
        <v>8</v>
      </c>
      <c r="U2" s="4">
        <f>VLOOKUP($A2,'Balance Beam (Post)'!$C:$Q,4,FALSE)</f>
        <v>8</v>
      </c>
      <c r="V2" s="4">
        <f>VLOOKUP($A2,'Balance Beam (Post)'!$C:$Q,5,FALSE)</f>
        <v>8</v>
      </c>
      <c r="W2" s="4">
        <f>VLOOKUP($A2,'Balance Beam (Post)'!$C:$Q,6,FALSE)</f>
        <v>8</v>
      </c>
      <c r="X2" s="4">
        <f>VLOOKUP($A2,'Balance Beam (Post)'!$C:$Q,7,FALSE)</f>
        <v>8</v>
      </c>
      <c r="Y2" s="4">
        <f>VLOOKUP($A2,'Balance Beam (Post)'!$C:$Q,8,FALSE)</f>
        <v>6</v>
      </c>
      <c r="Z2" s="4">
        <f>VLOOKUP($A2,'Balance Beam (Post)'!$C:$Q,9,FALSE)</f>
        <v>2</v>
      </c>
      <c r="AA2" s="4">
        <f>VLOOKUP($A2,'Balance Beam (Post)'!$C:$Q,10,FALSE)</f>
        <v>8</v>
      </c>
      <c r="AB2" s="4">
        <f>VLOOKUP($A2,'Moving Sideways'!$C:$Q,2,FALSE)</f>
        <v>28</v>
      </c>
      <c r="AC2" s="4">
        <f>VLOOKUP($A2,'Moving Sideways'!$C:$Q,3,FALSE)</f>
        <v>26</v>
      </c>
      <c r="AD2" s="4">
        <f t="shared" ref="AD2:AD115" si="5">MAX(AB2,AC2)</f>
        <v>28</v>
      </c>
      <c r="AE2" s="4">
        <f>VLOOKUP($A2,'Jumping Sideways'!$C:$Q,2,FALSE)</f>
        <v>48</v>
      </c>
      <c r="AF2" s="4">
        <f>VLOOKUP($A2,'Jumping Sideways'!$C:$Q,3,FALSE)</f>
        <v>46</v>
      </c>
      <c r="AG2" s="4">
        <f t="shared" ref="AG2:AG115" si="6">MAX(AE2,AF2)</f>
        <v>48</v>
      </c>
      <c r="AH2" s="4" t="e">
        <f>VLOOKUP($A2,'Y-Balance (Post)'!$C:$Q,2,FALSE)</f>
        <v>#N/A</v>
      </c>
      <c r="AI2" s="4" t="e">
        <f>VLOOKUP($A2,'Y-Balance (Post)'!$C:$Q,3,FALSE)</f>
        <v>#N/A</v>
      </c>
      <c r="AJ2" s="4" t="e">
        <f>VLOOKUP($A2,'Y-Balance (Post)'!$C:$Q,4,FALSE)</f>
        <v>#N/A</v>
      </c>
      <c r="AK2" s="4" t="e">
        <f>VLOOKUP($A2,'Y-Balance (Post)'!$C:$Q,5,FALSE)</f>
        <v>#N/A</v>
      </c>
      <c r="AL2" s="4" t="e">
        <f>VLOOKUP($A2,'Y-Balance (Post)'!$C:$Q,6,FALSE)</f>
        <v>#N/A</v>
      </c>
      <c r="AM2" s="4" t="e">
        <f>VLOOKUP($A2,'Y-Balance (Post)'!$C:$Q,7,FALSE)</f>
        <v>#N/A</v>
      </c>
      <c r="AN2" s="4" t="e">
        <f>VLOOKUP($A2,'Y-Balance (Post)'!$C:$Q,8,FALSE)</f>
        <v>#N/A</v>
      </c>
      <c r="AO2" s="4" t="e">
        <f>VLOOKUP($A2,'Y-Balance (Post)'!$C:$Q,9,FALSE)</f>
        <v>#N/A</v>
      </c>
      <c r="AP2" s="4" t="e">
        <f>VLOOKUP($A2,'Y-Balance (Post)'!$C:$Q,10,FALSE)</f>
        <v>#N/A</v>
      </c>
      <c r="AQ2" s="4" t="e">
        <f>VLOOKUP($A2,'Y-Balance (Post)'!$C:$Q,11,FALSE)</f>
        <v>#N/A</v>
      </c>
      <c r="AR2" s="4" t="e">
        <f>VLOOKUP($A2,'Y-Balance (Post)'!$C:$Q,12,FALSE)</f>
        <v>#N/A</v>
      </c>
      <c r="AS2" s="4" t="e">
        <f>VLOOKUP($A2,'Y-Balance (Post)'!$C:$Q,13,FALSE)</f>
        <v>#N/A</v>
      </c>
      <c r="AT2" s="4" t="e">
        <f t="shared" ref="AT2:AY2" si="7">MAX(AH2,AN2)</f>
        <v>#N/A</v>
      </c>
      <c r="AU2" s="4" t="e">
        <f t="shared" si="7"/>
        <v>#N/A</v>
      </c>
      <c r="AV2" s="4" t="e">
        <f t="shared" si="7"/>
        <v>#N/A</v>
      </c>
      <c r="AW2" s="4" t="e">
        <f t="shared" si="7"/>
        <v>#N/A</v>
      </c>
      <c r="AX2" s="4" t="e">
        <f t="shared" si="7"/>
        <v>#N/A</v>
      </c>
      <c r="AY2" s="4" t="e">
        <f t="shared" si="7"/>
        <v>#N/A</v>
      </c>
      <c r="AZ2" s="4">
        <f>VLOOKUP($A2,'Wall Toss'!$C:$Q,2,FALSE)</f>
        <v>21</v>
      </c>
      <c r="BA2" s="4">
        <f>VLOOKUP($A2,'Wall Toss'!$C:$Q,3,FALSE)</f>
        <v>23</v>
      </c>
      <c r="BB2" s="4">
        <f t="shared" ref="BB2:BB115" si="8">MAX(AZ2,BA2)</f>
        <v>23</v>
      </c>
    </row>
    <row r="3" spans="1:54" ht="13" x14ac:dyDescent="0.15">
      <c r="A3" s="4" t="s">
        <v>44</v>
      </c>
      <c r="B3" s="4">
        <f>VLOOKUP(A3,'Height &amp; Seated Height'!C:Q,2,FALSE)</f>
        <v>139.5</v>
      </c>
      <c r="C3" s="4">
        <f>VLOOKUP($A3,'Height &amp; Seated Height'!C:Q,3,FALSE)</f>
        <v>110.5</v>
      </c>
      <c r="D3" s="4">
        <f>VLOOKUP($A3,'Arm Span'!C:Q,2,FALSE)</f>
        <v>138.5</v>
      </c>
      <c r="E3" s="8">
        <f>VLOOKUP($A3,'20m Sprint (Post)'!C:Q,2,FALSE)</f>
        <v>3.8029999999999999</v>
      </c>
      <c r="F3" s="8">
        <f>VLOOKUP($A3,'20m Sprint (Post)'!$C:$Q,3,FALSE)</f>
        <v>4.1669999999999998</v>
      </c>
      <c r="G3" s="8">
        <f t="shared" si="0"/>
        <v>3.8029999999999999</v>
      </c>
      <c r="H3" s="4" t="e">
        <f>VLOOKUP($A3,'505 Agility (Post)'!$C:$Q,2,FALSE)</f>
        <v>#N/A</v>
      </c>
      <c r="I3" s="4" t="e">
        <f>VLOOKUP($A3,'505 Agility (Post)'!$C:$Q,3,FALSE)</f>
        <v>#N/A</v>
      </c>
      <c r="J3" s="4" t="e">
        <f t="shared" si="1"/>
        <v>#N/A</v>
      </c>
      <c r="K3" s="4" t="e">
        <f>VLOOKUP($A3,'Vertical Jump'!$C:$Q,2,FALSE)</f>
        <v>#N/A</v>
      </c>
      <c r="L3" s="4" t="e">
        <f>VLOOKUP($A3,'Vertical Jump'!$C:$Q,3,FALSE)</f>
        <v>#N/A</v>
      </c>
      <c r="M3" s="4" t="e">
        <f>VLOOKUP($A3,'Vertical Jump'!$C:$Q,4,FALSE)</f>
        <v>#N/A</v>
      </c>
      <c r="N3" s="4" t="e">
        <f t="shared" si="2"/>
        <v>#N/A</v>
      </c>
      <c r="O3" s="4" t="e">
        <f t="shared" si="3"/>
        <v>#N/A</v>
      </c>
      <c r="P3" s="4">
        <f>VLOOKUP($A3,'Handgrip Strength'!$C:$Q,2,FALSE)</f>
        <v>15.5</v>
      </c>
      <c r="Q3" s="4">
        <f>VLOOKUP($A3,'Handgrip Strength'!$C:$Q,3,FALSE)</f>
        <v>13</v>
      </c>
      <c r="R3" s="4">
        <f t="shared" si="4"/>
        <v>15.5</v>
      </c>
      <c r="S3" s="4">
        <f>VLOOKUP($A3,'Balance Beam (Post)'!$C:$Q,2,FALSE)</f>
        <v>8</v>
      </c>
      <c r="T3" s="4">
        <f>VLOOKUP($A3,'Balance Beam (Post)'!$C:$Q,3,FALSE)</f>
        <v>8</v>
      </c>
      <c r="U3" s="4">
        <f>VLOOKUP($A3,'Balance Beam (Post)'!$C:$Q,4,FALSE)</f>
        <v>8</v>
      </c>
      <c r="V3" s="4">
        <f>VLOOKUP($A3,'Balance Beam (Post)'!$C:$Q,5,FALSE)</f>
        <v>8</v>
      </c>
      <c r="W3" s="4">
        <f>VLOOKUP($A3,'Balance Beam (Post)'!$C:$Q,6,FALSE)</f>
        <v>8</v>
      </c>
      <c r="X3" s="4">
        <f>VLOOKUP($A3,'Balance Beam (Post)'!$C:$Q,7,FALSE)</f>
        <v>8</v>
      </c>
      <c r="Y3" s="4">
        <f>VLOOKUP($A3,'Balance Beam (Post)'!$C:$Q,8,FALSE)</f>
        <v>8</v>
      </c>
      <c r="Z3" s="4">
        <f>VLOOKUP($A3,'Balance Beam (Post)'!$C:$Q,9,FALSE)</f>
        <v>8</v>
      </c>
      <c r="AA3" s="4">
        <f>VLOOKUP($A3,'Balance Beam (Post)'!$C:$Q,10,FALSE)</f>
        <v>8</v>
      </c>
      <c r="AB3" s="4">
        <f>VLOOKUP($A3,'Moving Sideways'!$C:$Q,2,FALSE)</f>
        <v>25</v>
      </c>
      <c r="AC3" s="4">
        <f>VLOOKUP($A3,'Moving Sideways'!$C:$Q,3,FALSE)</f>
        <v>28</v>
      </c>
      <c r="AD3" s="4">
        <f t="shared" si="5"/>
        <v>28</v>
      </c>
      <c r="AE3" s="4">
        <f>VLOOKUP($A3,'Jumping Sideways'!$C:$Q,2,FALSE)</f>
        <v>43</v>
      </c>
      <c r="AF3" s="4">
        <f>VLOOKUP($A3,'Jumping Sideways'!$C:$Q,3,FALSE)</f>
        <v>39</v>
      </c>
      <c r="AG3" s="4">
        <f t="shared" si="6"/>
        <v>43</v>
      </c>
      <c r="AH3" s="4">
        <f>VLOOKUP($A3,'Y-Balance (Post)'!$C:$Q,2,FALSE)</f>
        <v>69</v>
      </c>
      <c r="AI3" s="4">
        <f>VLOOKUP($A3,'Y-Balance (Post)'!$C:$Q,3,FALSE)</f>
        <v>59</v>
      </c>
      <c r="AJ3" s="4">
        <f>VLOOKUP($A3,'Y-Balance (Post)'!$C:$Q,4,FALSE)</f>
        <v>91</v>
      </c>
      <c r="AK3" s="4">
        <f>VLOOKUP($A3,'Y-Balance (Post)'!$C:$Q,5,FALSE)</f>
        <v>89</v>
      </c>
      <c r="AL3" s="4">
        <f>VLOOKUP($A3,'Y-Balance (Post)'!$C:$Q,6,FALSE)</f>
        <v>91</v>
      </c>
      <c r="AM3" s="4">
        <f>VLOOKUP($A3,'Y-Balance (Post)'!$C:$Q,7,FALSE)</f>
        <v>90</v>
      </c>
      <c r="AN3" s="4">
        <f>VLOOKUP($A3,'Y-Balance (Post)'!$C:$Q,8,FALSE)</f>
        <v>72</v>
      </c>
      <c r="AO3" s="4">
        <f>VLOOKUP($A3,'Y-Balance (Post)'!$C:$Q,9,FALSE)</f>
        <v>68</v>
      </c>
      <c r="AP3" s="4">
        <f>VLOOKUP($A3,'Y-Balance (Post)'!$C:$Q,10,FALSE)</f>
        <v>92</v>
      </c>
      <c r="AQ3" s="4">
        <f>VLOOKUP($A3,'Y-Balance (Post)'!$C:$Q,11,FALSE)</f>
        <v>87</v>
      </c>
      <c r="AR3" s="4">
        <f>VLOOKUP($A3,'Y-Balance (Post)'!$C:$Q,12,FALSE)</f>
        <v>96</v>
      </c>
      <c r="AS3" s="4">
        <f>VLOOKUP($A3,'Y-Balance (Post)'!$C:$Q,13,FALSE)</f>
        <v>98</v>
      </c>
      <c r="AT3" s="4">
        <f t="shared" ref="AT3:AY3" si="9">MAX(AH3,AN3)</f>
        <v>72</v>
      </c>
      <c r="AU3" s="4">
        <f t="shared" si="9"/>
        <v>68</v>
      </c>
      <c r="AV3" s="4">
        <f t="shared" si="9"/>
        <v>92</v>
      </c>
      <c r="AW3" s="4">
        <f t="shared" si="9"/>
        <v>89</v>
      </c>
      <c r="AX3" s="4">
        <f t="shared" si="9"/>
        <v>96</v>
      </c>
      <c r="AY3" s="4">
        <f t="shared" si="9"/>
        <v>98</v>
      </c>
      <c r="AZ3" s="4">
        <f>VLOOKUP($A3,'Wall Toss'!$C:$Q,2,FALSE)</f>
        <v>12</v>
      </c>
      <c r="BA3" s="4">
        <f>VLOOKUP($A3,'Wall Toss'!$C:$Q,3,FALSE)</f>
        <v>12</v>
      </c>
      <c r="BB3" s="4">
        <f t="shared" si="8"/>
        <v>12</v>
      </c>
    </row>
    <row r="4" spans="1:54" ht="13" x14ac:dyDescent="0.15">
      <c r="A4" s="4" t="s">
        <v>45</v>
      </c>
      <c r="B4" s="4">
        <f>VLOOKUP(A4,'Height &amp; Seated Height'!C:Q,2,FALSE)</f>
        <v>157.80000000000001</v>
      </c>
      <c r="C4" s="4">
        <f>VLOOKUP($A4,'Height &amp; Seated Height'!C:Q,3,FALSE)</f>
        <v>121.1</v>
      </c>
      <c r="D4" s="4">
        <f>VLOOKUP($A4,'Arm Span'!C:Q,2,FALSE)</f>
        <v>157.5</v>
      </c>
      <c r="E4" s="8">
        <f>VLOOKUP($A4,'20m Sprint (Post)'!C:Q,2,FALSE)</f>
        <v>4</v>
      </c>
      <c r="F4" s="8">
        <f>VLOOKUP($A4,'20m Sprint (Post)'!$C:$Q,3,FALSE)</f>
        <v>4.1079999999999997</v>
      </c>
      <c r="G4" s="8">
        <f t="shared" si="0"/>
        <v>4</v>
      </c>
      <c r="H4" s="8">
        <f>VLOOKUP($A4,'505 Agility (Post)'!$C:$Q,2,FALSE)</f>
        <v>2.988</v>
      </c>
      <c r="I4" s="8">
        <f>VLOOKUP($A4,'505 Agility (Post)'!$C:$Q,3,FALSE)</f>
        <v>2.9460000000000002</v>
      </c>
      <c r="J4" s="8">
        <f t="shared" si="1"/>
        <v>2.9460000000000002</v>
      </c>
      <c r="K4" s="4">
        <f>VLOOKUP($A4,'Vertical Jump'!$C:$Q,2,FALSE)</f>
        <v>30</v>
      </c>
      <c r="L4" s="4">
        <f>VLOOKUP($A4,'Vertical Jump'!$C:$Q,3,FALSE)</f>
        <v>55</v>
      </c>
      <c r="M4" s="4">
        <f>VLOOKUP($A4,'Vertical Jump'!$C:$Q,4,FALSE)</f>
        <v>66</v>
      </c>
      <c r="N4" s="4">
        <f t="shared" si="2"/>
        <v>66</v>
      </c>
      <c r="O4" s="4">
        <f t="shared" si="3"/>
        <v>36</v>
      </c>
      <c r="P4" s="4">
        <f>VLOOKUP($A4,'Handgrip Strength'!$C:$Q,2,FALSE)</f>
        <v>21</v>
      </c>
      <c r="Q4" s="4">
        <f>VLOOKUP($A4,'Handgrip Strength'!$C:$Q,3,FALSE)</f>
        <v>23</v>
      </c>
      <c r="R4" s="4">
        <f t="shared" si="4"/>
        <v>23</v>
      </c>
      <c r="S4" s="4">
        <f>VLOOKUP($A4,'Balance Beam (Post)'!$C:$Q,2,FALSE)</f>
        <v>3</v>
      </c>
      <c r="T4" s="4">
        <f>VLOOKUP($A4,'Balance Beam (Post)'!$C:$Q,3,FALSE)</f>
        <v>4</v>
      </c>
      <c r="U4" s="4">
        <f>VLOOKUP($A4,'Balance Beam (Post)'!$C:$Q,4,FALSE)</f>
        <v>8</v>
      </c>
      <c r="V4" s="4">
        <f>VLOOKUP($A4,'Balance Beam (Post)'!$C:$Q,5,FALSE)</f>
        <v>0</v>
      </c>
      <c r="W4" s="4">
        <f>VLOOKUP($A4,'Balance Beam (Post)'!$C:$Q,6,FALSE)</f>
        <v>2</v>
      </c>
      <c r="X4" s="4">
        <f>VLOOKUP($A4,'Balance Beam (Post)'!$C:$Q,7,FALSE)</f>
        <v>0</v>
      </c>
      <c r="Y4" s="4">
        <f>VLOOKUP($A4,'Balance Beam (Post)'!$C:$Q,8,FALSE)</f>
        <v>4</v>
      </c>
      <c r="Z4" s="4">
        <f>VLOOKUP($A4,'Balance Beam (Post)'!$C:$Q,9,FALSE)</f>
        <v>0</v>
      </c>
      <c r="AA4" s="4">
        <f>VLOOKUP($A4,'Balance Beam (Post)'!$C:$Q,10,FALSE)</f>
        <v>2</v>
      </c>
      <c r="AB4" s="4">
        <f>VLOOKUP($A4,'Moving Sideways'!$C:$Q,2,FALSE)</f>
        <v>18</v>
      </c>
      <c r="AC4" s="4">
        <f>VLOOKUP($A4,'Moving Sideways'!$C:$Q,3,FALSE)</f>
        <v>20</v>
      </c>
      <c r="AD4" s="4">
        <f t="shared" si="5"/>
        <v>20</v>
      </c>
      <c r="AE4" s="4">
        <f>VLOOKUP($A4,'Jumping Sideways'!$C:$Q,2,FALSE)</f>
        <v>38</v>
      </c>
      <c r="AF4" s="4">
        <f>VLOOKUP($A4,'Jumping Sideways'!$C:$Q,3,FALSE)</f>
        <v>36</v>
      </c>
      <c r="AG4" s="4">
        <f t="shared" si="6"/>
        <v>38</v>
      </c>
      <c r="AH4" s="4">
        <f>VLOOKUP($A4,'Y-Balance (Post)'!$C:$Q,2,FALSE)</f>
        <v>64</v>
      </c>
      <c r="AI4" s="4">
        <f>VLOOKUP($A4,'Y-Balance (Post)'!$C:$Q,3,FALSE)</f>
        <v>70</v>
      </c>
      <c r="AJ4" s="4">
        <f>VLOOKUP($A4,'Y-Balance (Post)'!$C:$Q,4,FALSE)</f>
        <v>81</v>
      </c>
      <c r="AK4" s="4">
        <f>VLOOKUP($A4,'Y-Balance (Post)'!$C:$Q,5,FALSE)</f>
        <v>82</v>
      </c>
      <c r="AL4" s="4">
        <f>VLOOKUP($A4,'Y-Balance (Post)'!$C:$Q,6,FALSE)</f>
        <v>80</v>
      </c>
      <c r="AM4" s="4">
        <f>VLOOKUP($A4,'Y-Balance (Post)'!$C:$Q,7,FALSE)</f>
        <v>84</v>
      </c>
      <c r="AN4" s="4">
        <f>VLOOKUP($A4,'Y-Balance (Post)'!$C:$Q,8,FALSE)</f>
        <v>58</v>
      </c>
      <c r="AO4" s="4">
        <f>VLOOKUP($A4,'Y-Balance (Post)'!$C:$Q,9,FALSE)</f>
        <v>58</v>
      </c>
      <c r="AP4" s="4">
        <f>VLOOKUP($A4,'Y-Balance (Post)'!$C:$Q,10,FALSE)</f>
        <v>84</v>
      </c>
      <c r="AQ4" s="4">
        <f>VLOOKUP($A4,'Y-Balance (Post)'!$C:$Q,11,FALSE)</f>
        <v>89</v>
      </c>
      <c r="AR4" s="4">
        <f>VLOOKUP($A4,'Y-Balance (Post)'!$C:$Q,12,FALSE)</f>
        <v>88</v>
      </c>
      <c r="AS4" s="4">
        <f>VLOOKUP($A4,'Y-Balance (Post)'!$C:$Q,13,FALSE)</f>
        <v>100</v>
      </c>
      <c r="AT4" s="4">
        <f t="shared" ref="AT4:AY4" si="10">MAX(AH4,AN4)</f>
        <v>64</v>
      </c>
      <c r="AU4" s="4">
        <f t="shared" si="10"/>
        <v>70</v>
      </c>
      <c r="AV4" s="4">
        <f t="shared" si="10"/>
        <v>84</v>
      </c>
      <c r="AW4" s="4">
        <f t="shared" si="10"/>
        <v>89</v>
      </c>
      <c r="AX4" s="4">
        <f t="shared" si="10"/>
        <v>88</v>
      </c>
      <c r="AY4" s="4">
        <f t="shared" si="10"/>
        <v>100</v>
      </c>
      <c r="AZ4" s="4">
        <f>VLOOKUP($A4,'Wall Toss'!$C:$Q,2,FALSE)</f>
        <v>13</v>
      </c>
      <c r="BA4" s="4">
        <f>VLOOKUP($A4,'Wall Toss'!$C:$Q,3,FALSE)</f>
        <v>17</v>
      </c>
      <c r="BB4" s="4">
        <f t="shared" si="8"/>
        <v>17</v>
      </c>
    </row>
    <row r="5" spans="1:54" ht="13" x14ac:dyDescent="0.15">
      <c r="A5" s="4" t="s">
        <v>46</v>
      </c>
      <c r="B5" s="4">
        <f>VLOOKUP(A5,'Height &amp; Seated Height'!C:Q,2,FALSE)</f>
        <v>151.80000000000001</v>
      </c>
      <c r="C5" s="4">
        <f>VLOOKUP($A5,'Height &amp; Seated Height'!C:Q,3,FALSE)</f>
        <v>119.9</v>
      </c>
      <c r="D5" s="4">
        <f>VLOOKUP($A5,'Arm Span'!C:Q,2,FALSE)</f>
        <v>152</v>
      </c>
      <c r="E5" s="8">
        <f>VLOOKUP($A5,'20m Sprint (Post)'!C:Q,2,FALSE)</f>
        <v>3.8410000000000002</v>
      </c>
      <c r="F5" s="8">
        <f>VLOOKUP($A5,'20m Sprint (Post)'!$C:$Q,3,FALSE)</f>
        <v>3.8149999999999999</v>
      </c>
      <c r="G5" s="8">
        <f t="shared" si="0"/>
        <v>3.8149999999999999</v>
      </c>
      <c r="H5" s="8">
        <f>VLOOKUP($A5,'505 Agility (Post)'!$C:$Q,2,FALSE)</f>
        <v>2.7959999999999998</v>
      </c>
      <c r="I5" s="8">
        <f>VLOOKUP($A5,'505 Agility (Post)'!$C:$Q,3,FALSE)</f>
        <v>2.786</v>
      </c>
      <c r="J5" s="8">
        <f t="shared" si="1"/>
        <v>2.786</v>
      </c>
      <c r="K5" s="4">
        <f>VLOOKUP($A5,'Vertical Jump'!$C:$Q,2,FALSE)</f>
        <v>23</v>
      </c>
      <c r="L5" s="4">
        <f>VLOOKUP($A5,'Vertical Jump'!$C:$Q,3,FALSE)</f>
        <v>61</v>
      </c>
      <c r="M5" s="4">
        <f>VLOOKUP($A5,'Vertical Jump'!$C:$Q,4,FALSE)</f>
        <v>63</v>
      </c>
      <c r="N5" s="4">
        <f t="shared" si="2"/>
        <v>63</v>
      </c>
      <c r="O5" s="4">
        <f t="shared" si="3"/>
        <v>40</v>
      </c>
      <c r="P5" s="4">
        <f>VLOOKUP($A5,'Handgrip Strength'!$C:$Q,2,FALSE)</f>
        <v>28</v>
      </c>
      <c r="Q5" s="4">
        <f>VLOOKUP($A5,'Handgrip Strength'!$C:$Q,3,FALSE)</f>
        <v>28</v>
      </c>
      <c r="R5" s="4">
        <f t="shared" si="4"/>
        <v>28</v>
      </c>
      <c r="S5" s="4">
        <f>VLOOKUP($A5,'Balance Beam (Post)'!$C:$Q,2,FALSE)</f>
        <v>3</v>
      </c>
      <c r="T5" s="4">
        <f>VLOOKUP($A5,'Balance Beam (Post)'!$C:$Q,3,FALSE)</f>
        <v>3</v>
      </c>
      <c r="U5" s="4">
        <f>VLOOKUP($A5,'Balance Beam (Post)'!$C:$Q,4,FALSE)</f>
        <v>3</v>
      </c>
      <c r="V5" s="4">
        <f>VLOOKUP($A5,'Balance Beam (Post)'!$C:$Q,5,FALSE)</f>
        <v>4</v>
      </c>
      <c r="W5" s="4">
        <f>VLOOKUP($A5,'Balance Beam (Post)'!$C:$Q,6,FALSE)</f>
        <v>2</v>
      </c>
      <c r="X5" s="4">
        <f>VLOOKUP($A5,'Balance Beam (Post)'!$C:$Q,7,FALSE)</f>
        <v>4</v>
      </c>
      <c r="Y5" s="4">
        <f>VLOOKUP($A5,'Balance Beam (Post)'!$C:$Q,8,FALSE)</f>
        <v>0</v>
      </c>
      <c r="Z5" s="4">
        <f>VLOOKUP($A5,'Balance Beam (Post)'!$C:$Q,9,FALSE)</f>
        <v>3</v>
      </c>
      <c r="AA5" s="4">
        <f>VLOOKUP($A5,'Balance Beam (Post)'!$C:$Q,10,FALSE)</f>
        <v>1</v>
      </c>
      <c r="AB5" s="4">
        <f>VLOOKUP($A5,'Moving Sideways'!$C:$Q,2,FALSE)</f>
        <v>26</v>
      </c>
      <c r="AC5" s="4">
        <f>VLOOKUP($A5,'Moving Sideways'!$C:$Q,3,FALSE)</f>
        <v>26</v>
      </c>
      <c r="AD5" s="4">
        <f t="shared" si="5"/>
        <v>26</v>
      </c>
      <c r="AE5" s="4">
        <f>VLOOKUP($A5,'Jumping Sideways'!$C:$Q,2,FALSE)</f>
        <v>41</v>
      </c>
      <c r="AF5" s="4">
        <f>VLOOKUP($A5,'Jumping Sideways'!$C:$Q,3,FALSE)</f>
        <v>42</v>
      </c>
      <c r="AG5" s="4">
        <f t="shared" si="6"/>
        <v>42</v>
      </c>
      <c r="AH5" s="4">
        <f>VLOOKUP($A5,'Y-Balance (Post)'!$C:$Q,2,FALSE)</f>
        <v>55</v>
      </c>
      <c r="AI5" s="4">
        <f>VLOOKUP($A5,'Y-Balance (Post)'!$C:$Q,3,FALSE)</f>
        <v>52</v>
      </c>
      <c r="AJ5" s="4">
        <f>VLOOKUP($A5,'Y-Balance (Post)'!$C:$Q,4,FALSE)</f>
        <v>95</v>
      </c>
      <c r="AK5" s="4">
        <f>VLOOKUP($A5,'Y-Balance (Post)'!$C:$Q,5,FALSE)</f>
        <v>88</v>
      </c>
      <c r="AL5" s="4">
        <f>VLOOKUP($A5,'Y-Balance (Post)'!$C:$Q,6,FALSE)</f>
        <v>95</v>
      </c>
      <c r="AM5" s="4">
        <f>VLOOKUP($A5,'Y-Balance (Post)'!$C:$Q,7,FALSE)</f>
        <v>94</v>
      </c>
      <c r="AN5" s="4">
        <f>VLOOKUP($A5,'Y-Balance (Post)'!$C:$Q,8,FALSE)</f>
        <v>53</v>
      </c>
      <c r="AO5" s="4">
        <f>VLOOKUP($A5,'Y-Balance (Post)'!$C:$Q,9,FALSE)</f>
        <v>56</v>
      </c>
      <c r="AP5" s="4">
        <f>VLOOKUP($A5,'Y-Balance (Post)'!$C:$Q,10,FALSE)</f>
        <v>93</v>
      </c>
      <c r="AQ5" s="4">
        <f>VLOOKUP($A5,'Y-Balance (Post)'!$C:$Q,11,FALSE)</f>
        <v>89</v>
      </c>
      <c r="AR5" s="4">
        <f>VLOOKUP($A5,'Y-Balance (Post)'!$C:$Q,12,FALSE)</f>
        <v>95</v>
      </c>
      <c r="AS5" s="4">
        <f>VLOOKUP($A5,'Y-Balance (Post)'!$C:$Q,13,FALSE)</f>
        <v>95</v>
      </c>
      <c r="AT5" s="4">
        <f t="shared" ref="AT5:AY5" si="11">MAX(AH5,AN5)</f>
        <v>55</v>
      </c>
      <c r="AU5" s="4">
        <f t="shared" si="11"/>
        <v>56</v>
      </c>
      <c r="AV5" s="4">
        <f t="shared" si="11"/>
        <v>95</v>
      </c>
      <c r="AW5" s="4">
        <f t="shared" si="11"/>
        <v>89</v>
      </c>
      <c r="AX5" s="4">
        <f t="shared" si="11"/>
        <v>95</v>
      </c>
      <c r="AY5" s="4">
        <f t="shared" si="11"/>
        <v>95</v>
      </c>
      <c r="AZ5" s="4">
        <f>VLOOKUP($A5,'Wall Toss'!$C:$Q,2,FALSE)</f>
        <v>18</v>
      </c>
      <c r="BA5" s="4">
        <f>VLOOKUP($A5,'Wall Toss'!$C:$Q,3,FALSE)</f>
        <v>17</v>
      </c>
      <c r="BB5" s="4">
        <f t="shared" si="8"/>
        <v>18</v>
      </c>
    </row>
    <row r="6" spans="1:54" ht="13" x14ac:dyDescent="0.15">
      <c r="A6" s="4" t="s">
        <v>47</v>
      </c>
      <c r="B6" s="4">
        <f>VLOOKUP(A6,'Height &amp; Seated Height'!C:Q,2,FALSE)</f>
        <v>153.4</v>
      </c>
      <c r="C6" s="4">
        <f>VLOOKUP($A6,'Height &amp; Seated Height'!C:Q,3,FALSE)</f>
        <v>118.6</v>
      </c>
      <c r="D6" s="4">
        <f>VLOOKUP($A6,'Arm Span'!C:Q,2,FALSE)</f>
        <v>158</v>
      </c>
      <c r="E6" s="8">
        <f>VLOOKUP($A6,'20m Sprint (Post)'!C:Q,2,FALSE)</f>
        <v>3.5</v>
      </c>
      <c r="F6" s="8">
        <f>VLOOKUP($A6,'20m Sprint (Post)'!$C:$Q,3,FALSE)</f>
        <v>3.5150000000000001</v>
      </c>
      <c r="G6" s="8">
        <f t="shared" si="0"/>
        <v>3.5</v>
      </c>
      <c r="H6" s="8">
        <f>VLOOKUP($A6,'505 Agility (Post)'!$C:$Q,2,FALSE)</f>
        <v>3.1120000000000001</v>
      </c>
      <c r="I6" s="8">
        <f>VLOOKUP($A6,'505 Agility (Post)'!$C:$Q,3,FALSE)</f>
        <v>2.9540000000000002</v>
      </c>
      <c r="J6" s="8">
        <f t="shared" si="1"/>
        <v>2.9540000000000002</v>
      </c>
      <c r="K6" s="4">
        <f>VLOOKUP($A6,'Vertical Jump'!$C:$Q,2,FALSE)</f>
        <v>20</v>
      </c>
      <c r="L6" s="4">
        <f>VLOOKUP($A6,'Vertical Jump'!$C:$Q,3,FALSE)</f>
        <v>62</v>
      </c>
      <c r="M6" s="4">
        <f>VLOOKUP($A6,'Vertical Jump'!$C:$Q,4,FALSE)</f>
        <v>66</v>
      </c>
      <c r="N6" s="4">
        <f t="shared" si="2"/>
        <v>66</v>
      </c>
      <c r="O6" s="4">
        <f t="shared" si="3"/>
        <v>46</v>
      </c>
      <c r="P6" s="4">
        <f>VLOOKUP($A6,'Handgrip Strength'!$C:$Q,2,FALSE)</f>
        <v>9.5</v>
      </c>
      <c r="Q6" s="4">
        <f>VLOOKUP($A6,'Handgrip Strength'!$C:$Q,3,FALSE)</f>
        <v>10</v>
      </c>
      <c r="R6" s="4">
        <f t="shared" si="4"/>
        <v>10</v>
      </c>
      <c r="S6" s="4">
        <f>VLOOKUP($A6,'Balance Beam (Post)'!$C:$Q,2,FALSE)</f>
        <v>8</v>
      </c>
      <c r="T6" s="4">
        <f>VLOOKUP($A6,'Balance Beam (Post)'!$C:$Q,3,FALSE)</f>
        <v>8</v>
      </c>
      <c r="U6" s="4">
        <f>VLOOKUP($A6,'Balance Beam (Post)'!$C:$Q,4,FALSE)</f>
        <v>8</v>
      </c>
      <c r="V6" s="4">
        <f>VLOOKUP($A6,'Balance Beam (Post)'!$C:$Q,5,FALSE)</f>
        <v>8</v>
      </c>
      <c r="W6" s="4">
        <f>VLOOKUP($A6,'Balance Beam (Post)'!$C:$Q,6,FALSE)</f>
        <v>8</v>
      </c>
      <c r="X6" s="4">
        <f>VLOOKUP($A6,'Balance Beam (Post)'!$C:$Q,7,FALSE)</f>
        <v>8</v>
      </c>
      <c r="Y6" s="4">
        <f>VLOOKUP($A6,'Balance Beam (Post)'!$C:$Q,8,FALSE)</f>
        <v>1</v>
      </c>
      <c r="Z6" s="4">
        <f>VLOOKUP($A6,'Balance Beam (Post)'!$C:$Q,9,FALSE)</f>
        <v>1</v>
      </c>
      <c r="AA6" s="4">
        <f>VLOOKUP($A6,'Balance Beam (Post)'!$C:$Q,10,FALSE)</f>
        <v>8</v>
      </c>
      <c r="AB6" s="4">
        <f>VLOOKUP($A6,'Moving Sideways'!$C:$Q,2,FALSE)</f>
        <v>25</v>
      </c>
      <c r="AC6" s="4">
        <f>VLOOKUP($A6,'Moving Sideways'!$C:$Q,3,FALSE)</f>
        <v>32</v>
      </c>
      <c r="AD6" s="4">
        <f t="shared" si="5"/>
        <v>32</v>
      </c>
      <c r="AE6" s="4">
        <f>VLOOKUP($A6,'Jumping Sideways'!$C:$Q,2,FALSE)</f>
        <v>40</v>
      </c>
      <c r="AF6" s="4">
        <f>VLOOKUP($A6,'Jumping Sideways'!$C:$Q,3,FALSE)</f>
        <v>35</v>
      </c>
      <c r="AG6" s="4">
        <f t="shared" si="6"/>
        <v>40</v>
      </c>
      <c r="AH6" s="4">
        <f>VLOOKUP($A6,'Y-Balance (Post)'!$C:$Q,2,FALSE)</f>
        <v>54</v>
      </c>
      <c r="AI6" s="4">
        <f>VLOOKUP($A6,'Y-Balance (Post)'!$C:$Q,3,FALSE)</f>
        <v>49</v>
      </c>
      <c r="AJ6" s="4">
        <f>VLOOKUP($A6,'Y-Balance (Post)'!$C:$Q,4,FALSE)</f>
        <v>86</v>
      </c>
      <c r="AK6" s="4">
        <f>VLOOKUP($A6,'Y-Balance (Post)'!$C:$Q,5,FALSE)</f>
        <v>84</v>
      </c>
      <c r="AL6" s="4">
        <f>VLOOKUP($A6,'Y-Balance (Post)'!$C:$Q,6,FALSE)</f>
        <v>91</v>
      </c>
      <c r="AM6" s="4">
        <f>VLOOKUP($A6,'Y-Balance (Post)'!$C:$Q,7,FALSE)</f>
        <v>88</v>
      </c>
      <c r="AN6" s="4">
        <f>VLOOKUP($A6,'Y-Balance (Post)'!$C:$Q,8,FALSE)</f>
        <v>57</v>
      </c>
      <c r="AO6" s="4">
        <f>VLOOKUP($A6,'Y-Balance (Post)'!$C:$Q,9,FALSE)</f>
        <v>46</v>
      </c>
      <c r="AP6" s="4">
        <f>VLOOKUP($A6,'Y-Balance (Post)'!$C:$Q,10,FALSE)</f>
        <v>89</v>
      </c>
      <c r="AQ6" s="4">
        <f>VLOOKUP($A6,'Y-Balance (Post)'!$C:$Q,11,FALSE)</f>
        <v>85</v>
      </c>
      <c r="AR6" s="4">
        <f>VLOOKUP($A6,'Y-Balance (Post)'!$C:$Q,12,FALSE)</f>
        <v>84</v>
      </c>
      <c r="AS6" s="4">
        <f>VLOOKUP($A6,'Y-Balance (Post)'!$C:$Q,13,FALSE)</f>
        <v>82</v>
      </c>
      <c r="AT6" s="4">
        <f t="shared" ref="AT6:AY6" si="12">MAX(AH6,AN6)</f>
        <v>57</v>
      </c>
      <c r="AU6" s="4">
        <f t="shared" si="12"/>
        <v>49</v>
      </c>
      <c r="AV6" s="4">
        <f t="shared" si="12"/>
        <v>89</v>
      </c>
      <c r="AW6" s="4">
        <f t="shared" si="12"/>
        <v>85</v>
      </c>
      <c r="AX6" s="4">
        <f t="shared" si="12"/>
        <v>91</v>
      </c>
      <c r="AY6" s="4">
        <f t="shared" si="12"/>
        <v>88</v>
      </c>
      <c r="AZ6" s="4">
        <f>VLOOKUP($A6,'Wall Toss'!$C:$Q,2,FALSE)</f>
        <v>18</v>
      </c>
      <c r="BA6" s="4">
        <f>VLOOKUP($A6,'Wall Toss'!$C:$Q,3,FALSE)</f>
        <v>12</v>
      </c>
      <c r="BB6" s="4">
        <f t="shared" si="8"/>
        <v>18</v>
      </c>
    </row>
    <row r="7" spans="1:54" ht="13" x14ac:dyDescent="0.15">
      <c r="A7" s="4" t="s">
        <v>48</v>
      </c>
      <c r="B7" s="4">
        <f>VLOOKUP(A7,'Height &amp; Seated Height'!C:Q,2,FALSE)</f>
        <v>158.1</v>
      </c>
      <c r="C7" s="4">
        <f>VLOOKUP($A7,'Height &amp; Seated Height'!C:Q,3,FALSE)</f>
        <v>122.4</v>
      </c>
      <c r="D7" s="4">
        <f>VLOOKUP($A7,'Arm Span'!C:Q,2,FALSE)</f>
        <v>155.5</v>
      </c>
      <c r="E7" s="8">
        <f>VLOOKUP($A7,'20m Sprint (Post)'!C:Q,2,FALSE)</f>
        <v>3.6110000000000002</v>
      </c>
      <c r="F7" s="8">
        <f>VLOOKUP($A7,'20m Sprint (Post)'!$C:$Q,3,FALSE)</f>
        <v>3.5169999999999999</v>
      </c>
      <c r="G7" s="8">
        <f t="shared" si="0"/>
        <v>3.5169999999999999</v>
      </c>
      <c r="H7" s="8">
        <f>VLOOKUP($A7,'505 Agility (Post)'!$C:$Q,2,FALSE)</f>
        <v>2.6179999999999999</v>
      </c>
      <c r="I7" s="8">
        <f>VLOOKUP($A7,'505 Agility (Post)'!$C:$Q,3,FALSE)</f>
        <v>2.6829999999999998</v>
      </c>
      <c r="J7" s="8">
        <f t="shared" si="1"/>
        <v>2.6179999999999999</v>
      </c>
      <c r="K7" s="4">
        <f>VLOOKUP($A7,'Vertical Jump'!$C:$Q,2,FALSE)</f>
        <v>25</v>
      </c>
      <c r="L7" s="4">
        <f>VLOOKUP($A7,'Vertical Jump'!$C:$Q,3,FALSE)</f>
        <v>64</v>
      </c>
      <c r="M7" s="4">
        <f>VLOOKUP($A7,'Vertical Jump'!$C:$Q,4,FALSE)</f>
        <v>68</v>
      </c>
      <c r="N7" s="4">
        <f t="shared" si="2"/>
        <v>68</v>
      </c>
      <c r="O7" s="4">
        <f t="shared" si="3"/>
        <v>43</v>
      </c>
      <c r="P7" s="4">
        <f>VLOOKUP($A7,'Handgrip Strength'!$C:$Q,2,FALSE)</f>
        <v>24.5</v>
      </c>
      <c r="Q7" s="4">
        <f>VLOOKUP($A7,'Handgrip Strength'!$C:$Q,3,FALSE)</f>
        <v>26</v>
      </c>
      <c r="R7" s="4">
        <f t="shared" si="4"/>
        <v>26</v>
      </c>
      <c r="S7" s="4">
        <f>VLOOKUP($A7,'Balance Beam (Post)'!$C:$Q,2,FALSE)</f>
        <v>8</v>
      </c>
      <c r="T7" s="4">
        <f>VLOOKUP($A7,'Balance Beam (Post)'!$C:$Q,3,FALSE)</f>
        <v>4</v>
      </c>
      <c r="U7" s="4">
        <f>VLOOKUP($A7,'Balance Beam (Post)'!$C:$Q,4,FALSE)</f>
        <v>8</v>
      </c>
      <c r="V7" s="4">
        <f>VLOOKUP($A7,'Balance Beam (Post)'!$C:$Q,5,FALSE)</f>
        <v>3</v>
      </c>
      <c r="W7" s="4">
        <f>VLOOKUP($A7,'Balance Beam (Post)'!$C:$Q,6,FALSE)</f>
        <v>8</v>
      </c>
      <c r="X7" s="4">
        <f>VLOOKUP($A7,'Balance Beam (Post)'!$C:$Q,7,FALSE)</f>
        <v>6</v>
      </c>
      <c r="Y7" s="4">
        <f>VLOOKUP($A7,'Balance Beam (Post)'!$C:$Q,8,FALSE)</f>
        <v>3</v>
      </c>
      <c r="Z7" s="4">
        <f>VLOOKUP($A7,'Balance Beam (Post)'!$C:$Q,9,FALSE)</f>
        <v>1</v>
      </c>
      <c r="AA7" s="4">
        <f>VLOOKUP($A7,'Balance Beam (Post)'!$C:$Q,10,FALSE)</f>
        <v>3</v>
      </c>
      <c r="AB7" s="4">
        <f>VLOOKUP($A7,'Moving Sideways'!$C:$Q,2,FALSE)</f>
        <v>39</v>
      </c>
      <c r="AC7" s="4">
        <f>VLOOKUP($A7,'Moving Sideways'!$C:$Q,3,FALSE)</f>
        <v>37</v>
      </c>
      <c r="AD7" s="4">
        <f t="shared" si="5"/>
        <v>39</v>
      </c>
      <c r="AE7" s="4">
        <f>VLOOKUP($A7,'Jumping Sideways'!$C:$Q,2,FALSE)</f>
        <v>45</v>
      </c>
      <c r="AF7" s="4">
        <f>VLOOKUP($A7,'Jumping Sideways'!$C:$Q,3,FALSE)</f>
        <v>46</v>
      </c>
      <c r="AG7" s="4">
        <f t="shared" si="6"/>
        <v>46</v>
      </c>
      <c r="AH7" s="4">
        <f>VLOOKUP($A7,'Y-Balance (Post)'!$C:$Q,2,FALSE)</f>
        <v>68</v>
      </c>
      <c r="AI7" s="4">
        <f>VLOOKUP($A7,'Y-Balance (Post)'!$C:$Q,3,FALSE)</f>
        <v>56</v>
      </c>
      <c r="AJ7" s="4">
        <f>VLOOKUP($A7,'Y-Balance (Post)'!$C:$Q,4,FALSE)</f>
        <v>85</v>
      </c>
      <c r="AK7" s="4">
        <f>VLOOKUP($A7,'Y-Balance (Post)'!$C:$Q,5,FALSE)</f>
        <v>77</v>
      </c>
      <c r="AL7" s="4">
        <f>VLOOKUP($A7,'Y-Balance (Post)'!$C:$Q,6,FALSE)</f>
        <v>98</v>
      </c>
      <c r="AM7" s="4">
        <f>VLOOKUP($A7,'Y-Balance (Post)'!$C:$Q,7,FALSE)</f>
        <v>92</v>
      </c>
      <c r="AN7" s="4">
        <f>VLOOKUP($A7,'Y-Balance (Post)'!$C:$Q,8,FALSE)</f>
        <v>70</v>
      </c>
      <c r="AO7" s="4">
        <f>VLOOKUP($A7,'Y-Balance (Post)'!$C:$Q,9,FALSE)</f>
        <v>73</v>
      </c>
      <c r="AP7" s="4">
        <f>VLOOKUP($A7,'Y-Balance (Post)'!$C:$Q,10,FALSE)</f>
        <v>93</v>
      </c>
      <c r="AQ7" s="4">
        <f>VLOOKUP($A7,'Y-Balance (Post)'!$C:$Q,11,FALSE)</f>
        <v>81</v>
      </c>
      <c r="AR7" s="4">
        <f>VLOOKUP($A7,'Y-Balance (Post)'!$C:$Q,12,FALSE)</f>
        <v>98</v>
      </c>
      <c r="AS7" s="4">
        <f>VLOOKUP($A7,'Y-Balance (Post)'!$C:$Q,13,FALSE)</f>
        <v>98</v>
      </c>
      <c r="AT7" s="4">
        <f t="shared" ref="AT7:AY7" si="13">MAX(AH7,AN7)</f>
        <v>70</v>
      </c>
      <c r="AU7" s="4">
        <f t="shared" si="13"/>
        <v>73</v>
      </c>
      <c r="AV7" s="4">
        <f t="shared" si="13"/>
        <v>93</v>
      </c>
      <c r="AW7" s="4">
        <f t="shared" si="13"/>
        <v>81</v>
      </c>
      <c r="AX7" s="4">
        <f t="shared" si="13"/>
        <v>98</v>
      </c>
      <c r="AY7" s="4">
        <f t="shared" si="13"/>
        <v>98</v>
      </c>
      <c r="AZ7" s="4">
        <f>VLOOKUP($A7,'Wall Toss'!$C:$Q,2,FALSE)</f>
        <v>14</v>
      </c>
      <c r="BA7" s="4">
        <f>VLOOKUP($A7,'Wall Toss'!$C:$Q,3,FALSE)</f>
        <v>17</v>
      </c>
      <c r="BB7" s="4">
        <f t="shared" si="8"/>
        <v>17</v>
      </c>
    </row>
    <row r="8" spans="1:54" ht="13" x14ac:dyDescent="0.15">
      <c r="A8" s="4" t="s">
        <v>49</v>
      </c>
      <c r="B8" s="4">
        <f>VLOOKUP(A8,'Height &amp; Seated Height'!C:Q,2,FALSE)</f>
        <v>152.9</v>
      </c>
      <c r="C8" s="4">
        <f>VLOOKUP($A8,'Height &amp; Seated Height'!C:Q,3,FALSE)</f>
        <v>119.7</v>
      </c>
      <c r="D8" s="4">
        <f>VLOOKUP($A8,'Arm Span'!C:Q,2,FALSE)</f>
        <v>154</v>
      </c>
      <c r="E8" s="8"/>
      <c r="F8" s="8"/>
      <c r="G8" s="8"/>
      <c r="H8" s="4"/>
      <c r="I8" s="4"/>
      <c r="J8" s="4"/>
      <c r="K8" s="4">
        <f>VLOOKUP($A8,'Vertical Jump'!$C:$Q,2,FALSE)</f>
        <v>22</v>
      </c>
      <c r="L8" s="4">
        <f>VLOOKUP($A8,'Vertical Jump'!$C:$Q,3,FALSE)</f>
        <v>50</v>
      </c>
      <c r="M8" s="4">
        <f>VLOOKUP($A8,'Vertical Jump'!$C:$Q,4,FALSE)</f>
        <v>56</v>
      </c>
      <c r="N8" s="4">
        <f t="shared" si="2"/>
        <v>56</v>
      </c>
      <c r="O8" s="4">
        <f t="shared" si="3"/>
        <v>34</v>
      </c>
      <c r="P8" s="4">
        <f>VLOOKUP($A8,'Handgrip Strength'!$C:$Q,2,FALSE)</f>
        <v>20</v>
      </c>
      <c r="Q8" s="4">
        <f>VLOOKUP($A8,'Handgrip Strength'!$C:$Q,3,FALSE)</f>
        <v>20</v>
      </c>
      <c r="R8" s="4">
        <f t="shared" si="4"/>
        <v>20</v>
      </c>
      <c r="S8" s="4">
        <f>VLOOKUP($A8,'Balance Beam (Post)'!$C:$Q,2,FALSE)</f>
        <v>7</v>
      </c>
      <c r="T8" s="4">
        <f>VLOOKUP($A8,'Balance Beam (Post)'!$C:$Q,3,FALSE)</f>
        <v>8</v>
      </c>
      <c r="U8" s="4">
        <f>VLOOKUP($A8,'Balance Beam (Post)'!$C:$Q,4,FALSE)</f>
        <v>8</v>
      </c>
      <c r="V8" s="4">
        <f>VLOOKUP($A8,'Balance Beam (Post)'!$C:$Q,5,FALSE)</f>
        <v>8</v>
      </c>
      <c r="W8" s="4">
        <f>VLOOKUP($A8,'Balance Beam (Post)'!$C:$Q,6,FALSE)</f>
        <v>8</v>
      </c>
      <c r="X8" s="4">
        <f>VLOOKUP($A8,'Balance Beam (Post)'!$C:$Q,7,FALSE)</f>
        <v>3</v>
      </c>
      <c r="Y8" s="4">
        <f>VLOOKUP($A8,'Balance Beam (Post)'!$C:$Q,8,FALSE)</f>
        <v>1</v>
      </c>
      <c r="Z8" s="4">
        <f>VLOOKUP($A8,'Balance Beam (Post)'!$C:$Q,9,FALSE)</f>
        <v>5</v>
      </c>
      <c r="AA8" s="4">
        <f>VLOOKUP($A8,'Balance Beam (Post)'!$C:$Q,10,FALSE)</f>
        <v>1</v>
      </c>
      <c r="AB8" s="4">
        <f>VLOOKUP($A8,'Moving Sideways'!$C:$Q,2,FALSE)</f>
        <v>23</v>
      </c>
      <c r="AC8" s="4">
        <f>VLOOKUP($A8,'Moving Sideways'!$C:$Q,3,FALSE)</f>
        <v>19</v>
      </c>
      <c r="AD8" s="4">
        <f t="shared" si="5"/>
        <v>23</v>
      </c>
      <c r="AE8" s="4">
        <f>VLOOKUP($A8,'Jumping Sideways'!$C:$Q,2,FALSE)</f>
        <v>44</v>
      </c>
      <c r="AF8" s="4">
        <f>VLOOKUP($A8,'Jumping Sideways'!$C:$Q,3,FALSE)</f>
        <v>45</v>
      </c>
      <c r="AG8" s="4">
        <f t="shared" si="6"/>
        <v>45</v>
      </c>
      <c r="AH8" s="4">
        <f>VLOOKUP($A8,'Y-Balance (Post)'!$C:$Q,2,FALSE)</f>
        <v>48</v>
      </c>
      <c r="AI8" s="4">
        <f>VLOOKUP($A8,'Y-Balance (Post)'!$C:$Q,3,FALSE)</f>
        <v>55</v>
      </c>
      <c r="AJ8" s="4">
        <f>VLOOKUP($A8,'Y-Balance (Post)'!$C:$Q,4,FALSE)</f>
        <v>94</v>
      </c>
      <c r="AK8" s="4">
        <f>VLOOKUP($A8,'Y-Balance (Post)'!$C:$Q,5,FALSE)</f>
        <v>95</v>
      </c>
      <c r="AL8" s="4">
        <f>VLOOKUP($A8,'Y-Balance (Post)'!$C:$Q,6,FALSE)</f>
        <v>112</v>
      </c>
      <c r="AM8" s="4">
        <f>VLOOKUP($A8,'Y-Balance (Post)'!$C:$Q,7,FALSE)</f>
        <v>113</v>
      </c>
      <c r="AN8" s="4">
        <f>VLOOKUP($A8,'Y-Balance (Post)'!$C:$Q,8,FALSE)</f>
        <v>68</v>
      </c>
      <c r="AO8" s="4">
        <f>VLOOKUP($A8,'Y-Balance (Post)'!$C:$Q,9,FALSE)</f>
        <v>60</v>
      </c>
      <c r="AP8" s="4">
        <f>VLOOKUP($A8,'Y-Balance (Post)'!$C:$Q,10,FALSE)</f>
        <v>111</v>
      </c>
      <c r="AQ8" s="4">
        <f>VLOOKUP($A8,'Y-Balance (Post)'!$C:$Q,11,FALSE)</f>
        <v>99</v>
      </c>
      <c r="AR8" s="4">
        <f>VLOOKUP($A8,'Y-Balance (Post)'!$C:$Q,12,FALSE)</f>
        <v>121</v>
      </c>
      <c r="AS8" s="4">
        <f>VLOOKUP($A8,'Y-Balance (Post)'!$C:$Q,13,FALSE)</f>
        <v>116</v>
      </c>
      <c r="AT8" s="4">
        <f t="shared" ref="AT8:AY8" si="14">MAX(AH8,AN8)</f>
        <v>68</v>
      </c>
      <c r="AU8" s="4">
        <f t="shared" si="14"/>
        <v>60</v>
      </c>
      <c r="AV8" s="4">
        <f t="shared" si="14"/>
        <v>111</v>
      </c>
      <c r="AW8" s="4">
        <f t="shared" si="14"/>
        <v>99</v>
      </c>
      <c r="AX8" s="4">
        <f t="shared" si="14"/>
        <v>121</v>
      </c>
      <c r="AY8" s="4">
        <f t="shared" si="14"/>
        <v>116</v>
      </c>
      <c r="AZ8" s="4">
        <f>VLOOKUP($A8,'Wall Toss'!$C:$Q,2,FALSE)</f>
        <v>7</v>
      </c>
      <c r="BA8" s="4">
        <f>VLOOKUP($A8,'Wall Toss'!$C:$Q,3,FALSE)</f>
        <v>7</v>
      </c>
      <c r="BB8" s="4">
        <f t="shared" si="8"/>
        <v>7</v>
      </c>
    </row>
    <row r="9" spans="1:54" ht="13" x14ac:dyDescent="0.15">
      <c r="A9" s="4" t="s">
        <v>50</v>
      </c>
      <c r="B9" s="4">
        <f>VLOOKUP(A9,'Height &amp; Seated Height'!C:Q,2,FALSE)</f>
        <v>158.19999999999999</v>
      </c>
      <c r="C9" s="4">
        <f>VLOOKUP($A9,'Height &amp; Seated Height'!C:Q,3,FALSE)</f>
        <v>119.9</v>
      </c>
      <c r="D9" s="4">
        <f>VLOOKUP($A9,'Arm Span'!C:Q,2,FALSE)</f>
        <v>158</v>
      </c>
      <c r="E9" s="8">
        <f>VLOOKUP($A9,'20m Sprint (Post)'!C:Q,2,FALSE)</f>
        <v>3.1749999999999998</v>
      </c>
      <c r="F9" s="8">
        <f>VLOOKUP($A9,'20m Sprint (Post)'!$C:$Q,3,FALSE)</f>
        <v>3.1989999999999998</v>
      </c>
      <c r="G9" s="8">
        <f t="shared" si="0"/>
        <v>3.1749999999999998</v>
      </c>
      <c r="H9" s="8">
        <f>VLOOKUP($A9,'505 Agility (Post)'!$C:$Q,2,FALSE)</f>
        <v>2.4049999999999998</v>
      </c>
      <c r="I9" s="8">
        <f>VLOOKUP($A9,'505 Agility (Post)'!$C:$Q,3,FALSE)</f>
        <v>2.42</v>
      </c>
      <c r="J9" s="8">
        <f t="shared" si="1"/>
        <v>2.4049999999999998</v>
      </c>
      <c r="K9" s="4">
        <f>VLOOKUP($A9,'Vertical Jump'!$C:$Q,2,FALSE)</f>
        <v>31</v>
      </c>
      <c r="L9" s="4">
        <f>VLOOKUP($A9,'Vertical Jump'!$C:$Q,3,FALSE)</f>
        <v>90</v>
      </c>
      <c r="M9" s="4">
        <f>VLOOKUP($A9,'Vertical Jump'!$C:$Q,4,FALSE)</f>
        <v>89</v>
      </c>
      <c r="N9" s="4">
        <f t="shared" si="2"/>
        <v>90</v>
      </c>
      <c r="O9" s="4">
        <f t="shared" si="3"/>
        <v>59</v>
      </c>
      <c r="P9" s="4">
        <f>VLOOKUP($A9,'Handgrip Strength'!$C:$Q,2,FALSE)</f>
        <v>30.5</v>
      </c>
      <c r="Q9" s="4">
        <f>VLOOKUP($A9,'Handgrip Strength'!$C:$Q,3,FALSE)</f>
        <v>30</v>
      </c>
      <c r="R9" s="4">
        <f t="shared" si="4"/>
        <v>30.5</v>
      </c>
      <c r="S9" s="4">
        <f>VLOOKUP($A9,'Balance Beam (Post)'!$C:$Q,2,FALSE)</f>
        <v>2</v>
      </c>
      <c r="T9" s="4">
        <f>VLOOKUP($A9,'Balance Beam (Post)'!$C:$Q,3,FALSE)</f>
        <v>8</v>
      </c>
      <c r="U9" s="4">
        <f>VLOOKUP($A9,'Balance Beam (Post)'!$C:$Q,4,FALSE)</f>
        <v>3</v>
      </c>
      <c r="V9" s="4">
        <f>VLOOKUP($A9,'Balance Beam (Post)'!$C:$Q,5,FALSE)</f>
        <v>8</v>
      </c>
      <c r="W9" s="4">
        <f>VLOOKUP($A9,'Balance Beam (Post)'!$C:$Q,6,FALSE)</f>
        <v>1</v>
      </c>
      <c r="X9" s="4">
        <f>VLOOKUP($A9,'Balance Beam (Post)'!$C:$Q,7,FALSE)</f>
        <v>1</v>
      </c>
      <c r="Y9" s="4">
        <f>VLOOKUP($A9,'Balance Beam (Post)'!$C:$Q,8,FALSE)</f>
        <v>2</v>
      </c>
      <c r="Z9" s="4">
        <f>VLOOKUP($A9,'Balance Beam (Post)'!$C:$Q,9,FALSE)</f>
        <v>1</v>
      </c>
      <c r="AA9" s="4">
        <f>VLOOKUP($A9,'Balance Beam (Post)'!$C:$Q,10,FALSE)</f>
        <v>2</v>
      </c>
      <c r="AB9" s="4">
        <f>VLOOKUP($A9,'Moving Sideways'!$C:$Q,2,FALSE)</f>
        <v>22</v>
      </c>
      <c r="AC9" s="4">
        <f>VLOOKUP($A9,'Moving Sideways'!$C:$Q,3,FALSE)</f>
        <v>30</v>
      </c>
      <c r="AD9" s="4">
        <f t="shared" si="5"/>
        <v>30</v>
      </c>
      <c r="AE9" s="4">
        <f>VLOOKUP($A9,'Jumping Sideways'!$C:$Q,2,FALSE)</f>
        <v>47</v>
      </c>
      <c r="AF9" s="4">
        <f>VLOOKUP($A9,'Jumping Sideways'!$C:$Q,3,FALSE)</f>
        <v>47</v>
      </c>
      <c r="AG9" s="4">
        <f t="shared" si="6"/>
        <v>47</v>
      </c>
      <c r="AH9" s="4">
        <f>VLOOKUP($A9,'Y-Balance (Post)'!$C:$Q,2,FALSE)</f>
        <v>64</v>
      </c>
      <c r="AI9" s="4">
        <f>VLOOKUP($A9,'Y-Balance (Post)'!$C:$Q,3,FALSE)</f>
        <v>67</v>
      </c>
      <c r="AJ9" s="4">
        <f>VLOOKUP($A9,'Y-Balance (Post)'!$C:$Q,4,FALSE)</f>
        <v>88</v>
      </c>
      <c r="AK9" s="4">
        <f>VLOOKUP($A9,'Y-Balance (Post)'!$C:$Q,5,FALSE)</f>
        <v>100</v>
      </c>
      <c r="AL9" s="4">
        <f>VLOOKUP($A9,'Y-Balance (Post)'!$C:$Q,6,FALSE)</f>
        <v>83</v>
      </c>
      <c r="AM9" s="4">
        <f>VLOOKUP($A9,'Y-Balance (Post)'!$C:$Q,7,FALSE)</f>
        <v>97</v>
      </c>
      <c r="AN9" s="4">
        <f>VLOOKUP($A9,'Y-Balance (Post)'!$C:$Q,8,FALSE)</f>
        <v>56</v>
      </c>
      <c r="AO9" s="4">
        <f>VLOOKUP($A9,'Y-Balance (Post)'!$C:$Q,9,FALSE)</f>
        <v>57</v>
      </c>
      <c r="AP9" s="4">
        <f>VLOOKUP($A9,'Y-Balance (Post)'!$C:$Q,10,FALSE)</f>
        <v>99</v>
      </c>
      <c r="AQ9" s="4">
        <f>VLOOKUP($A9,'Y-Balance (Post)'!$C:$Q,11,FALSE)</f>
        <v>93</v>
      </c>
      <c r="AR9" s="4">
        <f>VLOOKUP($A9,'Y-Balance (Post)'!$C:$Q,12,FALSE)</f>
        <v>89</v>
      </c>
      <c r="AS9" s="4">
        <f>VLOOKUP($A9,'Y-Balance (Post)'!$C:$Q,13,FALSE)</f>
        <v>78</v>
      </c>
      <c r="AT9" s="4">
        <f t="shared" ref="AT9:AY9" si="15">MAX(AH9,AN9)</f>
        <v>64</v>
      </c>
      <c r="AU9" s="4">
        <f t="shared" si="15"/>
        <v>67</v>
      </c>
      <c r="AV9" s="4">
        <f t="shared" si="15"/>
        <v>99</v>
      </c>
      <c r="AW9" s="4">
        <f t="shared" si="15"/>
        <v>100</v>
      </c>
      <c r="AX9" s="4">
        <f t="shared" si="15"/>
        <v>89</v>
      </c>
      <c r="AY9" s="4">
        <f t="shared" si="15"/>
        <v>97</v>
      </c>
      <c r="AZ9" s="4">
        <f>VLOOKUP($A9,'Wall Toss'!$C:$Q,2,FALSE)</f>
        <v>19</v>
      </c>
      <c r="BA9" s="4">
        <f>VLOOKUP($A9,'Wall Toss'!$C:$Q,3,FALSE)</f>
        <v>23</v>
      </c>
      <c r="BB9" s="4">
        <f t="shared" si="8"/>
        <v>23</v>
      </c>
    </row>
    <row r="10" spans="1:54" ht="13" x14ac:dyDescent="0.15">
      <c r="A10" s="4" t="s">
        <v>51</v>
      </c>
      <c r="B10" s="4">
        <f>VLOOKUP(A10,'Height &amp; Seated Height'!C:Q,2,FALSE)</f>
        <v>146</v>
      </c>
      <c r="C10" s="4">
        <f>VLOOKUP($A10,'Height &amp; Seated Height'!C:Q,3,FALSE)</f>
        <v>114</v>
      </c>
      <c r="D10" s="4">
        <f>VLOOKUP($A10,'Arm Span'!C:Q,2,FALSE)</f>
        <v>148</v>
      </c>
      <c r="E10" s="8">
        <f>VLOOKUP($A10,'20m Sprint (Post)'!C:Q,2,FALSE)</f>
        <v>3.5059999999999998</v>
      </c>
      <c r="F10" s="8">
        <f>VLOOKUP($A10,'20m Sprint (Post)'!$C:$Q,3,FALSE)</f>
        <v>3.516</v>
      </c>
      <c r="G10" s="8">
        <f t="shared" si="0"/>
        <v>3.5059999999999998</v>
      </c>
      <c r="H10" s="8">
        <f>VLOOKUP($A10,'505 Agility (Post)'!$C:$Q,2,FALSE)</f>
        <v>2.5169999999999999</v>
      </c>
      <c r="I10" s="8">
        <f>VLOOKUP($A10,'505 Agility (Post)'!$C:$Q,3,FALSE)</f>
        <v>2.5379999999999998</v>
      </c>
      <c r="J10" s="8">
        <f t="shared" si="1"/>
        <v>2.5169999999999999</v>
      </c>
      <c r="K10" s="4">
        <f>VLOOKUP($A10,'Vertical Jump'!$C:$Q,2,FALSE)</f>
        <v>13</v>
      </c>
      <c r="L10" s="4">
        <f>VLOOKUP($A10,'Vertical Jump'!$C:$Q,3,FALSE)</f>
        <v>52</v>
      </c>
      <c r="M10" s="4">
        <f>VLOOKUP($A10,'Vertical Jump'!$C:$Q,4,FALSE)</f>
        <v>58</v>
      </c>
      <c r="N10" s="4">
        <f t="shared" si="2"/>
        <v>58</v>
      </c>
      <c r="O10" s="4">
        <f t="shared" si="3"/>
        <v>45</v>
      </c>
      <c r="P10" s="4">
        <f>VLOOKUP($A10,'Handgrip Strength'!$C:$Q,2,FALSE)</f>
        <v>22.5</v>
      </c>
      <c r="Q10" s="4">
        <f>VLOOKUP($A10,'Handgrip Strength'!$C:$Q,3,FALSE)</f>
        <v>22</v>
      </c>
      <c r="R10" s="4">
        <f t="shared" si="4"/>
        <v>22.5</v>
      </c>
      <c r="S10" s="4">
        <f>VLOOKUP($A10,'Balance Beam (Post)'!$C:$Q,2,FALSE)</f>
        <v>1</v>
      </c>
      <c r="T10" s="4">
        <f>VLOOKUP($A10,'Balance Beam (Post)'!$C:$Q,3,FALSE)</f>
        <v>7</v>
      </c>
      <c r="U10" s="4">
        <f>VLOOKUP($A10,'Balance Beam (Post)'!$C:$Q,4,FALSE)</f>
        <v>8</v>
      </c>
      <c r="V10" s="4">
        <f>VLOOKUP($A10,'Balance Beam (Post)'!$C:$Q,5,FALSE)</f>
        <v>8</v>
      </c>
      <c r="W10" s="4">
        <f>VLOOKUP($A10,'Balance Beam (Post)'!$C:$Q,6,FALSE)</f>
        <v>8</v>
      </c>
      <c r="X10" s="4">
        <f>VLOOKUP($A10,'Balance Beam (Post)'!$C:$Q,7,FALSE)</f>
        <v>7</v>
      </c>
      <c r="Y10" s="4">
        <f>VLOOKUP($A10,'Balance Beam (Post)'!$C:$Q,8,FALSE)</f>
        <v>0</v>
      </c>
      <c r="Z10" s="4">
        <f>VLOOKUP($A10,'Balance Beam (Post)'!$C:$Q,9,FALSE)</f>
        <v>3</v>
      </c>
      <c r="AA10" s="4">
        <f>VLOOKUP($A10,'Balance Beam (Post)'!$C:$Q,10,FALSE)</f>
        <v>3</v>
      </c>
      <c r="AB10" s="4">
        <f>VLOOKUP($A10,'Moving Sideways'!$C:$Q,2,FALSE)</f>
        <v>28</v>
      </c>
      <c r="AC10" s="4">
        <f>VLOOKUP($A10,'Moving Sideways'!$C:$Q,3,FALSE)</f>
        <v>31</v>
      </c>
      <c r="AD10" s="4">
        <f t="shared" si="5"/>
        <v>31</v>
      </c>
      <c r="AE10" s="4">
        <f>VLOOKUP($A10,'Jumping Sideways'!$C:$Q,2,FALSE)</f>
        <v>50</v>
      </c>
      <c r="AF10" s="4">
        <f>VLOOKUP($A10,'Jumping Sideways'!$C:$Q,3,FALSE)</f>
        <v>45</v>
      </c>
      <c r="AG10" s="4">
        <f t="shared" si="6"/>
        <v>50</v>
      </c>
      <c r="AH10" s="4">
        <f>VLOOKUP($A10,'Y-Balance (Post)'!$C:$Q,2,FALSE)</f>
        <v>63</v>
      </c>
      <c r="AI10" s="4">
        <f>VLOOKUP($A10,'Y-Balance (Post)'!$C:$Q,3,FALSE)</f>
        <v>63</v>
      </c>
      <c r="AJ10" s="4">
        <f>VLOOKUP($A10,'Y-Balance (Post)'!$C:$Q,4,FALSE)</f>
        <v>91</v>
      </c>
      <c r="AK10" s="4">
        <f>VLOOKUP($A10,'Y-Balance (Post)'!$C:$Q,5,FALSE)</f>
        <v>87</v>
      </c>
      <c r="AL10" s="4">
        <f>VLOOKUP($A10,'Y-Balance (Post)'!$C:$Q,6,FALSE)</f>
        <v>89</v>
      </c>
      <c r="AM10" s="4">
        <f>VLOOKUP($A10,'Y-Balance (Post)'!$C:$Q,7,FALSE)</f>
        <v>92</v>
      </c>
      <c r="AN10" s="4">
        <f>VLOOKUP($A10,'Y-Balance (Post)'!$C:$Q,8,FALSE)</f>
        <v>54</v>
      </c>
      <c r="AO10" s="4">
        <f>VLOOKUP($A10,'Y-Balance (Post)'!$C:$Q,9,FALSE)</f>
        <v>0</v>
      </c>
      <c r="AP10" s="4">
        <f>VLOOKUP($A10,'Y-Balance (Post)'!$C:$Q,10,FALSE)</f>
        <v>93</v>
      </c>
      <c r="AQ10" s="4">
        <f>VLOOKUP($A10,'Y-Balance (Post)'!$C:$Q,11,FALSE)</f>
        <v>76</v>
      </c>
      <c r="AR10" s="4">
        <f>VLOOKUP($A10,'Y-Balance (Post)'!$C:$Q,12,FALSE)</f>
        <v>0</v>
      </c>
      <c r="AS10" s="4">
        <f>VLOOKUP($A10,'Y-Balance (Post)'!$C:$Q,13,FALSE)</f>
        <v>92</v>
      </c>
      <c r="AT10" s="4">
        <f t="shared" ref="AT10:AY10" si="16">MAX(AH10,AN10)</f>
        <v>63</v>
      </c>
      <c r="AU10" s="4">
        <f t="shared" si="16"/>
        <v>63</v>
      </c>
      <c r="AV10" s="4">
        <f t="shared" si="16"/>
        <v>93</v>
      </c>
      <c r="AW10" s="4">
        <f t="shared" si="16"/>
        <v>87</v>
      </c>
      <c r="AX10" s="4">
        <f t="shared" si="16"/>
        <v>89</v>
      </c>
      <c r="AY10" s="4">
        <f t="shared" si="16"/>
        <v>92</v>
      </c>
      <c r="AZ10" s="4">
        <f>VLOOKUP($A10,'Wall Toss'!$C:$Q,2,FALSE)</f>
        <v>25</v>
      </c>
      <c r="BA10" s="4">
        <f>VLOOKUP($A10,'Wall Toss'!$C:$Q,3,FALSE)</f>
        <v>27</v>
      </c>
      <c r="BB10" s="4">
        <f t="shared" si="8"/>
        <v>27</v>
      </c>
    </row>
    <row r="11" spans="1:54" ht="13" x14ac:dyDescent="0.15">
      <c r="A11" s="4" t="s">
        <v>52</v>
      </c>
      <c r="B11" s="4">
        <f>VLOOKUP(A11,'Height &amp; Seated Height'!C:Q,2,FALSE)</f>
        <v>154</v>
      </c>
      <c r="C11" s="4">
        <f>VLOOKUP($A11,'Height &amp; Seated Height'!C:Q,3,FALSE)</f>
        <v>114.1</v>
      </c>
      <c r="D11" s="4">
        <f>VLOOKUP($A11,'Arm Span'!C:Q,2,FALSE)</f>
        <v>160.5</v>
      </c>
      <c r="E11" s="8">
        <f>VLOOKUP($A11,'20m Sprint (Post)'!C:Q,2,FALSE)</f>
        <v>3.7349999999999999</v>
      </c>
      <c r="F11" s="8">
        <f>VLOOKUP($A11,'20m Sprint (Post)'!$C:$Q,3,FALSE)</f>
        <v>3.6230000000000002</v>
      </c>
      <c r="G11" s="8">
        <f t="shared" si="0"/>
        <v>3.6230000000000002</v>
      </c>
      <c r="H11" s="8">
        <f>VLOOKUP($A11,'505 Agility (Post)'!$C:$Q,2,FALSE)</f>
        <v>2.6779999999999999</v>
      </c>
      <c r="I11" s="8">
        <f>VLOOKUP($A11,'505 Agility (Post)'!$C:$Q,3,FALSE)</f>
        <v>2.4630000000000001</v>
      </c>
      <c r="J11" s="8">
        <f t="shared" si="1"/>
        <v>2.4630000000000001</v>
      </c>
      <c r="K11" s="4">
        <f>VLOOKUP($A11,'Vertical Jump'!$C:$Q,2,FALSE)</f>
        <v>33</v>
      </c>
      <c r="L11" s="4">
        <f>VLOOKUP($A11,'Vertical Jump'!$C:$Q,3,FALSE)</f>
        <v>59</v>
      </c>
      <c r="M11" s="4">
        <f>VLOOKUP($A11,'Vertical Jump'!$C:$Q,4,FALSE)</f>
        <v>64</v>
      </c>
      <c r="N11" s="4">
        <f t="shared" si="2"/>
        <v>64</v>
      </c>
      <c r="O11" s="4">
        <f t="shared" si="3"/>
        <v>31</v>
      </c>
      <c r="P11" s="4">
        <f>VLOOKUP($A11,'Handgrip Strength'!$C:$Q,2,FALSE)</f>
        <v>21</v>
      </c>
      <c r="Q11" s="4">
        <f>VLOOKUP($A11,'Handgrip Strength'!$C:$Q,3,FALSE)</f>
        <v>24.5</v>
      </c>
      <c r="R11" s="4">
        <f t="shared" si="4"/>
        <v>24.5</v>
      </c>
      <c r="S11" s="4">
        <f>VLOOKUP($A11,'Balance Beam (Post)'!$C:$Q,2,FALSE)</f>
        <v>8</v>
      </c>
      <c r="T11" s="4">
        <f>VLOOKUP($A11,'Balance Beam (Post)'!$C:$Q,3,FALSE)</f>
        <v>8</v>
      </c>
      <c r="U11" s="4">
        <f>VLOOKUP($A11,'Balance Beam (Post)'!$C:$Q,4,FALSE)</f>
        <v>4</v>
      </c>
      <c r="V11" s="4">
        <f>VLOOKUP($A11,'Balance Beam (Post)'!$C:$Q,5,FALSE)</f>
        <v>2</v>
      </c>
      <c r="W11" s="4">
        <f>VLOOKUP($A11,'Balance Beam (Post)'!$C:$Q,6,FALSE)</f>
        <v>2</v>
      </c>
      <c r="X11" s="4">
        <f>VLOOKUP($A11,'Balance Beam (Post)'!$C:$Q,7,FALSE)</f>
        <v>3</v>
      </c>
      <c r="Y11" s="4">
        <f>VLOOKUP($A11,'Balance Beam (Post)'!$C:$Q,8,FALSE)</f>
        <v>1</v>
      </c>
      <c r="Z11" s="4">
        <f>VLOOKUP($A11,'Balance Beam (Post)'!$C:$Q,9,FALSE)</f>
        <v>2</v>
      </c>
      <c r="AA11" s="4">
        <f>VLOOKUP($A11,'Balance Beam (Post)'!$C:$Q,10,FALSE)</f>
        <v>1</v>
      </c>
      <c r="AB11" s="4">
        <f>VLOOKUP($A11,'Moving Sideways'!$C:$Q,2,FALSE)</f>
        <v>23</v>
      </c>
      <c r="AC11" s="4">
        <f>VLOOKUP($A11,'Moving Sideways'!$C:$Q,3,FALSE)</f>
        <v>27</v>
      </c>
      <c r="AD11" s="4">
        <f t="shared" si="5"/>
        <v>27</v>
      </c>
      <c r="AE11" s="4">
        <f>VLOOKUP($A11,'Jumping Sideways'!$C:$Q,2,FALSE)</f>
        <v>41</v>
      </c>
      <c r="AF11" s="4">
        <f>VLOOKUP($A11,'Jumping Sideways'!$C:$Q,3,FALSE)</f>
        <v>38</v>
      </c>
      <c r="AG11" s="4">
        <f t="shared" si="6"/>
        <v>41</v>
      </c>
      <c r="AH11" s="4">
        <f>VLOOKUP($A11,'Y-Balance (Post)'!$C:$Q,2,FALSE)</f>
        <v>59</v>
      </c>
      <c r="AI11" s="4">
        <f>VLOOKUP($A11,'Y-Balance (Post)'!$C:$Q,3,FALSE)</f>
        <v>57</v>
      </c>
      <c r="AJ11" s="4">
        <f>VLOOKUP($A11,'Y-Balance (Post)'!$C:$Q,4,FALSE)</f>
        <v>83</v>
      </c>
      <c r="AK11" s="4">
        <f>VLOOKUP($A11,'Y-Balance (Post)'!$C:$Q,5,FALSE)</f>
        <v>82</v>
      </c>
      <c r="AL11" s="4">
        <f>VLOOKUP($A11,'Y-Balance (Post)'!$C:$Q,6,FALSE)</f>
        <v>86</v>
      </c>
      <c r="AM11" s="4">
        <f>VLOOKUP($A11,'Y-Balance (Post)'!$C:$Q,7,FALSE)</f>
        <v>85</v>
      </c>
      <c r="AN11" s="4">
        <f>VLOOKUP($A11,'Y-Balance (Post)'!$C:$Q,8,FALSE)</f>
        <v>60</v>
      </c>
      <c r="AO11" s="4">
        <f>VLOOKUP($A11,'Y-Balance (Post)'!$C:$Q,9,FALSE)</f>
        <v>60</v>
      </c>
      <c r="AP11" s="4">
        <f>VLOOKUP($A11,'Y-Balance (Post)'!$C:$Q,10,FALSE)</f>
        <v>85</v>
      </c>
      <c r="AQ11" s="4">
        <f>VLOOKUP($A11,'Y-Balance (Post)'!$C:$Q,11,FALSE)</f>
        <v>95</v>
      </c>
      <c r="AR11" s="4">
        <f>VLOOKUP($A11,'Y-Balance (Post)'!$C:$Q,12,FALSE)</f>
        <v>92</v>
      </c>
      <c r="AS11" s="4">
        <f>VLOOKUP($A11,'Y-Balance (Post)'!$C:$Q,13,FALSE)</f>
        <v>84</v>
      </c>
      <c r="AT11" s="4">
        <f t="shared" ref="AT11:AY11" si="17">MAX(AH11,AN11)</f>
        <v>60</v>
      </c>
      <c r="AU11" s="4">
        <f t="shared" si="17"/>
        <v>60</v>
      </c>
      <c r="AV11" s="4">
        <f t="shared" si="17"/>
        <v>85</v>
      </c>
      <c r="AW11" s="4">
        <f t="shared" si="17"/>
        <v>95</v>
      </c>
      <c r="AX11" s="4">
        <f t="shared" si="17"/>
        <v>92</v>
      </c>
      <c r="AY11" s="4">
        <f t="shared" si="17"/>
        <v>85</v>
      </c>
      <c r="AZ11" s="4">
        <f>VLOOKUP($A11,'Wall Toss'!$C:$Q,2,FALSE)</f>
        <v>20</v>
      </c>
      <c r="BA11" s="4">
        <f>VLOOKUP($A11,'Wall Toss'!$C:$Q,3,FALSE)</f>
        <v>12</v>
      </c>
      <c r="BB11" s="4">
        <f t="shared" si="8"/>
        <v>20</v>
      </c>
    </row>
    <row r="12" spans="1:54" ht="13" x14ac:dyDescent="0.15">
      <c r="A12" s="4" t="s">
        <v>53</v>
      </c>
      <c r="B12" s="4">
        <f>VLOOKUP(A12,'Height &amp; Seated Height'!C:Q,2,FALSE)</f>
        <v>151</v>
      </c>
      <c r="C12" s="4">
        <f>VLOOKUP($A12,'Height &amp; Seated Height'!C:Q,3,FALSE)</f>
        <v>114.4</v>
      </c>
      <c r="D12" s="4">
        <f>VLOOKUP($A12,'Arm Span'!C:Q,2,FALSE)</f>
        <v>153</v>
      </c>
      <c r="E12" s="8">
        <f>VLOOKUP($A12,'20m Sprint (Post)'!C:Q,2,FALSE)</f>
        <v>3.4159999999999999</v>
      </c>
      <c r="F12" s="8">
        <f>VLOOKUP($A12,'20m Sprint (Post)'!$C:$Q,3,FALSE)</f>
        <v>3.3479999999999999</v>
      </c>
      <c r="G12" s="8">
        <f t="shared" si="0"/>
        <v>3.3479999999999999</v>
      </c>
      <c r="H12" s="8">
        <f>VLOOKUP($A12,'505 Agility (Post)'!$C:$Q,2,FALSE)</f>
        <v>2.6520000000000001</v>
      </c>
      <c r="I12" s="8">
        <f>VLOOKUP($A12,'505 Agility (Post)'!$C:$Q,3,FALSE)</f>
        <v>2.3490000000000002</v>
      </c>
      <c r="J12" s="8">
        <f t="shared" si="1"/>
        <v>2.3490000000000002</v>
      </c>
      <c r="K12" s="4">
        <f>VLOOKUP($A12,'Vertical Jump'!$C:$Q,2,FALSE)</f>
        <v>24</v>
      </c>
      <c r="L12" s="4">
        <f>VLOOKUP($A12,'Vertical Jump'!$C:$Q,3,FALSE)</f>
        <v>65</v>
      </c>
      <c r="M12" s="4">
        <f>VLOOKUP($A12,'Vertical Jump'!$C:$Q,4,FALSE)</f>
        <v>75</v>
      </c>
      <c r="N12" s="4">
        <f t="shared" si="2"/>
        <v>75</v>
      </c>
      <c r="O12" s="4">
        <f t="shared" si="3"/>
        <v>51</v>
      </c>
      <c r="P12" s="4">
        <f>VLOOKUP($A12,'Handgrip Strength'!$C:$Q,2,FALSE)</f>
        <v>28</v>
      </c>
      <c r="Q12" s="4">
        <f>VLOOKUP($A12,'Handgrip Strength'!$C:$Q,3,FALSE)</f>
        <v>29.5</v>
      </c>
      <c r="R12" s="4">
        <f t="shared" si="4"/>
        <v>29.5</v>
      </c>
      <c r="S12" s="4">
        <f>VLOOKUP($A12,'Balance Beam (Post)'!$C:$Q,2,FALSE)</f>
        <v>8</v>
      </c>
      <c r="T12" s="4">
        <f>VLOOKUP($A12,'Balance Beam (Post)'!$C:$Q,3,FALSE)</f>
        <v>8</v>
      </c>
      <c r="U12" s="4">
        <f>VLOOKUP($A12,'Balance Beam (Post)'!$C:$Q,4,FALSE)</f>
        <v>8</v>
      </c>
      <c r="V12" s="4">
        <f>VLOOKUP($A12,'Balance Beam (Post)'!$C:$Q,5,FALSE)</f>
        <v>1</v>
      </c>
      <c r="W12" s="4">
        <f>VLOOKUP($A12,'Balance Beam (Post)'!$C:$Q,6,FALSE)</f>
        <v>8</v>
      </c>
      <c r="X12" s="4">
        <f>VLOOKUP($A12,'Balance Beam (Post)'!$C:$Q,7,FALSE)</f>
        <v>6</v>
      </c>
      <c r="Y12" s="4">
        <f>VLOOKUP($A12,'Balance Beam (Post)'!$C:$Q,8,FALSE)</f>
        <v>8</v>
      </c>
      <c r="Z12" s="4">
        <f>VLOOKUP($A12,'Balance Beam (Post)'!$C:$Q,9,FALSE)</f>
        <v>1</v>
      </c>
      <c r="AA12" s="4">
        <f>VLOOKUP($A12,'Balance Beam (Post)'!$C:$Q,10,FALSE)</f>
        <v>4</v>
      </c>
      <c r="AB12" s="4">
        <f>VLOOKUP($A12,'Moving Sideways'!$C:$Q,2,FALSE)</f>
        <v>24</v>
      </c>
      <c r="AC12" s="4">
        <f>VLOOKUP($A12,'Moving Sideways'!$C:$Q,3,FALSE)</f>
        <v>29</v>
      </c>
      <c r="AD12" s="4">
        <f t="shared" si="5"/>
        <v>29</v>
      </c>
      <c r="AE12" s="4">
        <f>VLOOKUP($A12,'Jumping Sideways'!$C:$Q,2,FALSE)</f>
        <v>52</v>
      </c>
      <c r="AF12" s="4">
        <f>VLOOKUP($A12,'Jumping Sideways'!$C:$Q,3,FALSE)</f>
        <v>46</v>
      </c>
      <c r="AG12" s="4">
        <f t="shared" si="6"/>
        <v>52</v>
      </c>
      <c r="AH12" s="4">
        <f>VLOOKUP($A12,'Y-Balance (Post)'!$C:$Q,2,FALSE)</f>
        <v>58</v>
      </c>
      <c r="AI12" s="4">
        <f>VLOOKUP($A12,'Y-Balance (Post)'!$C:$Q,3,FALSE)</f>
        <v>69</v>
      </c>
      <c r="AJ12" s="4">
        <f>VLOOKUP($A12,'Y-Balance (Post)'!$C:$Q,4,FALSE)</f>
        <v>95</v>
      </c>
      <c r="AK12" s="4">
        <f>VLOOKUP($A12,'Y-Balance (Post)'!$C:$Q,5,FALSE)</f>
        <v>100</v>
      </c>
      <c r="AL12" s="4">
        <f>VLOOKUP($A12,'Y-Balance (Post)'!$C:$Q,6,FALSE)</f>
        <v>105</v>
      </c>
      <c r="AM12" s="4">
        <f>VLOOKUP($A12,'Y-Balance (Post)'!$C:$Q,7,FALSE)</f>
        <v>96</v>
      </c>
      <c r="AN12" s="4">
        <f>VLOOKUP($A12,'Y-Balance (Post)'!$C:$Q,8,FALSE)</f>
        <v>63</v>
      </c>
      <c r="AO12" s="4">
        <f>VLOOKUP($A12,'Y-Balance (Post)'!$C:$Q,9,FALSE)</f>
        <v>64</v>
      </c>
      <c r="AP12" s="4">
        <f>VLOOKUP($A12,'Y-Balance (Post)'!$C:$Q,10,FALSE)</f>
        <v>94</v>
      </c>
      <c r="AQ12" s="4">
        <f>VLOOKUP($A12,'Y-Balance (Post)'!$C:$Q,11,FALSE)</f>
        <v>88</v>
      </c>
      <c r="AR12" s="4">
        <f>VLOOKUP($A12,'Y-Balance (Post)'!$C:$Q,12,FALSE)</f>
        <v>86</v>
      </c>
      <c r="AS12" s="4">
        <f>VLOOKUP($A12,'Y-Balance (Post)'!$C:$Q,13,FALSE)</f>
        <v>94</v>
      </c>
      <c r="AT12" s="4">
        <f t="shared" ref="AT12:AY12" si="18">MAX(AH12,AN12)</f>
        <v>63</v>
      </c>
      <c r="AU12" s="4">
        <f t="shared" si="18"/>
        <v>69</v>
      </c>
      <c r="AV12" s="4">
        <f t="shared" si="18"/>
        <v>95</v>
      </c>
      <c r="AW12" s="4">
        <f t="shared" si="18"/>
        <v>100</v>
      </c>
      <c r="AX12" s="4">
        <f t="shared" si="18"/>
        <v>105</v>
      </c>
      <c r="AY12" s="4">
        <f t="shared" si="18"/>
        <v>96</v>
      </c>
      <c r="AZ12" s="4">
        <f>VLOOKUP($A12,'Wall Toss'!$C:$Q,2,FALSE)</f>
        <v>18</v>
      </c>
      <c r="BA12" s="4">
        <f>VLOOKUP($A12,'Wall Toss'!$C:$Q,3,FALSE)</f>
        <v>20</v>
      </c>
      <c r="BB12" s="4">
        <f t="shared" si="8"/>
        <v>20</v>
      </c>
    </row>
    <row r="13" spans="1:54" ht="13" x14ac:dyDescent="0.15">
      <c r="A13" s="4" t="s">
        <v>54</v>
      </c>
      <c r="B13" s="4">
        <f>VLOOKUP(A13,'Height &amp; Seated Height'!C:Q,2,FALSE)</f>
        <v>159.5</v>
      </c>
      <c r="C13" s="4">
        <f>VLOOKUP($A13,'Height &amp; Seated Height'!C:Q,3,FALSE)</f>
        <v>119.5</v>
      </c>
      <c r="D13" s="4">
        <f>VLOOKUP($A13,'Arm Span'!C:Q,2,FALSE)</f>
        <v>163</v>
      </c>
      <c r="E13" s="8">
        <f>VLOOKUP($A13,'20m Sprint (Post)'!C:Q,2,FALSE)</f>
        <v>3.6349999999999998</v>
      </c>
      <c r="F13" s="8">
        <f>VLOOKUP($A13,'20m Sprint (Post)'!$C:$Q,3,FALSE)</f>
        <v>3.5579999999999998</v>
      </c>
      <c r="G13" s="8">
        <f t="shared" si="0"/>
        <v>3.5579999999999998</v>
      </c>
      <c r="H13" s="8">
        <f>VLOOKUP($A13,'505 Agility (Post)'!$C:$Q,2,FALSE)</f>
        <v>2.58</v>
      </c>
      <c r="I13" s="8">
        <f>VLOOKUP($A13,'505 Agility (Post)'!$C:$Q,3,FALSE)</f>
        <v>2.7029999999999998</v>
      </c>
      <c r="J13" s="8">
        <f t="shared" si="1"/>
        <v>2.58</v>
      </c>
      <c r="K13" s="4">
        <f>VLOOKUP($A13,'Vertical Jump'!$C:$Q,2,FALSE)</f>
        <v>39</v>
      </c>
      <c r="L13" s="4">
        <f>VLOOKUP($A13,'Vertical Jump'!$C:$Q,3,FALSE)</f>
        <v>75</v>
      </c>
      <c r="M13" s="4">
        <f>VLOOKUP($A13,'Vertical Jump'!$C:$Q,4,FALSE)</f>
        <v>82</v>
      </c>
      <c r="N13" s="4">
        <f t="shared" si="2"/>
        <v>82</v>
      </c>
      <c r="O13" s="4">
        <f t="shared" si="3"/>
        <v>43</v>
      </c>
      <c r="P13" s="4">
        <f>VLOOKUP($A13,'Handgrip Strength'!$C:$Q,2,FALSE)</f>
        <v>29</v>
      </c>
      <c r="Q13" s="4">
        <f>VLOOKUP($A13,'Handgrip Strength'!$C:$Q,3,FALSE)</f>
        <v>22</v>
      </c>
      <c r="R13" s="4">
        <f t="shared" si="4"/>
        <v>29</v>
      </c>
      <c r="S13" s="4">
        <f>VLOOKUP($A13,'Balance Beam (Post)'!$C:$Q,2,FALSE)</f>
        <v>3</v>
      </c>
      <c r="T13" s="4">
        <f>VLOOKUP($A13,'Balance Beam (Post)'!$C:$Q,3,FALSE)</f>
        <v>6</v>
      </c>
      <c r="U13" s="4">
        <f>VLOOKUP($A13,'Balance Beam (Post)'!$C:$Q,4,FALSE)</f>
        <v>8</v>
      </c>
      <c r="V13" s="4">
        <f>VLOOKUP($A13,'Balance Beam (Post)'!$C:$Q,5,FALSE)</f>
        <v>1</v>
      </c>
      <c r="W13" s="4">
        <f>VLOOKUP($A13,'Balance Beam (Post)'!$C:$Q,6,FALSE)</f>
        <v>3</v>
      </c>
      <c r="X13" s="4">
        <f>VLOOKUP($A13,'Balance Beam (Post)'!$C:$Q,7,FALSE)</f>
        <v>3</v>
      </c>
      <c r="Y13" s="4">
        <f>VLOOKUP($A13,'Balance Beam (Post)'!$C:$Q,8,FALSE)</f>
        <v>0</v>
      </c>
      <c r="Z13" s="4">
        <f>VLOOKUP($A13,'Balance Beam (Post)'!$C:$Q,9,FALSE)</f>
        <v>1</v>
      </c>
      <c r="AA13" s="4">
        <f>VLOOKUP($A13,'Balance Beam (Post)'!$C:$Q,10,FALSE)</f>
        <v>0</v>
      </c>
      <c r="AB13" s="4">
        <f>VLOOKUP($A13,'Moving Sideways'!$C:$Q,2,FALSE)</f>
        <v>25</v>
      </c>
      <c r="AC13" s="4">
        <f>VLOOKUP($A13,'Moving Sideways'!$C:$Q,3,FALSE)</f>
        <v>30</v>
      </c>
      <c r="AD13" s="4">
        <f t="shared" si="5"/>
        <v>30</v>
      </c>
      <c r="AE13" s="4">
        <f>VLOOKUP($A13,'Jumping Sideways'!$C:$Q,2,FALSE)</f>
        <v>41</v>
      </c>
      <c r="AF13" s="4">
        <f>VLOOKUP($A13,'Jumping Sideways'!$C:$Q,3,FALSE)</f>
        <v>45</v>
      </c>
      <c r="AG13" s="4">
        <f t="shared" si="6"/>
        <v>45</v>
      </c>
      <c r="AH13" s="4">
        <f>VLOOKUP($A13,'Y-Balance (Post)'!$C:$Q,2,FALSE)</f>
        <v>65</v>
      </c>
      <c r="AI13" s="4">
        <f>VLOOKUP($A13,'Y-Balance (Post)'!$C:$Q,3,FALSE)</f>
        <v>68</v>
      </c>
      <c r="AJ13" s="4">
        <f>VLOOKUP($A13,'Y-Balance (Post)'!$C:$Q,4,FALSE)</f>
        <v>100</v>
      </c>
      <c r="AK13" s="4">
        <f>VLOOKUP($A13,'Y-Balance (Post)'!$C:$Q,5,FALSE)</f>
        <v>81</v>
      </c>
      <c r="AL13" s="4">
        <f>VLOOKUP($A13,'Y-Balance (Post)'!$C:$Q,6,FALSE)</f>
        <v>85</v>
      </c>
      <c r="AM13" s="4">
        <f>VLOOKUP($A13,'Y-Balance (Post)'!$C:$Q,7,FALSE)</f>
        <v>95</v>
      </c>
      <c r="AN13" s="4">
        <f>VLOOKUP($A13,'Y-Balance (Post)'!$C:$Q,8,FALSE)</f>
        <v>65</v>
      </c>
      <c r="AO13" s="4">
        <f>VLOOKUP($A13,'Y-Balance (Post)'!$C:$Q,9,FALSE)</f>
        <v>61</v>
      </c>
      <c r="AP13" s="4">
        <f>VLOOKUP($A13,'Y-Balance (Post)'!$C:$Q,10,FALSE)</f>
        <v>95</v>
      </c>
      <c r="AQ13" s="4">
        <f>VLOOKUP($A13,'Y-Balance (Post)'!$C:$Q,11,FALSE)</f>
        <v>89</v>
      </c>
      <c r="AR13" s="4">
        <f>VLOOKUP($A13,'Y-Balance (Post)'!$C:$Q,12,FALSE)</f>
        <v>97</v>
      </c>
      <c r="AS13" s="4">
        <f>VLOOKUP($A13,'Y-Balance (Post)'!$C:$Q,13,FALSE)</f>
        <v>91</v>
      </c>
      <c r="AT13" s="4">
        <f t="shared" ref="AT13:AY13" si="19">MAX(AH13,AN13)</f>
        <v>65</v>
      </c>
      <c r="AU13" s="4">
        <f t="shared" si="19"/>
        <v>68</v>
      </c>
      <c r="AV13" s="4">
        <f t="shared" si="19"/>
        <v>100</v>
      </c>
      <c r="AW13" s="4">
        <f t="shared" si="19"/>
        <v>89</v>
      </c>
      <c r="AX13" s="4">
        <f t="shared" si="19"/>
        <v>97</v>
      </c>
      <c r="AY13" s="4">
        <f t="shared" si="19"/>
        <v>95</v>
      </c>
      <c r="AZ13" s="4">
        <f>VLOOKUP($A13,'Wall Toss'!$C:$Q,2,FALSE)</f>
        <v>17</v>
      </c>
      <c r="BA13" s="4">
        <f>VLOOKUP($A13,'Wall Toss'!$C:$Q,3,FALSE)</f>
        <v>23</v>
      </c>
      <c r="BB13" s="4">
        <f t="shared" si="8"/>
        <v>23</v>
      </c>
    </row>
    <row r="14" spans="1:54" ht="13" x14ac:dyDescent="0.15">
      <c r="A14" s="4" t="s">
        <v>55</v>
      </c>
      <c r="B14" s="4">
        <f>VLOOKUP(A14,'Height &amp; Seated Height'!C:Q,2,FALSE)</f>
        <v>142.5</v>
      </c>
      <c r="C14" s="4">
        <f>VLOOKUP($A14,'Height &amp; Seated Height'!C:Q,3,FALSE)</f>
        <v>111.5</v>
      </c>
      <c r="D14" s="4">
        <f>VLOOKUP($A14,'Arm Span'!C:Q,2,FALSE)</f>
        <v>138</v>
      </c>
      <c r="E14" s="8">
        <f>VLOOKUP($A14,'20m Sprint (Post)'!C:Q,2,FALSE)</f>
        <v>3.6349999999999998</v>
      </c>
      <c r="F14" s="8">
        <f>VLOOKUP($A14,'20m Sprint (Post)'!$C:$Q,3,FALSE)</f>
        <v>3.67</v>
      </c>
      <c r="G14" s="8">
        <f t="shared" si="0"/>
        <v>3.6349999999999998</v>
      </c>
      <c r="H14" s="8">
        <f>VLOOKUP($A14,'505 Agility (Post)'!$C:$Q,2,FALSE)</f>
        <v>2.6339999999999999</v>
      </c>
      <c r="I14" s="8">
        <f>VLOOKUP($A14,'505 Agility (Post)'!$C:$Q,3,FALSE)</f>
        <v>2.6619999999999999</v>
      </c>
      <c r="J14" s="8">
        <f t="shared" si="1"/>
        <v>2.6339999999999999</v>
      </c>
      <c r="K14" s="4">
        <f>VLOOKUP($A14,'Vertical Jump'!$C:$Q,2,FALSE)</f>
        <v>11</v>
      </c>
      <c r="L14" s="4">
        <f>VLOOKUP($A14,'Vertical Jump'!$C:$Q,3,FALSE)</f>
        <v>45</v>
      </c>
      <c r="M14" s="4">
        <f>VLOOKUP($A14,'Vertical Jump'!$C:$Q,4,FALSE)</f>
        <v>53</v>
      </c>
      <c r="N14" s="4">
        <f t="shared" si="2"/>
        <v>53</v>
      </c>
      <c r="O14" s="4">
        <f t="shared" si="3"/>
        <v>42</v>
      </c>
      <c r="P14" s="4">
        <f>VLOOKUP($A14,'Handgrip Strength'!$C:$Q,2,FALSE)</f>
        <v>19</v>
      </c>
      <c r="Q14" s="4">
        <f>VLOOKUP($A14,'Handgrip Strength'!$C:$Q,3,FALSE)</f>
        <v>37.1</v>
      </c>
      <c r="R14" s="4">
        <f t="shared" si="4"/>
        <v>37.1</v>
      </c>
      <c r="S14" s="4">
        <f>VLOOKUP($A14,'Balance Beam (Post)'!$C:$Q,2,FALSE)</f>
        <v>3</v>
      </c>
      <c r="T14" s="4">
        <f>VLOOKUP($A14,'Balance Beam (Post)'!$C:$Q,3,FALSE)</f>
        <v>8</v>
      </c>
      <c r="U14" s="4">
        <f>VLOOKUP($A14,'Balance Beam (Post)'!$C:$Q,4,FALSE)</f>
        <v>8</v>
      </c>
      <c r="V14" s="4">
        <f>VLOOKUP($A14,'Balance Beam (Post)'!$C:$Q,5,FALSE)</f>
        <v>4</v>
      </c>
      <c r="W14" s="4">
        <f>VLOOKUP($A14,'Balance Beam (Post)'!$C:$Q,6,FALSE)</f>
        <v>1</v>
      </c>
      <c r="X14" s="4">
        <f>VLOOKUP($A14,'Balance Beam (Post)'!$C:$Q,7,FALSE)</f>
        <v>6</v>
      </c>
      <c r="Y14" s="4">
        <f>VLOOKUP($A14,'Balance Beam (Post)'!$C:$Q,8,FALSE)</f>
        <v>1</v>
      </c>
      <c r="Z14" s="4">
        <f>VLOOKUP($A14,'Balance Beam (Post)'!$C:$Q,9,FALSE)</f>
        <v>5</v>
      </c>
      <c r="AA14" s="4">
        <f>VLOOKUP($A14,'Balance Beam (Post)'!$C:$Q,10,FALSE)</f>
        <v>8</v>
      </c>
      <c r="AB14" s="4">
        <f>VLOOKUP($A14,'Moving Sideways'!$C:$Q,2,FALSE)</f>
        <v>20</v>
      </c>
      <c r="AC14" s="4">
        <f>VLOOKUP($A14,'Moving Sideways'!$C:$Q,3,FALSE)</f>
        <v>17</v>
      </c>
      <c r="AD14" s="4">
        <f t="shared" si="5"/>
        <v>20</v>
      </c>
      <c r="AE14" s="4">
        <f>VLOOKUP($A14,'Jumping Sideways'!$C:$Q,2,FALSE)</f>
        <v>39</v>
      </c>
      <c r="AF14" s="4">
        <f>VLOOKUP($A14,'Jumping Sideways'!$C:$Q,3,FALSE)</f>
        <v>45</v>
      </c>
      <c r="AG14" s="4">
        <f t="shared" si="6"/>
        <v>45</v>
      </c>
      <c r="AH14" s="4">
        <f>VLOOKUP($A14,'Y-Balance (Post)'!$C:$Q,2,FALSE)</f>
        <v>53</v>
      </c>
      <c r="AI14" s="4">
        <f>VLOOKUP($A14,'Y-Balance (Post)'!$C:$Q,3,FALSE)</f>
        <v>54</v>
      </c>
      <c r="AJ14" s="4">
        <f>VLOOKUP($A14,'Y-Balance (Post)'!$C:$Q,4,FALSE)</f>
        <v>104</v>
      </c>
      <c r="AK14" s="4">
        <f>VLOOKUP($A14,'Y-Balance (Post)'!$C:$Q,5,FALSE)</f>
        <v>88</v>
      </c>
      <c r="AL14" s="4">
        <f>VLOOKUP($A14,'Y-Balance (Post)'!$C:$Q,6,FALSE)</f>
        <v>79</v>
      </c>
      <c r="AM14" s="4">
        <f>VLOOKUP($A14,'Y-Balance (Post)'!$C:$Q,7,FALSE)</f>
        <v>85</v>
      </c>
      <c r="AN14" s="4">
        <f>VLOOKUP($A14,'Y-Balance (Post)'!$C:$Q,8,FALSE)</f>
        <v>62</v>
      </c>
      <c r="AO14" s="4">
        <f>VLOOKUP($A14,'Y-Balance (Post)'!$C:$Q,9,FALSE)</f>
        <v>68</v>
      </c>
      <c r="AP14" s="4">
        <f>VLOOKUP($A14,'Y-Balance (Post)'!$C:$Q,10,FALSE)</f>
        <v>102</v>
      </c>
      <c r="AQ14" s="4">
        <f>VLOOKUP($A14,'Y-Balance (Post)'!$C:$Q,11,FALSE)</f>
        <v>86</v>
      </c>
      <c r="AR14" s="4">
        <f>VLOOKUP($A14,'Y-Balance (Post)'!$C:$Q,12,FALSE)</f>
        <v>90</v>
      </c>
      <c r="AS14" s="4">
        <f>VLOOKUP($A14,'Y-Balance (Post)'!$C:$Q,13,FALSE)</f>
        <v>95</v>
      </c>
      <c r="AT14" s="4">
        <f t="shared" ref="AT14:AY14" si="20">MAX(AH14,AN14)</f>
        <v>62</v>
      </c>
      <c r="AU14" s="4">
        <f t="shared" si="20"/>
        <v>68</v>
      </c>
      <c r="AV14" s="4">
        <f t="shared" si="20"/>
        <v>104</v>
      </c>
      <c r="AW14" s="4">
        <f t="shared" si="20"/>
        <v>88</v>
      </c>
      <c r="AX14" s="4">
        <f t="shared" si="20"/>
        <v>90</v>
      </c>
      <c r="AY14" s="4">
        <f t="shared" si="20"/>
        <v>95</v>
      </c>
      <c r="AZ14" s="4">
        <f>VLOOKUP($A14,'Wall Toss'!$C:$Q,2,FALSE)</f>
        <v>13</v>
      </c>
      <c r="BA14" s="4">
        <f>VLOOKUP($A14,'Wall Toss'!$C:$Q,3,FALSE)</f>
        <v>16</v>
      </c>
      <c r="BB14" s="4">
        <f t="shared" si="8"/>
        <v>16</v>
      </c>
    </row>
    <row r="15" spans="1:54" ht="13" x14ac:dyDescent="0.15">
      <c r="A15" s="4" t="s">
        <v>56</v>
      </c>
      <c r="B15" s="4">
        <f>VLOOKUP(A15,'Height &amp; Seated Height'!C:Q,2,FALSE)</f>
        <v>142</v>
      </c>
      <c r="C15" s="4">
        <f>VLOOKUP($A15,'Height &amp; Seated Height'!C:Q,3,FALSE)</f>
        <v>110</v>
      </c>
      <c r="D15" s="4">
        <f>VLOOKUP($A15,'Arm Span'!C:Q,2,FALSE)</f>
        <v>142</v>
      </c>
      <c r="E15" s="8">
        <f>VLOOKUP($A15,'20m Sprint (Post)'!C:Q,2,FALSE)</f>
        <v>3.6859999999999999</v>
      </c>
      <c r="F15" s="8">
        <f>VLOOKUP($A15,'20m Sprint (Post)'!$C:$Q,3,FALSE)</f>
        <v>3.637</v>
      </c>
      <c r="G15" s="8">
        <f t="shared" si="0"/>
        <v>3.637</v>
      </c>
      <c r="H15" s="8">
        <f>VLOOKUP($A15,'505 Agility (Post)'!$C:$Q,2,FALSE)</f>
        <v>0</v>
      </c>
      <c r="I15" s="8">
        <f>VLOOKUP($A15,'505 Agility (Post)'!$C:$Q,3,FALSE)</f>
        <v>2.4529999999999998</v>
      </c>
      <c r="J15" s="8">
        <f t="shared" si="1"/>
        <v>0</v>
      </c>
      <c r="K15" s="4">
        <f>VLOOKUP($A15,'Vertical Jump'!$C:$Q,2,FALSE)</f>
        <v>10</v>
      </c>
      <c r="L15" s="4">
        <f>VLOOKUP($A15,'Vertical Jump'!$C:$Q,3,FALSE)</f>
        <v>48</v>
      </c>
      <c r="M15" s="4">
        <f>VLOOKUP($A15,'Vertical Jump'!$C:$Q,4,FALSE)</f>
        <v>52</v>
      </c>
      <c r="N15" s="4">
        <f t="shared" si="2"/>
        <v>52</v>
      </c>
      <c r="O15" s="4">
        <f t="shared" si="3"/>
        <v>42</v>
      </c>
      <c r="P15" s="4">
        <f>VLOOKUP($A15,'Handgrip Strength'!$C:$Q,2,FALSE)</f>
        <v>14</v>
      </c>
      <c r="Q15" s="4">
        <f>VLOOKUP($A15,'Handgrip Strength'!$C:$Q,3,FALSE)</f>
        <v>11</v>
      </c>
      <c r="R15" s="4">
        <f t="shared" si="4"/>
        <v>14</v>
      </c>
      <c r="S15" s="4">
        <f>VLOOKUP($A15,'Balance Beam (Post)'!$C:$Q,2,FALSE)</f>
        <v>8</v>
      </c>
      <c r="T15" s="4">
        <f>VLOOKUP($A15,'Balance Beam (Post)'!$C:$Q,3,FALSE)</f>
        <v>3</v>
      </c>
      <c r="U15" s="4">
        <f>VLOOKUP($A15,'Balance Beam (Post)'!$C:$Q,4,FALSE)</f>
        <v>8</v>
      </c>
      <c r="V15" s="4">
        <f>VLOOKUP($A15,'Balance Beam (Post)'!$C:$Q,5,FALSE)</f>
        <v>3</v>
      </c>
      <c r="W15" s="4">
        <f>VLOOKUP($A15,'Balance Beam (Post)'!$C:$Q,6,FALSE)</f>
        <v>4</v>
      </c>
      <c r="X15" s="4">
        <f>VLOOKUP($A15,'Balance Beam (Post)'!$C:$Q,7,FALSE)</f>
        <v>5</v>
      </c>
      <c r="Y15" s="4">
        <f>VLOOKUP($A15,'Balance Beam (Post)'!$C:$Q,8,FALSE)</f>
        <v>2</v>
      </c>
      <c r="Z15" s="4">
        <f>VLOOKUP($A15,'Balance Beam (Post)'!$C:$Q,9,FALSE)</f>
        <v>7</v>
      </c>
      <c r="AA15" s="4">
        <f>VLOOKUP($A15,'Balance Beam (Post)'!$C:$Q,10,FALSE)</f>
        <v>3</v>
      </c>
      <c r="AB15" s="4">
        <f>VLOOKUP($A15,'Moving Sideways'!$C:$Q,2,FALSE)</f>
        <v>27</v>
      </c>
      <c r="AC15" s="4">
        <f>VLOOKUP($A15,'Moving Sideways'!$C:$Q,3,FALSE)</f>
        <v>33</v>
      </c>
      <c r="AD15" s="4">
        <f t="shared" si="5"/>
        <v>33</v>
      </c>
      <c r="AE15" s="4">
        <f>VLOOKUP($A15,'Jumping Sideways'!$C:$Q,2,FALSE)</f>
        <v>45</v>
      </c>
      <c r="AF15" s="4">
        <f>VLOOKUP($A15,'Jumping Sideways'!$C:$Q,3,FALSE)</f>
        <v>44</v>
      </c>
      <c r="AG15" s="4">
        <f t="shared" si="6"/>
        <v>45</v>
      </c>
      <c r="AH15" s="4">
        <f>VLOOKUP($A15,'Y-Balance (Post)'!$C:$Q,2,FALSE)</f>
        <v>59</v>
      </c>
      <c r="AI15" s="4">
        <f>VLOOKUP($A15,'Y-Balance (Post)'!$C:$Q,3,FALSE)</f>
        <v>59</v>
      </c>
      <c r="AJ15" s="4">
        <f>VLOOKUP($A15,'Y-Balance (Post)'!$C:$Q,4,FALSE)</f>
        <v>98</v>
      </c>
      <c r="AK15" s="4">
        <f>VLOOKUP($A15,'Y-Balance (Post)'!$C:$Q,5,FALSE)</f>
        <v>107</v>
      </c>
      <c r="AL15" s="4">
        <f>VLOOKUP($A15,'Y-Balance (Post)'!$C:$Q,6,FALSE)</f>
        <v>102</v>
      </c>
      <c r="AM15" s="4">
        <f>VLOOKUP($A15,'Y-Balance (Post)'!$C:$Q,7,FALSE)</f>
        <v>82</v>
      </c>
      <c r="AN15" s="4">
        <f>VLOOKUP($A15,'Y-Balance (Post)'!$C:$Q,8,FALSE)</f>
        <v>55</v>
      </c>
      <c r="AO15" s="4">
        <f>VLOOKUP($A15,'Y-Balance (Post)'!$C:$Q,9,FALSE)</f>
        <v>62</v>
      </c>
      <c r="AP15" s="4">
        <f>VLOOKUP($A15,'Y-Balance (Post)'!$C:$Q,10,FALSE)</f>
        <v>91</v>
      </c>
      <c r="AQ15" s="4">
        <f>VLOOKUP($A15,'Y-Balance (Post)'!$C:$Q,11,FALSE)</f>
        <v>115</v>
      </c>
      <c r="AR15" s="4">
        <f>VLOOKUP($A15,'Y-Balance (Post)'!$C:$Q,12,FALSE)</f>
        <v>100</v>
      </c>
      <c r="AS15" s="4">
        <f>VLOOKUP($A15,'Y-Balance (Post)'!$C:$Q,13,FALSE)</f>
        <v>90</v>
      </c>
      <c r="AT15" s="4">
        <f t="shared" ref="AT15:AY15" si="21">MAX(AH15,AN15)</f>
        <v>59</v>
      </c>
      <c r="AU15" s="4">
        <f t="shared" si="21"/>
        <v>62</v>
      </c>
      <c r="AV15" s="4">
        <f t="shared" si="21"/>
        <v>98</v>
      </c>
      <c r="AW15" s="4">
        <f t="shared" si="21"/>
        <v>115</v>
      </c>
      <c r="AX15" s="4">
        <f t="shared" si="21"/>
        <v>102</v>
      </c>
      <c r="AY15" s="4">
        <f t="shared" si="21"/>
        <v>90</v>
      </c>
      <c r="AZ15" s="4">
        <f>VLOOKUP($A15,'Wall Toss'!$C:$Q,2,FALSE)</f>
        <v>29</v>
      </c>
      <c r="BA15" s="4">
        <f>VLOOKUP($A15,'Wall Toss'!$C:$Q,3,FALSE)</f>
        <v>34</v>
      </c>
      <c r="BB15" s="4">
        <f t="shared" si="8"/>
        <v>34</v>
      </c>
    </row>
    <row r="16" spans="1:54" ht="13" x14ac:dyDescent="0.15">
      <c r="A16" s="4" t="s">
        <v>57</v>
      </c>
      <c r="B16" s="4">
        <f>VLOOKUP(A16,'Height &amp; Seated Height'!C:Q,2,FALSE)</f>
        <v>163.4</v>
      </c>
      <c r="C16" s="4">
        <f>VLOOKUP($A16,'Height &amp; Seated Height'!C:Q,3,FALSE)</f>
        <v>119.4</v>
      </c>
      <c r="D16" s="4">
        <f>VLOOKUP($A16,'Arm Span'!C:Q,2,FALSE)</f>
        <v>169</v>
      </c>
      <c r="E16" s="8">
        <f>VLOOKUP($A16,'20m Sprint (Post)'!C:Q,2,FALSE)</f>
        <v>3.2309999999999999</v>
      </c>
      <c r="F16" s="8">
        <f>VLOOKUP($A16,'20m Sprint (Post)'!$C:$Q,3,FALSE)</f>
        <v>3.17</v>
      </c>
      <c r="G16" s="8">
        <f t="shared" si="0"/>
        <v>3.17</v>
      </c>
      <c r="H16" s="8">
        <f>VLOOKUP($A16,'505 Agility (Post)'!$C:$Q,2,FALSE)</f>
        <v>2.7080000000000002</v>
      </c>
      <c r="I16" s="8">
        <f>VLOOKUP($A16,'505 Agility (Post)'!$C:$Q,3,FALSE)</f>
        <v>2.448</v>
      </c>
      <c r="J16" s="8">
        <f t="shared" si="1"/>
        <v>2.448</v>
      </c>
      <c r="K16" s="4">
        <f>VLOOKUP($A16,'Vertical Jump'!$C:$Q,2,FALSE)</f>
        <v>41</v>
      </c>
      <c r="L16" s="4">
        <f>VLOOKUP($A16,'Vertical Jump'!$C:$Q,3,FALSE)</f>
        <v>75</v>
      </c>
      <c r="M16" s="4">
        <f>VLOOKUP($A16,'Vertical Jump'!$C:$Q,4,FALSE)</f>
        <v>89</v>
      </c>
      <c r="N16" s="4">
        <f t="shared" si="2"/>
        <v>89</v>
      </c>
      <c r="O16" s="4">
        <f t="shared" si="3"/>
        <v>48</v>
      </c>
      <c r="P16" s="4">
        <f>VLOOKUP($A16,'Handgrip Strength'!$C:$Q,2,FALSE)</f>
        <v>28</v>
      </c>
      <c r="Q16" s="4">
        <f>VLOOKUP($A16,'Handgrip Strength'!$C:$Q,3,FALSE)</f>
        <v>29</v>
      </c>
      <c r="R16" s="4">
        <f t="shared" si="4"/>
        <v>29</v>
      </c>
      <c r="S16" s="4">
        <f>VLOOKUP($A16,'Balance Beam (Post)'!$C:$Q,2,FALSE)</f>
        <v>2</v>
      </c>
      <c r="T16" s="4">
        <f>VLOOKUP($A16,'Balance Beam (Post)'!$C:$Q,3,FALSE)</f>
        <v>3</v>
      </c>
      <c r="U16" s="4">
        <f>VLOOKUP($A16,'Balance Beam (Post)'!$C:$Q,4,FALSE)</f>
        <v>8</v>
      </c>
      <c r="V16" s="4">
        <f>VLOOKUP($A16,'Balance Beam (Post)'!$C:$Q,5,FALSE)</f>
        <v>7</v>
      </c>
      <c r="W16" s="4">
        <f>VLOOKUP($A16,'Balance Beam (Post)'!$C:$Q,6,FALSE)</f>
        <v>5</v>
      </c>
      <c r="X16" s="4">
        <f>VLOOKUP($A16,'Balance Beam (Post)'!$C:$Q,7,FALSE)</f>
        <v>4</v>
      </c>
      <c r="Y16" s="4">
        <f>VLOOKUP($A16,'Balance Beam (Post)'!$C:$Q,8,FALSE)</f>
        <v>0</v>
      </c>
      <c r="Z16" s="4">
        <f>VLOOKUP($A16,'Balance Beam (Post)'!$C:$Q,9,FALSE)</f>
        <v>0</v>
      </c>
      <c r="AA16" s="4">
        <f>VLOOKUP($A16,'Balance Beam (Post)'!$C:$Q,10,FALSE)</f>
        <v>1</v>
      </c>
      <c r="AB16" s="4">
        <f>VLOOKUP($A16,'Moving Sideways'!$C:$Q,2,FALSE)</f>
        <v>25</v>
      </c>
      <c r="AC16" s="4">
        <f>VLOOKUP($A16,'Moving Sideways'!$C:$Q,3,FALSE)</f>
        <v>31</v>
      </c>
      <c r="AD16" s="4">
        <f t="shared" si="5"/>
        <v>31</v>
      </c>
      <c r="AE16" s="4">
        <f>VLOOKUP($A16,'Jumping Sideways'!$C:$Q,2,FALSE)</f>
        <v>47</v>
      </c>
      <c r="AF16" s="4">
        <f>VLOOKUP($A16,'Jumping Sideways'!$C:$Q,3,FALSE)</f>
        <v>43</v>
      </c>
      <c r="AG16" s="4">
        <f t="shared" si="6"/>
        <v>47</v>
      </c>
      <c r="AH16" s="4">
        <f>VLOOKUP($A16,'Y-Balance (Post)'!$C:$Q,2,FALSE)</f>
        <v>59</v>
      </c>
      <c r="AI16" s="4">
        <f>VLOOKUP($A16,'Y-Balance (Post)'!$C:$Q,3,FALSE)</f>
        <v>65</v>
      </c>
      <c r="AJ16" s="4">
        <f>VLOOKUP($A16,'Y-Balance (Post)'!$C:$Q,4,FALSE)</f>
        <v>90</v>
      </c>
      <c r="AK16" s="4">
        <f>VLOOKUP($A16,'Y-Balance (Post)'!$C:$Q,5,FALSE)</f>
        <v>82</v>
      </c>
      <c r="AL16" s="4">
        <f>VLOOKUP($A16,'Y-Balance (Post)'!$C:$Q,6,FALSE)</f>
        <v>83</v>
      </c>
      <c r="AM16" s="4">
        <f>VLOOKUP($A16,'Y-Balance (Post)'!$C:$Q,7,FALSE)</f>
        <v>84</v>
      </c>
      <c r="AN16" s="4">
        <f>VLOOKUP($A16,'Y-Balance (Post)'!$C:$Q,8,FALSE)</f>
        <v>59</v>
      </c>
      <c r="AO16" s="4">
        <f>VLOOKUP($A16,'Y-Balance (Post)'!$C:$Q,9,FALSE)</f>
        <v>64</v>
      </c>
      <c r="AP16" s="4">
        <f>VLOOKUP($A16,'Y-Balance (Post)'!$C:$Q,10,FALSE)</f>
        <v>89</v>
      </c>
      <c r="AQ16" s="4">
        <f>VLOOKUP($A16,'Y-Balance (Post)'!$C:$Q,11,FALSE)</f>
        <v>79</v>
      </c>
      <c r="AR16" s="4">
        <f>VLOOKUP($A16,'Y-Balance (Post)'!$C:$Q,12,FALSE)</f>
        <v>82</v>
      </c>
      <c r="AS16" s="4">
        <f>VLOOKUP($A16,'Y-Balance (Post)'!$C:$Q,13,FALSE)</f>
        <v>94</v>
      </c>
      <c r="AT16" s="4">
        <f t="shared" ref="AT16:AY16" si="22">MAX(AH16,AN16)</f>
        <v>59</v>
      </c>
      <c r="AU16" s="4">
        <f t="shared" si="22"/>
        <v>65</v>
      </c>
      <c r="AV16" s="4">
        <f t="shared" si="22"/>
        <v>90</v>
      </c>
      <c r="AW16" s="4">
        <f t="shared" si="22"/>
        <v>82</v>
      </c>
      <c r="AX16" s="4">
        <f t="shared" si="22"/>
        <v>83</v>
      </c>
      <c r="AY16" s="4">
        <f t="shared" si="22"/>
        <v>94</v>
      </c>
      <c r="AZ16" s="4">
        <f>VLOOKUP($A16,'Wall Toss'!$C:$Q,2,FALSE)</f>
        <v>21</v>
      </c>
      <c r="BA16" s="4">
        <f>VLOOKUP($A16,'Wall Toss'!$C:$Q,3,FALSE)</f>
        <v>19</v>
      </c>
      <c r="BB16" s="4">
        <f t="shared" si="8"/>
        <v>21</v>
      </c>
    </row>
    <row r="17" spans="1:54" ht="13" x14ac:dyDescent="0.15">
      <c r="A17" s="4" t="s">
        <v>58</v>
      </c>
      <c r="B17" s="4">
        <f>VLOOKUP(A17,'Height &amp; Seated Height'!C:Q,2,FALSE)</f>
        <v>151.80000000000001</v>
      </c>
      <c r="C17" s="4">
        <f>VLOOKUP($A17,'Height &amp; Seated Height'!C:Q,3,FALSE)</f>
        <v>116</v>
      </c>
      <c r="D17" s="4">
        <f>VLOOKUP($A17,'Arm Span'!C:Q,2,FALSE)</f>
        <v>154</v>
      </c>
      <c r="E17" s="8">
        <f>VLOOKUP($A17,'20m Sprint (Post)'!C:Q,2,FALSE)</f>
        <v>3.7930000000000001</v>
      </c>
      <c r="F17" s="8">
        <f>VLOOKUP($A17,'20m Sprint (Post)'!$C:$Q,3,FALSE)</f>
        <v>3.8109999999999999</v>
      </c>
      <c r="G17" s="8">
        <f t="shared" si="0"/>
        <v>3.7930000000000001</v>
      </c>
      <c r="H17" s="8">
        <f>VLOOKUP($A17,'505 Agility (Post)'!$C:$Q,2,FALSE)</f>
        <v>2.7639999999999998</v>
      </c>
      <c r="I17" s="8">
        <f>VLOOKUP($A17,'505 Agility (Post)'!$C:$Q,3,FALSE)</f>
        <v>2.6589999999999998</v>
      </c>
      <c r="J17" s="8">
        <f t="shared" si="1"/>
        <v>2.6589999999999998</v>
      </c>
      <c r="K17" s="4">
        <f>VLOOKUP($A17,'Vertical Jump'!$C:$Q,2,FALSE)</f>
        <v>15</v>
      </c>
      <c r="L17" s="4">
        <f>VLOOKUP($A17,'Vertical Jump'!$C:$Q,3,FALSE)</f>
        <v>42</v>
      </c>
      <c r="M17" s="4">
        <f>VLOOKUP($A17,'Vertical Jump'!$C:$Q,4,FALSE)</f>
        <v>48</v>
      </c>
      <c r="N17" s="4">
        <f t="shared" si="2"/>
        <v>48</v>
      </c>
      <c r="O17" s="4">
        <f t="shared" si="3"/>
        <v>33</v>
      </c>
      <c r="P17" s="4">
        <f>VLOOKUP($A17,'Handgrip Strength'!$C:$Q,2,FALSE)</f>
        <v>15</v>
      </c>
      <c r="Q17" s="4">
        <f>VLOOKUP($A17,'Handgrip Strength'!$C:$Q,3,FALSE)</f>
        <v>16</v>
      </c>
      <c r="R17" s="4">
        <f t="shared" si="4"/>
        <v>16</v>
      </c>
      <c r="S17" s="4">
        <f>VLOOKUP($A17,'Balance Beam (Post)'!$C:$Q,2,FALSE)</f>
        <v>8</v>
      </c>
      <c r="T17" s="4">
        <f>VLOOKUP($A17,'Balance Beam (Post)'!$C:$Q,3,FALSE)</f>
        <v>6</v>
      </c>
      <c r="U17" s="4">
        <f>VLOOKUP($A17,'Balance Beam (Post)'!$C:$Q,4,FALSE)</f>
        <v>6</v>
      </c>
      <c r="V17" s="4">
        <f>VLOOKUP($A17,'Balance Beam (Post)'!$C:$Q,5,FALSE)</f>
        <v>7</v>
      </c>
      <c r="W17" s="4">
        <f>VLOOKUP($A17,'Balance Beam (Post)'!$C:$Q,6,FALSE)</f>
        <v>5</v>
      </c>
      <c r="X17" s="4">
        <f>VLOOKUP($A17,'Balance Beam (Post)'!$C:$Q,7,FALSE)</f>
        <v>4</v>
      </c>
      <c r="Y17" s="4">
        <f>VLOOKUP($A17,'Balance Beam (Post)'!$C:$Q,8,FALSE)</f>
        <v>0</v>
      </c>
      <c r="Z17" s="4">
        <f>VLOOKUP($A17,'Balance Beam (Post)'!$C:$Q,9,FALSE)</f>
        <v>0</v>
      </c>
      <c r="AA17" s="4">
        <f>VLOOKUP($A17,'Balance Beam (Post)'!$C:$Q,10,FALSE)</f>
        <v>1</v>
      </c>
      <c r="AB17" s="4">
        <f>VLOOKUP($A17,'Moving Sideways'!$C:$Q,2,FALSE)</f>
        <v>29</v>
      </c>
      <c r="AC17" s="4">
        <f>VLOOKUP($A17,'Moving Sideways'!$C:$Q,3,FALSE)</f>
        <v>25</v>
      </c>
      <c r="AD17" s="4">
        <f t="shared" si="5"/>
        <v>29</v>
      </c>
      <c r="AE17" s="4">
        <f>VLOOKUP($A17,'Jumping Sideways'!$C:$Q,2,FALSE)</f>
        <v>43</v>
      </c>
      <c r="AF17" s="4">
        <f>VLOOKUP($A17,'Jumping Sideways'!$C:$Q,3,FALSE)</f>
        <v>43</v>
      </c>
      <c r="AG17" s="4">
        <f t="shared" si="6"/>
        <v>43</v>
      </c>
      <c r="AH17" s="4">
        <f>VLOOKUP($A17,'Y-Balance (Post)'!$C:$Q,2,FALSE)</f>
        <v>59</v>
      </c>
      <c r="AI17" s="4">
        <f>VLOOKUP($A17,'Y-Balance (Post)'!$C:$Q,3,FALSE)</f>
        <v>51</v>
      </c>
      <c r="AJ17" s="4">
        <f>VLOOKUP($A17,'Y-Balance (Post)'!$C:$Q,4,FALSE)</f>
        <v>77</v>
      </c>
      <c r="AK17" s="4">
        <f>VLOOKUP($A17,'Y-Balance (Post)'!$C:$Q,5,FALSE)</f>
        <v>89</v>
      </c>
      <c r="AL17" s="4">
        <f>VLOOKUP($A17,'Y-Balance (Post)'!$C:$Q,6,FALSE)</f>
        <v>88</v>
      </c>
      <c r="AM17" s="4">
        <f>VLOOKUP($A17,'Y-Balance (Post)'!$C:$Q,7,FALSE)</f>
        <v>91</v>
      </c>
      <c r="AN17" s="4">
        <f>VLOOKUP($A17,'Y-Balance (Post)'!$C:$Q,8,FALSE)</f>
        <v>54</v>
      </c>
      <c r="AO17" s="4">
        <f>VLOOKUP($A17,'Y-Balance (Post)'!$C:$Q,9,FALSE)</f>
        <v>47</v>
      </c>
      <c r="AP17" s="4">
        <f>VLOOKUP($A17,'Y-Balance (Post)'!$C:$Q,10,FALSE)</f>
        <v>93</v>
      </c>
      <c r="AQ17" s="4">
        <f>VLOOKUP($A17,'Y-Balance (Post)'!$C:$Q,11,FALSE)</f>
        <v>92</v>
      </c>
      <c r="AR17" s="4">
        <f>VLOOKUP($A17,'Y-Balance (Post)'!$C:$Q,12,FALSE)</f>
        <v>83</v>
      </c>
      <c r="AS17" s="4">
        <f>VLOOKUP($A17,'Y-Balance (Post)'!$C:$Q,13,FALSE)</f>
        <v>80</v>
      </c>
      <c r="AT17" s="4">
        <f t="shared" ref="AT17:AY17" si="23">MAX(AH17,AN17)</f>
        <v>59</v>
      </c>
      <c r="AU17" s="4">
        <f t="shared" si="23"/>
        <v>51</v>
      </c>
      <c r="AV17" s="4">
        <f t="shared" si="23"/>
        <v>93</v>
      </c>
      <c r="AW17" s="4">
        <f t="shared" si="23"/>
        <v>92</v>
      </c>
      <c r="AX17" s="4">
        <f t="shared" si="23"/>
        <v>88</v>
      </c>
      <c r="AY17" s="4">
        <f t="shared" si="23"/>
        <v>91</v>
      </c>
      <c r="AZ17" s="4">
        <f>VLOOKUP($A17,'Wall Toss'!$C:$Q,2,FALSE)</f>
        <v>24</v>
      </c>
      <c r="BA17" s="4">
        <f>VLOOKUP($A17,'Wall Toss'!$C:$Q,3,FALSE)</f>
        <v>26</v>
      </c>
      <c r="BB17" s="4">
        <f t="shared" si="8"/>
        <v>26</v>
      </c>
    </row>
    <row r="18" spans="1:54" ht="13" x14ac:dyDescent="0.15">
      <c r="A18" s="4" t="s">
        <v>59</v>
      </c>
      <c r="B18" s="4">
        <f>VLOOKUP(A18,'Height &amp; Seated Height'!C:Q,2,FALSE)</f>
        <v>146.4</v>
      </c>
      <c r="C18" s="4">
        <f>VLOOKUP($A18,'Height &amp; Seated Height'!C:Q,3,FALSE)</f>
        <v>113.5</v>
      </c>
      <c r="D18" s="4">
        <f>VLOOKUP($A18,'Arm Span'!C:Q,2,FALSE)</f>
        <v>147</v>
      </c>
      <c r="E18" s="8">
        <f>VLOOKUP($A18,'20m Sprint (Post)'!C:Q,2,FALSE)</f>
        <v>3.319</v>
      </c>
      <c r="F18" s="8">
        <f>VLOOKUP($A18,'20m Sprint (Post)'!$C:$Q,3,FALSE)</f>
        <v>3.3050000000000002</v>
      </c>
      <c r="G18" s="8">
        <f t="shared" si="0"/>
        <v>3.3050000000000002</v>
      </c>
      <c r="H18" s="8">
        <f>VLOOKUP($A18,'505 Agility (Post)'!$C:$Q,2,FALSE)</f>
        <v>2.5979999999999999</v>
      </c>
      <c r="I18" s="8">
        <f>VLOOKUP($A18,'505 Agility (Post)'!$C:$Q,3,FALSE)</f>
        <v>2.371</v>
      </c>
      <c r="J18" s="8">
        <f t="shared" si="1"/>
        <v>2.371</v>
      </c>
      <c r="K18" s="4">
        <f>VLOOKUP($A18,'Vertical Jump'!$C:$Q,2,FALSE)</f>
        <v>17</v>
      </c>
      <c r="L18" s="4">
        <f>VLOOKUP($A18,'Vertical Jump'!$C:$Q,3,FALSE)</f>
        <v>59</v>
      </c>
      <c r="M18" s="4">
        <f>VLOOKUP($A18,'Vertical Jump'!$C:$Q,4,FALSE)</f>
        <v>64</v>
      </c>
      <c r="N18" s="4">
        <f t="shared" si="2"/>
        <v>64</v>
      </c>
      <c r="O18" s="4">
        <f t="shared" si="3"/>
        <v>47</v>
      </c>
      <c r="P18" s="4">
        <f>VLOOKUP($A18,'Handgrip Strength'!$C:$Q,2,FALSE)</f>
        <v>16</v>
      </c>
      <c r="Q18" s="4">
        <f>VLOOKUP($A18,'Handgrip Strength'!$C:$Q,3,FALSE)</f>
        <v>12.5</v>
      </c>
      <c r="R18" s="4">
        <f t="shared" si="4"/>
        <v>16</v>
      </c>
      <c r="S18" s="4">
        <f>VLOOKUP($A18,'Balance Beam (Post)'!$C:$Q,2,FALSE)</f>
        <v>8</v>
      </c>
      <c r="T18" s="4">
        <f>VLOOKUP($A18,'Balance Beam (Post)'!$C:$Q,3,FALSE)</f>
        <v>8</v>
      </c>
      <c r="U18" s="4">
        <f>VLOOKUP($A18,'Balance Beam (Post)'!$C:$Q,4,FALSE)</f>
        <v>8</v>
      </c>
      <c r="V18" s="4">
        <f>VLOOKUP($A18,'Balance Beam (Post)'!$C:$Q,5,FALSE)</f>
        <v>1</v>
      </c>
      <c r="W18" s="4">
        <f>VLOOKUP($A18,'Balance Beam (Post)'!$C:$Q,6,FALSE)</f>
        <v>8</v>
      </c>
      <c r="X18" s="4">
        <f>VLOOKUP($A18,'Balance Beam (Post)'!$C:$Q,7,FALSE)</f>
        <v>8</v>
      </c>
      <c r="Y18" s="4">
        <f>VLOOKUP($A18,'Balance Beam (Post)'!$C:$Q,8,FALSE)</f>
        <v>8</v>
      </c>
      <c r="Z18" s="4">
        <f>VLOOKUP($A18,'Balance Beam (Post)'!$C:$Q,9,FALSE)</f>
        <v>2</v>
      </c>
      <c r="AA18" s="4">
        <f>VLOOKUP($A18,'Balance Beam (Post)'!$C:$Q,10,FALSE)</f>
        <v>7</v>
      </c>
      <c r="AB18" s="4">
        <f>VLOOKUP($A18,'Moving Sideways'!$C:$Q,2,FALSE)</f>
        <v>24</v>
      </c>
      <c r="AC18" s="4">
        <f>VLOOKUP($A18,'Moving Sideways'!$C:$Q,3,FALSE)</f>
        <v>31</v>
      </c>
      <c r="AD18" s="4">
        <f t="shared" si="5"/>
        <v>31</v>
      </c>
      <c r="AE18" s="4">
        <f>VLOOKUP($A18,'Jumping Sideways'!$C:$Q,2,FALSE)</f>
        <v>53</v>
      </c>
      <c r="AF18" s="4">
        <f>VLOOKUP($A18,'Jumping Sideways'!$C:$Q,3,FALSE)</f>
        <v>53</v>
      </c>
      <c r="AG18" s="4">
        <f t="shared" si="6"/>
        <v>53</v>
      </c>
      <c r="AH18" s="4">
        <f>VLOOKUP($A18,'Y-Balance (Post)'!$C:$Q,2,FALSE)</f>
        <v>62</v>
      </c>
      <c r="AI18" s="4">
        <f>VLOOKUP($A18,'Y-Balance (Post)'!$C:$Q,3,FALSE)</f>
        <v>60</v>
      </c>
      <c r="AJ18" s="4">
        <f>VLOOKUP($A18,'Y-Balance (Post)'!$C:$Q,4,FALSE)</f>
        <v>97</v>
      </c>
      <c r="AK18" s="4">
        <f>VLOOKUP($A18,'Y-Balance (Post)'!$C:$Q,5,FALSE)</f>
        <v>89</v>
      </c>
      <c r="AL18" s="4">
        <f>VLOOKUP($A18,'Y-Balance (Post)'!$C:$Q,6,FALSE)</f>
        <v>90</v>
      </c>
      <c r="AM18" s="4">
        <f>VLOOKUP($A18,'Y-Balance (Post)'!$C:$Q,7,FALSE)</f>
        <v>103</v>
      </c>
      <c r="AN18" s="4">
        <f>VLOOKUP($A18,'Y-Balance (Post)'!$C:$Q,8,FALSE)</f>
        <v>63</v>
      </c>
      <c r="AO18" s="4">
        <f>VLOOKUP($A18,'Y-Balance (Post)'!$C:$Q,9,FALSE)</f>
        <v>59</v>
      </c>
      <c r="AP18" s="4">
        <f>VLOOKUP($A18,'Y-Balance (Post)'!$C:$Q,10,FALSE)</f>
        <v>98</v>
      </c>
      <c r="AQ18" s="4">
        <f>VLOOKUP($A18,'Y-Balance (Post)'!$C:$Q,11,FALSE)</f>
        <v>103</v>
      </c>
      <c r="AR18" s="4">
        <f>VLOOKUP($A18,'Y-Balance (Post)'!$C:$Q,12,FALSE)</f>
        <v>95</v>
      </c>
      <c r="AS18" s="4">
        <f>VLOOKUP($A18,'Y-Balance (Post)'!$C:$Q,13,FALSE)</f>
        <v>0</v>
      </c>
      <c r="AT18" s="4">
        <f t="shared" ref="AT18:AY18" si="24">MAX(AH18,AN18)</f>
        <v>63</v>
      </c>
      <c r="AU18" s="4">
        <f t="shared" si="24"/>
        <v>60</v>
      </c>
      <c r="AV18" s="4">
        <f t="shared" si="24"/>
        <v>98</v>
      </c>
      <c r="AW18" s="4">
        <f t="shared" si="24"/>
        <v>103</v>
      </c>
      <c r="AX18" s="4">
        <f t="shared" si="24"/>
        <v>95</v>
      </c>
      <c r="AY18" s="4">
        <f t="shared" si="24"/>
        <v>103</v>
      </c>
      <c r="AZ18" s="4">
        <f>VLOOKUP($A18,'Wall Toss'!$C:$Q,2,FALSE)</f>
        <v>24</v>
      </c>
      <c r="BA18" s="4">
        <f>VLOOKUP($A18,'Wall Toss'!$C:$Q,3,FALSE)</f>
        <v>25</v>
      </c>
      <c r="BB18" s="4">
        <f t="shared" si="8"/>
        <v>25</v>
      </c>
    </row>
    <row r="19" spans="1:54" ht="13" hidden="1" x14ac:dyDescent="0.15">
      <c r="A19" s="4" t="s">
        <v>60</v>
      </c>
      <c r="B19" s="4" t="e">
        <f>VLOOKUP(A19,'Height &amp; Seated Height'!C:Q,2,FALSE)</f>
        <v>#N/A</v>
      </c>
      <c r="C19" s="4" t="e">
        <f>VLOOKUP($A19,'Height &amp; Seated Height'!C:Q,3,FALSE)</f>
        <v>#N/A</v>
      </c>
      <c r="D19" s="4" t="e">
        <f>VLOOKUP($A19,'Arm Span'!C:Q,2,FALSE)</f>
        <v>#N/A</v>
      </c>
      <c r="E19" s="8">
        <f>VLOOKUP($A19,'20m Sprint (Post)'!C:Q,2,FALSE)</f>
        <v>0</v>
      </c>
      <c r="F19" s="8">
        <f>VLOOKUP($A19,'20m Sprint (Post)'!$C:$Q,3,FALSE)</f>
        <v>0</v>
      </c>
      <c r="G19" s="8">
        <f t="shared" si="0"/>
        <v>0</v>
      </c>
      <c r="H19" s="4" t="e">
        <f>VLOOKUP($A19,'505 Agility (Post)'!$C:$Q,2,FALSE)</f>
        <v>#N/A</v>
      </c>
      <c r="I19" s="4" t="e">
        <f>VLOOKUP($A19,'505 Agility (Post)'!$C:$Q,3,FALSE)</f>
        <v>#N/A</v>
      </c>
      <c r="J19" s="4" t="e">
        <f t="shared" si="1"/>
        <v>#N/A</v>
      </c>
      <c r="K19" s="4" t="e">
        <f>VLOOKUP($A19,'Vertical Jump'!$C:$Q,2,FALSE)</f>
        <v>#N/A</v>
      </c>
      <c r="L19" s="4" t="e">
        <f>VLOOKUP($A19,'Vertical Jump'!$C:$Q,3,FALSE)</f>
        <v>#N/A</v>
      </c>
      <c r="M19" s="4" t="e">
        <f>VLOOKUP($A19,'Vertical Jump'!$C:$Q,4,FALSE)</f>
        <v>#N/A</v>
      </c>
      <c r="N19" s="4" t="e">
        <f t="shared" si="2"/>
        <v>#N/A</v>
      </c>
      <c r="O19" s="4" t="e">
        <f t="shared" si="3"/>
        <v>#N/A</v>
      </c>
      <c r="P19" s="4" t="e">
        <f>VLOOKUP($A19,'Handgrip Strength'!$C:$Q,2,FALSE)</f>
        <v>#N/A</v>
      </c>
      <c r="Q19" s="4" t="e">
        <f>VLOOKUP($A19,'Handgrip Strength'!$C:$Q,3,FALSE)</f>
        <v>#N/A</v>
      </c>
      <c r="R19" s="4" t="e">
        <f t="shared" si="4"/>
        <v>#N/A</v>
      </c>
      <c r="S19" s="4">
        <f>VLOOKUP($A19,'Balance Beam (Post)'!$C:$Q,2,FALSE)</f>
        <v>0</v>
      </c>
      <c r="T19" s="4">
        <f>VLOOKUP($A19,'Balance Beam (Post)'!$C:$Q,3,FALSE)</f>
        <v>0</v>
      </c>
      <c r="U19" s="4">
        <f>VLOOKUP($A19,'Balance Beam (Post)'!$C:$Q,4,FALSE)</f>
        <v>0</v>
      </c>
      <c r="V19" s="4">
        <f>VLOOKUP($A19,'Balance Beam (Post)'!$C:$Q,5,FALSE)</f>
        <v>0</v>
      </c>
      <c r="W19" s="4">
        <f>VLOOKUP($A19,'Balance Beam (Post)'!$C:$Q,6,FALSE)</f>
        <v>0</v>
      </c>
      <c r="X19" s="4">
        <f>VLOOKUP($A19,'Balance Beam (Post)'!$C:$Q,7,FALSE)</f>
        <v>0</v>
      </c>
      <c r="Y19" s="4">
        <f>VLOOKUP($A19,'Balance Beam (Post)'!$C:$Q,8,FALSE)</f>
        <v>0</v>
      </c>
      <c r="Z19" s="4">
        <f>VLOOKUP($A19,'Balance Beam (Post)'!$C:$Q,9,FALSE)</f>
        <v>0</v>
      </c>
      <c r="AA19" s="4">
        <f>VLOOKUP($A19,'Balance Beam (Post)'!$C:$Q,10,FALSE)</f>
        <v>0</v>
      </c>
      <c r="AB19" s="4" t="e">
        <f>VLOOKUP($A19,'Moving Sideways'!$C:$Q,2,FALSE)</f>
        <v>#N/A</v>
      </c>
      <c r="AC19" s="4" t="e">
        <f>VLOOKUP($A19,'Moving Sideways'!$C:$Q,3,FALSE)</f>
        <v>#N/A</v>
      </c>
      <c r="AD19" s="4" t="e">
        <f t="shared" si="5"/>
        <v>#N/A</v>
      </c>
      <c r="AE19" s="4" t="e">
        <f>VLOOKUP($A19,'Jumping Sideways'!$C:$Q,2,FALSE)</f>
        <v>#N/A</v>
      </c>
      <c r="AF19" s="4" t="e">
        <f>VLOOKUP($A19,'Jumping Sideways'!$C:$Q,3,FALSE)</f>
        <v>#N/A</v>
      </c>
      <c r="AG19" s="4" t="e">
        <f t="shared" si="6"/>
        <v>#N/A</v>
      </c>
      <c r="AH19" s="4" t="e">
        <f>VLOOKUP($A19,'Y-Balance (Post)'!$C:$Q,2,FALSE)</f>
        <v>#N/A</v>
      </c>
      <c r="AI19" s="4" t="e">
        <f>VLOOKUP($A19,'Y-Balance (Post)'!$C:$Q,3,FALSE)</f>
        <v>#N/A</v>
      </c>
      <c r="AJ19" s="4" t="e">
        <f>VLOOKUP($A19,'Y-Balance (Post)'!$C:$Q,4,FALSE)</f>
        <v>#N/A</v>
      </c>
      <c r="AK19" s="4" t="e">
        <f>VLOOKUP($A19,'Y-Balance (Post)'!$C:$Q,5,FALSE)</f>
        <v>#N/A</v>
      </c>
      <c r="AL19" s="4" t="e">
        <f>VLOOKUP($A19,'Y-Balance (Post)'!$C:$Q,6,FALSE)</f>
        <v>#N/A</v>
      </c>
      <c r="AM19" s="4" t="e">
        <f>VLOOKUP($A19,'Y-Balance (Post)'!$C:$Q,7,FALSE)</f>
        <v>#N/A</v>
      </c>
      <c r="AN19" s="4" t="e">
        <f>VLOOKUP($A19,'Y-Balance (Post)'!$C:$Q,8,FALSE)</f>
        <v>#N/A</v>
      </c>
      <c r="AO19" s="4" t="e">
        <f>VLOOKUP($A19,'Y-Balance (Post)'!$C:$Q,9,FALSE)</f>
        <v>#N/A</v>
      </c>
      <c r="AP19" s="4" t="e">
        <f>VLOOKUP($A19,'Y-Balance (Post)'!$C:$Q,10,FALSE)</f>
        <v>#N/A</v>
      </c>
      <c r="AQ19" s="4" t="e">
        <f>VLOOKUP($A19,'Y-Balance (Post)'!$C:$Q,11,FALSE)</f>
        <v>#N/A</v>
      </c>
      <c r="AR19" s="4" t="e">
        <f>VLOOKUP($A19,'Y-Balance (Post)'!$C:$Q,12,FALSE)</f>
        <v>#N/A</v>
      </c>
      <c r="AS19" s="4" t="e">
        <f>VLOOKUP($A19,'Y-Balance (Post)'!$C:$Q,13,FALSE)</f>
        <v>#N/A</v>
      </c>
      <c r="AT19" s="4" t="e">
        <f t="shared" ref="AT19:AY19" si="25">MAX(AH19,AN19)</f>
        <v>#N/A</v>
      </c>
      <c r="AU19" s="4" t="e">
        <f t="shared" si="25"/>
        <v>#N/A</v>
      </c>
      <c r="AV19" s="4" t="e">
        <f t="shared" si="25"/>
        <v>#N/A</v>
      </c>
      <c r="AW19" s="4" t="e">
        <f t="shared" si="25"/>
        <v>#N/A</v>
      </c>
      <c r="AX19" s="4" t="e">
        <f t="shared" si="25"/>
        <v>#N/A</v>
      </c>
      <c r="AY19" s="4" t="e">
        <f t="shared" si="25"/>
        <v>#N/A</v>
      </c>
      <c r="AZ19" s="4" t="e">
        <f>VLOOKUP($A19,'Wall Toss'!$C:$Q,2,FALSE)</f>
        <v>#N/A</v>
      </c>
      <c r="BA19" s="4" t="e">
        <f>VLOOKUP($A19,'Wall Toss'!$C:$Q,3,FALSE)</f>
        <v>#N/A</v>
      </c>
      <c r="BB19" s="4" t="e">
        <f t="shared" si="8"/>
        <v>#N/A</v>
      </c>
    </row>
    <row r="20" spans="1:54" ht="13" x14ac:dyDescent="0.15">
      <c r="A20" s="4" t="s">
        <v>61</v>
      </c>
      <c r="B20" s="4">
        <f>VLOOKUP(A20,'Height &amp; Seated Height'!C:Q,2,FALSE)</f>
        <v>157.4</v>
      </c>
      <c r="C20" s="4">
        <f>VLOOKUP($A20,'Height &amp; Seated Height'!C:Q,3,FALSE)</f>
        <v>119.2</v>
      </c>
      <c r="D20" s="4">
        <f>VLOOKUP($A20,'Arm Span'!C:Q,2,FALSE)</f>
        <v>160.5</v>
      </c>
      <c r="E20" s="8">
        <f>VLOOKUP($A20,'20m Sprint (Post)'!C:Q,2,FALSE)</f>
        <v>4.1390000000000002</v>
      </c>
      <c r="F20" s="8">
        <f>VLOOKUP($A20,'20m Sprint (Post)'!$C:$Q,3,FALSE)</f>
        <v>4.0620000000000003</v>
      </c>
      <c r="G20" s="8">
        <f t="shared" si="0"/>
        <v>4.0620000000000003</v>
      </c>
      <c r="H20" s="8">
        <f>VLOOKUP($A20,'505 Agility (Post)'!$C:$Q,2,FALSE)</f>
        <v>3.0310000000000001</v>
      </c>
      <c r="I20" s="8">
        <f>VLOOKUP($A20,'505 Agility (Post)'!$C:$Q,3,FALSE)</f>
        <v>3.0339999999999998</v>
      </c>
      <c r="J20" s="8">
        <f t="shared" si="1"/>
        <v>3.0310000000000001</v>
      </c>
      <c r="K20" s="4">
        <f>VLOOKUP($A20,'Vertical Jump'!$C:$Q,2,FALSE)</f>
        <v>31</v>
      </c>
      <c r="L20" s="4">
        <f>VLOOKUP($A20,'Vertical Jump'!$C:$Q,3,FALSE)</f>
        <v>57</v>
      </c>
      <c r="M20" s="4">
        <f>VLOOKUP($A20,'Vertical Jump'!$C:$Q,4,FALSE)</f>
        <v>60</v>
      </c>
      <c r="N20" s="4">
        <f t="shared" si="2"/>
        <v>60</v>
      </c>
      <c r="O20" s="4">
        <f t="shared" si="3"/>
        <v>29</v>
      </c>
      <c r="P20" s="4">
        <f>VLOOKUP($A20,'Handgrip Strength'!$C:$Q,2,FALSE)</f>
        <v>19</v>
      </c>
      <c r="Q20" s="4">
        <f>VLOOKUP($A20,'Handgrip Strength'!$C:$Q,3,FALSE)</f>
        <v>18.5</v>
      </c>
      <c r="R20" s="4">
        <f t="shared" si="4"/>
        <v>19</v>
      </c>
      <c r="S20" s="4">
        <f>VLOOKUP($A20,'Balance Beam (Post)'!$C:$Q,2,FALSE)</f>
        <v>8</v>
      </c>
      <c r="T20" s="4">
        <f>VLOOKUP($A20,'Balance Beam (Post)'!$C:$Q,3,FALSE)</f>
        <v>8</v>
      </c>
      <c r="U20" s="4">
        <f>VLOOKUP($A20,'Balance Beam (Post)'!$C:$Q,4,FALSE)</f>
        <v>8</v>
      </c>
      <c r="V20" s="4">
        <f>VLOOKUP($A20,'Balance Beam (Post)'!$C:$Q,5,FALSE)</f>
        <v>2</v>
      </c>
      <c r="W20" s="4">
        <f>VLOOKUP($A20,'Balance Beam (Post)'!$C:$Q,6,FALSE)</f>
        <v>4</v>
      </c>
      <c r="X20" s="4">
        <f>VLOOKUP($A20,'Balance Beam (Post)'!$C:$Q,7,FALSE)</f>
        <v>1</v>
      </c>
      <c r="Y20" s="4">
        <f>VLOOKUP($A20,'Balance Beam (Post)'!$C:$Q,8,FALSE)</f>
        <v>0</v>
      </c>
      <c r="Z20" s="4">
        <f>VLOOKUP($A20,'Balance Beam (Post)'!$C:$Q,9,FALSE)</f>
        <v>3</v>
      </c>
      <c r="AA20" s="4">
        <f>VLOOKUP($A20,'Balance Beam (Post)'!$C:$Q,10,FALSE)</f>
        <v>1</v>
      </c>
      <c r="AB20" s="4">
        <f>VLOOKUP($A20,'Moving Sideways'!$C:$Q,2,FALSE)</f>
        <v>20</v>
      </c>
      <c r="AC20" s="4">
        <f>VLOOKUP($A20,'Moving Sideways'!$C:$Q,3,FALSE)</f>
        <v>22</v>
      </c>
      <c r="AD20" s="4">
        <f t="shared" si="5"/>
        <v>22</v>
      </c>
      <c r="AE20" s="4">
        <f>VLOOKUP($A20,'Jumping Sideways'!$C:$Q,2,FALSE)</f>
        <v>41</v>
      </c>
      <c r="AF20" s="4">
        <f>VLOOKUP($A20,'Jumping Sideways'!$C:$Q,3,FALSE)</f>
        <v>41</v>
      </c>
      <c r="AG20" s="4">
        <f t="shared" si="6"/>
        <v>41</v>
      </c>
      <c r="AH20" s="4">
        <f>VLOOKUP($A20,'Y-Balance (Post)'!$C:$Q,2,FALSE)</f>
        <v>57</v>
      </c>
      <c r="AI20" s="4">
        <f>VLOOKUP($A20,'Y-Balance (Post)'!$C:$Q,3,FALSE)</f>
        <v>62</v>
      </c>
      <c r="AJ20" s="4">
        <f>VLOOKUP($A20,'Y-Balance (Post)'!$C:$Q,4,FALSE)</f>
        <v>89</v>
      </c>
      <c r="AK20" s="4">
        <f>VLOOKUP($A20,'Y-Balance (Post)'!$C:$Q,5,FALSE)</f>
        <v>94</v>
      </c>
      <c r="AL20" s="4">
        <f>VLOOKUP($A20,'Y-Balance (Post)'!$C:$Q,6,FALSE)</f>
        <v>67</v>
      </c>
      <c r="AM20" s="4">
        <f>VLOOKUP($A20,'Y-Balance (Post)'!$C:$Q,7,FALSE)</f>
        <v>96</v>
      </c>
      <c r="AN20" s="4">
        <f>VLOOKUP($A20,'Y-Balance (Post)'!$C:$Q,8,FALSE)</f>
        <v>65</v>
      </c>
      <c r="AO20" s="4">
        <f>VLOOKUP($A20,'Y-Balance (Post)'!$C:$Q,9,FALSE)</f>
        <v>65</v>
      </c>
      <c r="AP20" s="4">
        <f>VLOOKUP($A20,'Y-Balance (Post)'!$C:$Q,10,FALSE)</f>
        <v>93</v>
      </c>
      <c r="AQ20" s="4">
        <f>VLOOKUP($A20,'Y-Balance (Post)'!$C:$Q,11,FALSE)</f>
        <v>100</v>
      </c>
      <c r="AR20" s="4">
        <f>VLOOKUP($A20,'Y-Balance (Post)'!$C:$Q,12,FALSE)</f>
        <v>93</v>
      </c>
      <c r="AS20" s="4">
        <f>VLOOKUP($A20,'Y-Balance (Post)'!$C:$Q,13,FALSE)</f>
        <v>98</v>
      </c>
      <c r="AT20" s="4">
        <f t="shared" ref="AT20:AY20" si="26">MAX(AH20,AN20)</f>
        <v>65</v>
      </c>
      <c r="AU20" s="4">
        <f t="shared" si="26"/>
        <v>65</v>
      </c>
      <c r="AV20" s="4">
        <f t="shared" si="26"/>
        <v>93</v>
      </c>
      <c r="AW20" s="4">
        <f t="shared" si="26"/>
        <v>100</v>
      </c>
      <c r="AX20" s="4">
        <f t="shared" si="26"/>
        <v>93</v>
      </c>
      <c r="AY20" s="4">
        <f t="shared" si="26"/>
        <v>98</v>
      </c>
      <c r="AZ20" s="4">
        <f>VLOOKUP($A20,'Wall Toss'!$C:$Q,2,FALSE)</f>
        <v>15</v>
      </c>
      <c r="BA20" s="4">
        <f>VLOOKUP($A20,'Wall Toss'!$C:$Q,3,FALSE)</f>
        <v>19</v>
      </c>
      <c r="BB20" s="4">
        <f t="shared" si="8"/>
        <v>19</v>
      </c>
    </row>
    <row r="21" spans="1:54" ht="13" x14ac:dyDescent="0.15">
      <c r="A21" s="4" t="s">
        <v>62</v>
      </c>
      <c r="B21" s="4">
        <f>VLOOKUP(A21,'Height &amp; Seated Height'!C:Q,2,FALSE)</f>
        <v>150.9</v>
      </c>
      <c r="C21" s="4">
        <f>VLOOKUP($A21,'Height &amp; Seated Height'!C:Q,3,FALSE)</f>
        <v>119.4</v>
      </c>
      <c r="D21" s="4">
        <f>VLOOKUP($A21,'Arm Span'!C:Q,2,FALSE)</f>
        <v>155.5</v>
      </c>
      <c r="E21" s="8">
        <f>VLOOKUP($A21,'20m Sprint (Post)'!C:Q,2,FALSE)</f>
        <v>3.8290000000000002</v>
      </c>
      <c r="F21" s="8">
        <f>VLOOKUP($A21,'20m Sprint (Post)'!$C:$Q,3,FALSE)</f>
        <v>3.6720000000000002</v>
      </c>
      <c r="G21" s="8">
        <f t="shared" si="0"/>
        <v>3.6720000000000002</v>
      </c>
      <c r="H21" s="8">
        <f>VLOOKUP($A21,'505 Agility (Post)'!$C:$Q,2,FALSE)</f>
        <v>2.6539999999999999</v>
      </c>
      <c r="I21" s="8">
        <f>VLOOKUP($A21,'505 Agility (Post)'!$C:$Q,3,FALSE)</f>
        <v>2.706</v>
      </c>
      <c r="J21" s="8">
        <f t="shared" si="1"/>
        <v>2.6539999999999999</v>
      </c>
      <c r="K21" s="4">
        <f>VLOOKUP($A21,'Vertical Jump'!$C:$Q,2,FALSE)</f>
        <v>23</v>
      </c>
      <c r="L21" s="4">
        <f>VLOOKUP($A21,'Vertical Jump'!$C:$Q,3,FALSE)</f>
        <v>49</v>
      </c>
      <c r="M21" s="4">
        <f>VLOOKUP($A21,'Vertical Jump'!$C:$Q,4,FALSE)</f>
        <v>55</v>
      </c>
      <c r="N21" s="4">
        <f t="shared" si="2"/>
        <v>55</v>
      </c>
      <c r="O21" s="4">
        <f t="shared" si="3"/>
        <v>32</v>
      </c>
      <c r="P21" s="4">
        <f>VLOOKUP($A21,'Handgrip Strength'!$C:$Q,2,FALSE)</f>
        <v>22.5</v>
      </c>
      <c r="Q21" s="4">
        <f>VLOOKUP($A21,'Handgrip Strength'!$C:$Q,3,FALSE)</f>
        <v>23</v>
      </c>
      <c r="R21" s="4">
        <f t="shared" si="4"/>
        <v>23</v>
      </c>
      <c r="S21" s="4">
        <f>VLOOKUP($A21,'Balance Beam (Post)'!$C:$Q,2,FALSE)</f>
        <v>8</v>
      </c>
      <c r="T21" s="4">
        <f>VLOOKUP($A21,'Balance Beam (Post)'!$C:$Q,3,FALSE)</f>
        <v>8</v>
      </c>
      <c r="U21" s="4">
        <f>VLOOKUP($A21,'Balance Beam (Post)'!$C:$Q,4,FALSE)</f>
        <v>8</v>
      </c>
      <c r="V21" s="4">
        <f>VLOOKUP($A21,'Balance Beam (Post)'!$C:$Q,5,FALSE)</f>
        <v>0</v>
      </c>
      <c r="W21" s="4">
        <f>VLOOKUP($A21,'Balance Beam (Post)'!$C:$Q,6,FALSE)</f>
        <v>5</v>
      </c>
      <c r="X21" s="4">
        <f>VLOOKUP($A21,'Balance Beam (Post)'!$C:$Q,7,FALSE)</f>
        <v>8</v>
      </c>
      <c r="Y21" s="4">
        <f>VLOOKUP($A21,'Balance Beam (Post)'!$C:$Q,8,FALSE)</f>
        <v>0</v>
      </c>
      <c r="Z21" s="4">
        <f>VLOOKUP($A21,'Balance Beam (Post)'!$C:$Q,9,FALSE)</f>
        <v>5</v>
      </c>
      <c r="AA21" s="4">
        <f>VLOOKUP($A21,'Balance Beam (Post)'!$C:$Q,10,FALSE)</f>
        <v>3</v>
      </c>
      <c r="AB21" s="4">
        <f>VLOOKUP($A21,'Moving Sideways'!$C:$Q,2,FALSE)</f>
        <v>24</v>
      </c>
      <c r="AC21" s="4">
        <f>VLOOKUP($A21,'Moving Sideways'!$C:$Q,3,FALSE)</f>
        <v>23</v>
      </c>
      <c r="AD21" s="4">
        <f t="shared" si="5"/>
        <v>24</v>
      </c>
      <c r="AE21" s="4">
        <f>VLOOKUP($A21,'Jumping Sideways'!$C:$Q,2,FALSE)</f>
        <v>40</v>
      </c>
      <c r="AF21" s="4">
        <f>VLOOKUP($A21,'Jumping Sideways'!$C:$Q,3,FALSE)</f>
        <v>34</v>
      </c>
      <c r="AG21" s="4">
        <f t="shared" si="6"/>
        <v>40</v>
      </c>
      <c r="AH21" s="4">
        <f>VLOOKUP($A21,'Y-Balance (Post)'!$C:$Q,2,FALSE)</f>
        <v>71</v>
      </c>
      <c r="AI21" s="4">
        <f>VLOOKUP($A21,'Y-Balance (Post)'!$C:$Q,3,FALSE)</f>
        <v>70</v>
      </c>
      <c r="AJ21" s="4">
        <f>VLOOKUP($A21,'Y-Balance (Post)'!$C:$Q,4,FALSE)</f>
        <v>90</v>
      </c>
      <c r="AK21" s="4">
        <f>VLOOKUP($A21,'Y-Balance (Post)'!$C:$Q,5,FALSE)</f>
        <v>96</v>
      </c>
      <c r="AL21" s="4">
        <f>VLOOKUP($A21,'Y-Balance (Post)'!$C:$Q,6,FALSE)</f>
        <v>102</v>
      </c>
      <c r="AM21" s="4">
        <f>VLOOKUP($A21,'Y-Balance (Post)'!$C:$Q,7,FALSE)</f>
        <v>112</v>
      </c>
      <c r="AN21" s="4">
        <f>VLOOKUP($A21,'Y-Balance (Post)'!$C:$Q,8,FALSE)</f>
        <v>70</v>
      </c>
      <c r="AO21" s="4">
        <f>VLOOKUP($A21,'Y-Balance (Post)'!$C:$Q,9,FALSE)</f>
        <v>73</v>
      </c>
      <c r="AP21" s="4">
        <f>VLOOKUP($A21,'Y-Balance (Post)'!$C:$Q,10,FALSE)</f>
        <v>91</v>
      </c>
      <c r="AQ21" s="4">
        <f>VLOOKUP($A21,'Y-Balance (Post)'!$C:$Q,11,FALSE)</f>
        <v>101</v>
      </c>
      <c r="AR21" s="4">
        <f>VLOOKUP($A21,'Y-Balance (Post)'!$C:$Q,12,FALSE)</f>
        <v>99</v>
      </c>
      <c r="AS21" s="4">
        <f>VLOOKUP($A21,'Y-Balance (Post)'!$C:$Q,13,FALSE)</f>
        <v>115</v>
      </c>
      <c r="AT21" s="4">
        <f t="shared" ref="AT21:AY21" si="27">MAX(AH21,AN21)</f>
        <v>71</v>
      </c>
      <c r="AU21" s="4">
        <f t="shared" si="27"/>
        <v>73</v>
      </c>
      <c r="AV21" s="4">
        <f t="shared" si="27"/>
        <v>91</v>
      </c>
      <c r="AW21" s="4">
        <f t="shared" si="27"/>
        <v>101</v>
      </c>
      <c r="AX21" s="4">
        <f t="shared" si="27"/>
        <v>102</v>
      </c>
      <c r="AY21" s="4">
        <f t="shared" si="27"/>
        <v>115</v>
      </c>
      <c r="AZ21" s="4">
        <f>VLOOKUP($A21,'Wall Toss'!$C:$Q,2,FALSE)</f>
        <v>15</v>
      </c>
      <c r="BA21" s="4">
        <f>VLOOKUP($A21,'Wall Toss'!$C:$Q,3,FALSE)</f>
        <v>24</v>
      </c>
      <c r="BB21" s="4">
        <f t="shared" si="8"/>
        <v>24</v>
      </c>
    </row>
    <row r="22" spans="1:54" ht="13" x14ac:dyDescent="0.15">
      <c r="A22" s="4" t="s">
        <v>63</v>
      </c>
      <c r="B22" s="4">
        <f>VLOOKUP(A22,'Height &amp; Seated Height'!C:Q,2,FALSE)</f>
        <v>152.5</v>
      </c>
      <c r="C22" s="4">
        <f>VLOOKUP($A22,'Height &amp; Seated Height'!C:Q,3,FALSE)</f>
        <v>116.6</v>
      </c>
      <c r="D22" s="4">
        <f>VLOOKUP($A22,'Arm Span'!C:Q,2,FALSE)</f>
        <v>152</v>
      </c>
      <c r="E22" s="8">
        <f>VLOOKUP($A22,'20m Sprint (Post)'!C:Q,2,FALSE)</f>
        <v>3.5619999999999998</v>
      </c>
      <c r="F22" s="8">
        <f>VLOOKUP($A22,'20m Sprint (Post)'!$C:$Q,3,FALSE)</f>
        <v>3.5129999999999999</v>
      </c>
      <c r="G22" s="8">
        <f t="shared" si="0"/>
        <v>3.5129999999999999</v>
      </c>
      <c r="H22" s="8">
        <f>VLOOKUP($A22,'505 Agility (Post)'!$C:$Q,2,FALSE)</f>
        <v>2.4870000000000001</v>
      </c>
      <c r="I22" s="8">
        <f>VLOOKUP($A22,'505 Agility (Post)'!$C:$Q,3,FALSE)</f>
        <v>2.492</v>
      </c>
      <c r="J22" s="8">
        <f t="shared" si="1"/>
        <v>2.4870000000000001</v>
      </c>
      <c r="K22" s="4">
        <f>VLOOKUP($A22,'Vertical Jump'!$C:$Q,2,FALSE)</f>
        <v>12</v>
      </c>
      <c r="L22" s="4">
        <f>VLOOKUP($A22,'Vertical Jump'!$C:$Q,3,FALSE)</f>
        <v>49</v>
      </c>
      <c r="M22" s="4">
        <f>VLOOKUP($A22,'Vertical Jump'!$C:$Q,4,FALSE)</f>
        <v>54</v>
      </c>
      <c r="N22" s="4">
        <f t="shared" si="2"/>
        <v>54</v>
      </c>
      <c r="O22" s="4">
        <f t="shared" si="3"/>
        <v>42</v>
      </c>
      <c r="P22" s="4">
        <f>VLOOKUP($A22,'Handgrip Strength'!$C:$Q,2,FALSE)</f>
        <v>22</v>
      </c>
      <c r="Q22" s="4">
        <f>VLOOKUP($A22,'Handgrip Strength'!$C:$Q,3,FALSE)</f>
        <v>20.5</v>
      </c>
      <c r="R22" s="4">
        <f t="shared" si="4"/>
        <v>22</v>
      </c>
      <c r="S22" s="4">
        <f>VLOOKUP($A22,'Balance Beam (Post)'!$C:$Q,2,FALSE)</f>
        <v>4</v>
      </c>
      <c r="T22" s="4">
        <f>VLOOKUP($A22,'Balance Beam (Post)'!$C:$Q,3,FALSE)</f>
        <v>8</v>
      </c>
      <c r="U22" s="4">
        <f>VLOOKUP($A22,'Balance Beam (Post)'!$C:$Q,4,FALSE)</f>
        <v>8</v>
      </c>
      <c r="V22" s="4">
        <f>VLOOKUP($A22,'Balance Beam (Post)'!$C:$Q,5,FALSE)</f>
        <v>3</v>
      </c>
      <c r="W22" s="4">
        <f>VLOOKUP($A22,'Balance Beam (Post)'!$C:$Q,6,FALSE)</f>
        <v>8</v>
      </c>
      <c r="X22" s="4">
        <f>VLOOKUP($A22,'Balance Beam (Post)'!$C:$Q,7,FALSE)</f>
        <v>2</v>
      </c>
      <c r="Y22" s="4">
        <f>VLOOKUP($A22,'Balance Beam (Post)'!$C:$Q,8,FALSE)</f>
        <v>2</v>
      </c>
      <c r="Z22" s="4">
        <f>VLOOKUP($A22,'Balance Beam (Post)'!$C:$Q,9,FALSE)</f>
        <v>3</v>
      </c>
      <c r="AA22" s="4">
        <f>VLOOKUP($A22,'Balance Beam (Post)'!$C:$Q,10,FALSE)</f>
        <v>1</v>
      </c>
      <c r="AB22" s="4">
        <f>VLOOKUP($A22,'Moving Sideways'!$C:$Q,2,FALSE)</f>
        <v>27</v>
      </c>
      <c r="AC22" s="4">
        <f>VLOOKUP($A22,'Moving Sideways'!$C:$Q,3,FALSE)</f>
        <v>28</v>
      </c>
      <c r="AD22" s="4">
        <f t="shared" si="5"/>
        <v>28</v>
      </c>
      <c r="AE22" s="4">
        <f>VLOOKUP($A22,'Jumping Sideways'!$C:$Q,2,FALSE)</f>
        <v>37</v>
      </c>
      <c r="AF22" s="4">
        <f>VLOOKUP($A22,'Jumping Sideways'!$C:$Q,3,FALSE)</f>
        <v>41</v>
      </c>
      <c r="AG22" s="4">
        <f t="shared" si="6"/>
        <v>41</v>
      </c>
      <c r="AH22" s="4">
        <f>VLOOKUP($A22,'Y-Balance (Post)'!$C:$Q,2,FALSE)</f>
        <v>59</v>
      </c>
      <c r="AI22" s="4">
        <f>VLOOKUP($A22,'Y-Balance (Post)'!$C:$Q,3,FALSE)</f>
        <v>63</v>
      </c>
      <c r="AJ22" s="4">
        <f>VLOOKUP($A22,'Y-Balance (Post)'!$C:$Q,4,FALSE)</f>
        <v>78</v>
      </c>
      <c r="AK22" s="4">
        <f>VLOOKUP($A22,'Y-Balance (Post)'!$C:$Q,5,FALSE)</f>
        <v>94</v>
      </c>
      <c r="AL22" s="4">
        <f>VLOOKUP($A22,'Y-Balance (Post)'!$C:$Q,6,FALSE)</f>
        <v>91</v>
      </c>
      <c r="AM22" s="4">
        <f>VLOOKUP($A22,'Y-Balance (Post)'!$C:$Q,7,FALSE)</f>
        <v>92</v>
      </c>
      <c r="AN22" s="4">
        <f>VLOOKUP($A22,'Y-Balance (Post)'!$C:$Q,8,FALSE)</f>
        <v>63</v>
      </c>
      <c r="AO22" s="4">
        <f>VLOOKUP($A22,'Y-Balance (Post)'!$C:$Q,9,FALSE)</f>
        <v>60</v>
      </c>
      <c r="AP22" s="4">
        <f>VLOOKUP($A22,'Y-Balance (Post)'!$C:$Q,10,FALSE)</f>
        <v>87</v>
      </c>
      <c r="AQ22" s="4">
        <f>VLOOKUP($A22,'Y-Balance (Post)'!$C:$Q,11,FALSE)</f>
        <v>97</v>
      </c>
      <c r="AR22" s="4">
        <f>VLOOKUP($A22,'Y-Balance (Post)'!$C:$Q,12,FALSE)</f>
        <v>91</v>
      </c>
      <c r="AS22" s="4">
        <f>VLOOKUP($A22,'Y-Balance (Post)'!$C:$Q,13,FALSE)</f>
        <v>92</v>
      </c>
      <c r="AT22" s="4">
        <f t="shared" ref="AT22:AY22" si="28">MAX(AH22,AN22)</f>
        <v>63</v>
      </c>
      <c r="AU22" s="4">
        <f t="shared" si="28"/>
        <v>63</v>
      </c>
      <c r="AV22" s="4">
        <f t="shared" si="28"/>
        <v>87</v>
      </c>
      <c r="AW22" s="4">
        <f t="shared" si="28"/>
        <v>97</v>
      </c>
      <c r="AX22" s="4">
        <f t="shared" si="28"/>
        <v>91</v>
      </c>
      <c r="AY22" s="4">
        <f t="shared" si="28"/>
        <v>92</v>
      </c>
      <c r="AZ22" s="4">
        <f>VLOOKUP($A22,'Wall Toss'!$C:$Q,2,FALSE)</f>
        <v>18</v>
      </c>
      <c r="BA22" s="4">
        <f>VLOOKUP($A22,'Wall Toss'!$C:$Q,3,FALSE)</f>
        <v>15</v>
      </c>
      <c r="BB22" s="4">
        <f t="shared" si="8"/>
        <v>18</v>
      </c>
    </row>
    <row r="23" spans="1:54" ht="13" x14ac:dyDescent="0.15">
      <c r="A23" s="4" t="s">
        <v>64</v>
      </c>
      <c r="B23" s="4">
        <f>VLOOKUP(A23,'Height &amp; Seated Height'!C:Q,2,FALSE)</f>
        <v>175.8</v>
      </c>
      <c r="C23" s="4">
        <f>VLOOKUP($A23,'Height &amp; Seated Height'!C:Q,3,FALSE)</f>
        <v>123.5</v>
      </c>
      <c r="D23" s="4">
        <f>VLOOKUP($A23,'Arm Span'!C:Q,2,FALSE)</f>
        <v>170.5</v>
      </c>
      <c r="E23" s="8">
        <f>VLOOKUP($A23,'20m Sprint (Post)'!C:Q,2,FALSE)</f>
        <v>4.49</v>
      </c>
      <c r="F23" s="8">
        <f>VLOOKUP($A23,'20m Sprint (Post)'!$C:$Q,3,FALSE)</f>
        <v>4.5209999999999999</v>
      </c>
      <c r="G23" s="8">
        <f t="shared" si="0"/>
        <v>4.49</v>
      </c>
      <c r="H23" s="8">
        <f>VLOOKUP($A23,'505 Agility (Post)'!$C:$Q,2,FALSE)</f>
        <v>3.0760000000000001</v>
      </c>
      <c r="I23" s="8">
        <f>VLOOKUP($A23,'505 Agility (Post)'!$C:$Q,3,FALSE)</f>
        <v>3.04</v>
      </c>
      <c r="J23" s="8">
        <f t="shared" si="1"/>
        <v>3.04</v>
      </c>
      <c r="K23" s="4">
        <f>VLOOKUP($A23,'Vertical Jump'!$C:$Q,2,FALSE)</f>
        <v>42</v>
      </c>
      <c r="L23" s="4">
        <f>VLOOKUP($A23,'Vertical Jump'!$C:$Q,3,FALSE)</f>
        <v>68</v>
      </c>
      <c r="M23" s="4">
        <f>VLOOKUP($A23,'Vertical Jump'!$C:$Q,4,FALSE)</f>
        <v>71</v>
      </c>
      <c r="N23" s="4">
        <f t="shared" si="2"/>
        <v>71</v>
      </c>
      <c r="O23" s="4">
        <f t="shared" si="3"/>
        <v>29</v>
      </c>
      <c r="P23" s="4">
        <f>VLOOKUP($A23,'Handgrip Strength'!$C:$Q,2,FALSE)</f>
        <v>20</v>
      </c>
      <c r="Q23" s="4">
        <f>VLOOKUP($A23,'Handgrip Strength'!$C:$Q,3,FALSE)</f>
        <v>20</v>
      </c>
      <c r="R23" s="4">
        <f t="shared" si="4"/>
        <v>20</v>
      </c>
      <c r="S23" s="4">
        <f>VLOOKUP($A23,'Balance Beam (Post)'!$C:$Q,2,FALSE)</f>
        <v>5</v>
      </c>
      <c r="T23" s="4">
        <f>VLOOKUP($A23,'Balance Beam (Post)'!$C:$Q,3,FALSE)</f>
        <v>5</v>
      </c>
      <c r="U23" s="4">
        <f>VLOOKUP($A23,'Balance Beam (Post)'!$C:$Q,4,FALSE)</f>
        <v>2</v>
      </c>
      <c r="V23" s="4">
        <f>VLOOKUP($A23,'Balance Beam (Post)'!$C:$Q,5,FALSE)</f>
        <v>2</v>
      </c>
      <c r="W23" s="4">
        <f>VLOOKUP($A23,'Balance Beam (Post)'!$C:$Q,6,FALSE)</f>
        <v>2</v>
      </c>
      <c r="X23" s="4">
        <f>VLOOKUP($A23,'Balance Beam (Post)'!$C:$Q,7,FALSE)</f>
        <v>1</v>
      </c>
      <c r="Y23" s="4">
        <f>VLOOKUP($A23,'Balance Beam (Post)'!$C:$Q,8,FALSE)</f>
        <v>2</v>
      </c>
      <c r="Z23" s="4">
        <f>VLOOKUP($A23,'Balance Beam (Post)'!$C:$Q,9,FALSE)</f>
        <v>0</v>
      </c>
      <c r="AA23" s="4">
        <f>VLOOKUP($A23,'Balance Beam (Post)'!$C:$Q,10,FALSE)</f>
        <v>1</v>
      </c>
      <c r="AB23" s="4">
        <f>VLOOKUP($A23,'Moving Sideways'!$C:$Q,2,FALSE)</f>
        <v>20</v>
      </c>
      <c r="AC23" s="4">
        <f>VLOOKUP($A23,'Moving Sideways'!$C:$Q,3,FALSE)</f>
        <v>21</v>
      </c>
      <c r="AD23" s="4">
        <f t="shared" si="5"/>
        <v>21</v>
      </c>
      <c r="AE23" s="4">
        <f>VLOOKUP($A23,'Jumping Sideways'!$C:$Q,2,FALSE)</f>
        <v>30</v>
      </c>
      <c r="AF23" s="4">
        <f>VLOOKUP($A23,'Jumping Sideways'!$C:$Q,3,FALSE)</f>
        <v>29</v>
      </c>
      <c r="AG23" s="4">
        <f t="shared" si="6"/>
        <v>30</v>
      </c>
      <c r="AH23" s="4">
        <f>VLOOKUP($A23,'Y-Balance (Post)'!$C:$Q,2,FALSE)</f>
        <v>62</v>
      </c>
      <c r="AI23" s="4">
        <f>VLOOKUP($A23,'Y-Balance (Post)'!$C:$Q,3,FALSE)</f>
        <v>64</v>
      </c>
      <c r="AJ23" s="4">
        <f>VLOOKUP($A23,'Y-Balance (Post)'!$C:$Q,4,FALSE)</f>
        <v>105</v>
      </c>
      <c r="AK23" s="4">
        <f>VLOOKUP($A23,'Y-Balance (Post)'!$C:$Q,5,FALSE)</f>
        <v>91</v>
      </c>
      <c r="AL23" s="4">
        <f>VLOOKUP($A23,'Y-Balance (Post)'!$C:$Q,6,FALSE)</f>
        <v>105</v>
      </c>
      <c r="AM23" s="4">
        <f>VLOOKUP($A23,'Y-Balance (Post)'!$C:$Q,7,FALSE)</f>
        <v>99</v>
      </c>
      <c r="AN23" s="4">
        <f>VLOOKUP($A23,'Y-Balance (Post)'!$C:$Q,8,FALSE)</f>
        <v>66</v>
      </c>
      <c r="AO23" s="4">
        <f>VLOOKUP($A23,'Y-Balance (Post)'!$C:$Q,9,FALSE)</f>
        <v>60</v>
      </c>
      <c r="AP23" s="4">
        <f>VLOOKUP($A23,'Y-Balance (Post)'!$C:$Q,10,FALSE)</f>
        <v>90</v>
      </c>
      <c r="AQ23" s="4">
        <f>VLOOKUP($A23,'Y-Balance (Post)'!$C:$Q,11,FALSE)</f>
        <v>95</v>
      </c>
      <c r="AR23" s="4">
        <f>VLOOKUP($A23,'Y-Balance (Post)'!$C:$Q,12,FALSE)</f>
        <v>84</v>
      </c>
      <c r="AS23" s="4">
        <f>VLOOKUP($A23,'Y-Balance (Post)'!$C:$Q,13,FALSE)</f>
        <v>93</v>
      </c>
      <c r="AT23" s="4">
        <f t="shared" ref="AT23:AY23" si="29">MAX(AH23,AN23)</f>
        <v>66</v>
      </c>
      <c r="AU23" s="4">
        <f t="shared" si="29"/>
        <v>64</v>
      </c>
      <c r="AV23" s="4">
        <f t="shared" si="29"/>
        <v>105</v>
      </c>
      <c r="AW23" s="4">
        <f t="shared" si="29"/>
        <v>95</v>
      </c>
      <c r="AX23" s="4">
        <f t="shared" si="29"/>
        <v>105</v>
      </c>
      <c r="AY23" s="4">
        <f t="shared" si="29"/>
        <v>99</v>
      </c>
      <c r="AZ23" s="4">
        <f>VLOOKUP($A23,'Wall Toss'!$C:$Q,2,FALSE)</f>
        <v>18</v>
      </c>
      <c r="BA23" s="4">
        <f>VLOOKUP($A23,'Wall Toss'!$C:$Q,3,FALSE)</f>
        <v>21</v>
      </c>
      <c r="BB23" s="4">
        <f t="shared" si="8"/>
        <v>21</v>
      </c>
    </row>
    <row r="24" spans="1:54" ht="13" x14ac:dyDescent="0.15">
      <c r="A24" s="4" t="s">
        <v>65</v>
      </c>
      <c r="B24" s="4">
        <f>VLOOKUP(A24,'Height &amp; Seated Height'!C:Q,2,FALSE)</f>
        <v>158.4</v>
      </c>
      <c r="C24" s="4">
        <f>VLOOKUP($A24,'Height &amp; Seated Height'!C:Q,3,FALSE)</f>
        <v>119.5</v>
      </c>
      <c r="D24" s="4">
        <f>VLOOKUP($A24,'Arm Span'!C:Q,2,FALSE)</f>
        <v>166.5</v>
      </c>
      <c r="E24" s="8">
        <f>VLOOKUP($A24,'20m Sprint (Post)'!C:Q,2,FALSE)</f>
        <v>3.6829999999999998</v>
      </c>
      <c r="F24" s="8">
        <f>VLOOKUP($A24,'20m Sprint (Post)'!$C:$Q,3,FALSE)</f>
        <v>3.7170000000000001</v>
      </c>
      <c r="G24" s="8">
        <f t="shared" si="0"/>
        <v>3.6829999999999998</v>
      </c>
      <c r="H24" s="8">
        <f>VLOOKUP($A24,'505 Agility (Post)'!$C:$Q,2,FALSE)</f>
        <v>2.6280000000000001</v>
      </c>
      <c r="I24" s="8">
        <f>VLOOKUP($A24,'505 Agility (Post)'!$C:$Q,3,FALSE)</f>
        <v>2.6</v>
      </c>
      <c r="J24" s="8">
        <f t="shared" si="1"/>
        <v>2.6</v>
      </c>
      <c r="K24" s="4">
        <f>VLOOKUP($A24,'Vertical Jump'!$C:$Q,2,FALSE)</f>
        <v>38</v>
      </c>
      <c r="L24" s="4">
        <f>VLOOKUP($A24,'Vertical Jump'!$C:$Q,3,FALSE)</f>
        <v>72</v>
      </c>
      <c r="M24" s="4">
        <f>VLOOKUP($A24,'Vertical Jump'!$C:$Q,4,FALSE)</f>
        <v>74</v>
      </c>
      <c r="N24" s="4">
        <f t="shared" si="2"/>
        <v>74</v>
      </c>
      <c r="O24" s="4">
        <f t="shared" si="3"/>
        <v>36</v>
      </c>
      <c r="P24" s="4">
        <f>VLOOKUP($A24,'Handgrip Strength'!$C:$Q,2,FALSE)</f>
        <v>18</v>
      </c>
      <c r="Q24" s="4">
        <f>VLOOKUP($A24,'Handgrip Strength'!$C:$Q,3,FALSE)</f>
        <v>20</v>
      </c>
      <c r="R24" s="4">
        <f t="shared" si="4"/>
        <v>20</v>
      </c>
      <c r="S24" s="4">
        <f>VLOOKUP($A24,'Balance Beam (Post)'!$C:$Q,2,FALSE)</f>
        <v>8</v>
      </c>
      <c r="T24" s="4">
        <f>VLOOKUP($A24,'Balance Beam (Post)'!$C:$Q,3,FALSE)</f>
        <v>8</v>
      </c>
      <c r="U24" s="4">
        <f>VLOOKUP($A24,'Balance Beam (Post)'!$C:$Q,4,FALSE)</f>
        <v>4</v>
      </c>
      <c r="V24" s="4">
        <f>VLOOKUP($A24,'Balance Beam (Post)'!$C:$Q,5,FALSE)</f>
        <v>8</v>
      </c>
      <c r="W24" s="4">
        <f>VLOOKUP($A24,'Balance Beam (Post)'!$C:$Q,6,FALSE)</f>
        <v>8</v>
      </c>
      <c r="X24" s="4">
        <f>VLOOKUP($A24,'Balance Beam (Post)'!$C:$Q,7,FALSE)</f>
        <v>8</v>
      </c>
      <c r="Y24" s="4">
        <f>VLOOKUP($A24,'Balance Beam (Post)'!$C:$Q,8,FALSE)</f>
        <v>0</v>
      </c>
      <c r="Z24" s="4">
        <f>VLOOKUP($A24,'Balance Beam (Post)'!$C:$Q,9,FALSE)</f>
        <v>8</v>
      </c>
      <c r="AA24" s="4">
        <f>VLOOKUP($A24,'Balance Beam (Post)'!$C:$Q,10,FALSE)</f>
        <v>0</v>
      </c>
      <c r="AB24" s="4">
        <f>VLOOKUP($A24,'Moving Sideways'!$C:$Q,2,FALSE)</f>
        <v>28</v>
      </c>
      <c r="AC24" s="4">
        <f>VLOOKUP($A24,'Moving Sideways'!$C:$Q,3,FALSE)</f>
        <v>29</v>
      </c>
      <c r="AD24" s="4">
        <f t="shared" si="5"/>
        <v>29</v>
      </c>
      <c r="AE24" s="4">
        <f>VLOOKUP($A24,'Jumping Sideways'!$C:$Q,2,FALSE)</f>
        <v>45</v>
      </c>
      <c r="AF24" s="4">
        <f>VLOOKUP($A24,'Jumping Sideways'!$C:$Q,3,FALSE)</f>
        <v>43</v>
      </c>
      <c r="AG24" s="4">
        <f t="shared" si="6"/>
        <v>45</v>
      </c>
      <c r="AH24" s="4">
        <f>VLOOKUP($A24,'Y-Balance (Post)'!$C:$Q,2,FALSE)</f>
        <v>60</v>
      </c>
      <c r="AI24" s="4">
        <f>VLOOKUP($A24,'Y-Balance (Post)'!$C:$Q,3,FALSE)</f>
        <v>64</v>
      </c>
      <c r="AJ24" s="4">
        <f>VLOOKUP($A24,'Y-Balance (Post)'!$C:$Q,4,FALSE)</f>
        <v>97</v>
      </c>
      <c r="AK24" s="4">
        <f>VLOOKUP($A24,'Y-Balance (Post)'!$C:$Q,5,FALSE)</f>
        <v>101</v>
      </c>
      <c r="AL24" s="4">
        <f>VLOOKUP($A24,'Y-Balance (Post)'!$C:$Q,6,FALSE)</f>
        <v>99</v>
      </c>
      <c r="AM24" s="4">
        <f>VLOOKUP($A24,'Y-Balance (Post)'!$C:$Q,7,FALSE)</f>
        <v>101</v>
      </c>
      <c r="AN24" s="4">
        <f>VLOOKUP($A24,'Y-Balance (Post)'!$C:$Q,8,FALSE)</f>
        <v>59</v>
      </c>
      <c r="AO24" s="4">
        <f>VLOOKUP($A24,'Y-Balance (Post)'!$C:$Q,9,FALSE)</f>
        <v>63</v>
      </c>
      <c r="AP24" s="4">
        <f>VLOOKUP($A24,'Y-Balance (Post)'!$C:$Q,10,FALSE)</f>
        <v>100</v>
      </c>
      <c r="AQ24" s="4">
        <f>VLOOKUP($A24,'Y-Balance (Post)'!$C:$Q,11,FALSE)</f>
        <v>93</v>
      </c>
      <c r="AR24" s="4">
        <f>VLOOKUP($A24,'Y-Balance (Post)'!$C:$Q,12,FALSE)</f>
        <v>94</v>
      </c>
      <c r="AS24" s="4">
        <f>VLOOKUP($A24,'Y-Balance (Post)'!$C:$Q,13,FALSE)</f>
        <v>102</v>
      </c>
      <c r="AT24" s="4">
        <f t="shared" ref="AT24:AY24" si="30">MAX(AH24,AN24)</f>
        <v>60</v>
      </c>
      <c r="AU24" s="4">
        <f t="shared" si="30"/>
        <v>64</v>
      </c>
      <c r="AV24" s="4">
        <f t="shared" si="30"/>
        <v>100</v>
      </c>
      <c r="AW24" s="4">
        <f t="shared" si="30"/>
        <v>101</v>
      </c>
      <c r="AX24" s="4">
        <f t="shared" si="30"/>
        <v>99</v>
      </c>
      <c r="AY24" s="4">
        <f t="shared" si="30"/>
        <v>102</v>
      </c>
      <c r="AZ24" s="4">
        <f>VLOOKUP($A24,'Wall Toss'!$C:$Q,2,FALSE)</f>
        <v>17</v>
      </c>
      <c r="BA24" s="4">
        <f>VLOOKUP($A24,'Wall Toss'!$C:$Q,3,FALSE)</f>
        <v>15</v>
      </c>
      <c r="BB24" s="4">
        <f t="shared" si="8"/>
        <v>17</v>
      </c>
    </row>
    <row r="25" spans="1:54" ht="13" x14ac:dyDescent="0.15">
      <c r="A25" s="4" t="s">
        <v>66</v>
      </c>
      <c r="B25" s="4">
        <f>VLOOKUP(A25,'Height &amp; Seated Height'!C:Q,2,FALSE)</f>
        <v>166</v>
      </c>
      <c r="C25" s="4">
        <f>VLOOKUP($A25,'Height &amp; Seated Height'!C:Q,3,FALSE)</f>
        <v>123.1</v>
      </c>
      <c r="D25" s="4">
        <f>VLOOKUP($A25,'Arm Span'!C:Q,2,FALSE)</f>
        <v>166</v>
      </c>
      <c r="E25" s="8">
        <f>VLOOKUP($A25,'20m Sprint (Post)'!C:Q,2,FALSE)</f>
        <v>3.7829999999999999</v>
      </c>
      <c r="F25" s="8">
        <f>VLOOKUP($A25,'20m Sprint (Post)'!$C:$Q,3,FALSE)</f>
        <v>3.7810000000000001</v>
      </c>
      <c r="G25" s="8">
        <f t="shared" si="0"/>
        <v>3.7810000000000001</v>
      </c>
      <c r="H25" s="8">
        <f>VLOOKUP($A25,'505 Agility (Post)'!$C:$Q,2,FALSE)</f>
        <v>2.8380000000000001</v>
      </c>
      <c r="I25" s="8">
        <f>VLOOKUP($A25,'505 Agility (Post)'!$C:$Q,3,FALSE)</f>
        <v>2.847</v>
      </c>
      <c r="J25" s="8">
        <f t="shared" si="1"/>
        <v>2.8380000000000001</v>
      </c>
      <c r="K25" s="4">
        <f>VLOOKUP($A25,'Vertical Jump'!$C:$Q,2,FALSE)</f>
        <v>42</v>
      </c>
      <c r="L25" s="4">
        <f>VLOOKUP($A25,'Vertical Jump'!$C:$Q,3,FALSE)</f>
        <v>69</v>
      </c>
      <c r="M25" s="4">
        <f>VLOOKUP($A25,'Vertical Jump'!$C:$Q,4,FALSE)</f>
        <v>71</v>
      </c>
      <c r="N25" s="4">
        <f t="shared" si="2"/>
        <v>71</v>
      </c>
      <c r="O25" s="4">
        <f t="shared" si="3"/>
        <v>29</v>
      </c>
      <c r="P25" s="4">
        <f>VLOOKUP($A25,'Handgrip Strength'!$C:$Q,2,FALSE)</f>
        <v>28</v>
      </c>
      <c r="Q25" s="4">
        <f>VLOOKUP($A25,'Handgrip Strength'!$C:$Q,3,FALSE)</f>
        <v>25</v>
      </c>
      <c r="R25" s="4">
        <f t="shared" si="4"/>
        <v>28</v>
      </c>
      <c r="S25" s="4">
        <f>VLOOKUP($A25,'Balance Beam (Post)'!$C:$Q,2,FALSE)</f>
        <v>8</v>
      </c>
      <c r="T25" s="4">
        <f>VLOOKUP($A25,'Balance Beam (Post)'!$C:$Q,3,FALSE)</f>
        <v>8</v>
      </c>
      <c r="U25" s="4">
        <f>VLOOKUP($A25,'Balance Beam (Post)'!$C:$Q,4,FALSE)</f>
        <v>1</v>
      </c>
      <c r="V25" s="4">
        <f>VLOOKUP($A25,'Balance Beam (Post)'!$C:$Q,5,FALSE)</f>
        <v>0</v>
      </c>
      <c r="W25" s="4">
        <f>VLOOKUP($A25,'Balance Beam (Post)'!$C:$Q,6,FALSE)</f>
        <v>1</v>
      </c>
      <c r="X25" s="4">
        <f>VLOOKUP($A25,'Balance Beam (Post)'!$C:$Q,7,FALSE)</f>
        <v>3</v>
      </c>
      <c r="Y25" s="4">
        <f>VLOOKUP($A25,'Balance Beam (Post)'!$C:$Q,8,FALSE)</f>
        <v>1</v>
      </c>
      <c r="Z25" s="4">
        <f>VLOOKUP($A25,'Balance Beam (Post)'!$C:$Q,9,FALSE)</f>
        <v>2</v>
      </c>
      <c r="AA25" s="4">
        <f>VLOOKUP($A25,'Balance Beam (Post)'!$C:$Q,10,FALSE)</f>
        <v>0</v>
      </c>
      <c r="AB25" s="4">
        <f>VLOOKUP($A25,'Moving Sideways'!$C:$Q,2,FALSE)</f>
        <v>15</v>
      </c>
      <c r="AC25" s="4">
        <f>VLOOKUP($A25,'Moving Sideways'!$C:$Q,3,FALSE)</f>
        <v>21</v>
      </c>
      <c r="AD25" s="4">
        <f t="shared" si="5"/>
        <v>21</v>
      </c>
      <c r="AE25" s="4">
        <f>VLOOKUP($A25,'Jumping Sideways'!$C:$Q,2,FALSE)</f>
        <v>34</v>
      </c>
      <c r="AF25" s="4">
        <f>VLOOKUP($A25,'Jumping Sideways'!$C:$Q,3,FALSE)</f>
        <v>36</v>
      </c>
      <c r="AG25" s="4">
        <f t="shared" si="6"/>
        <v>36</v>
      </c>
      <c r="AH25" s="4">
        <f>VLOOKUP($A25,'Y-Balance (Post)'!$C:$Q,2,FALSE)</f>
        <v>59</v>
      </c>
      <c r="AI25" s="4">
        <f>VLOOKUP($A25,'Y-Balance (Post)'!$C:$Q,3,FALSE)</f>
        <v>64</v>
      </c>
      <c r="AJ25" s="4">
        <f>VLOOKUP($A25,'Y-Balance (Post)'!$C:$Q,4,FALSE)</f>
        <v>93</v>
      </c>
      <c r="AK25" s="4">
        <f>VLOOKUP($A25,'Y-Balance (Post)'!$C:$Q,5,FALSE)</f>
        <v>88</v>
      </c>
      <c r="AL25" s="4">
        <f>VLOOKUP($A25,'Y-Balance (Post)'!$C:$Q,6,FALSE)</f>
        <v>95</v>
      </c>
      <c r="AM25" s="4">
        <f>VLOOKUP($A25,'Y-Balance (Post)'!$C:$Q,7,FALSE)</f>
        <v>98</v>
      </c>
      <c r="AN25" s="4">
        <f>VLOOKUP($A25,'Y-Balance (Post)'!$C:$Q,8,FALSE)</f>
        <v>66</v>
      </c>
      <c r="AO25" s="4">
        <f>VLOOKUP($A25,'Y-Balance (Post)'!$C:$Q,9,FALSE)</f>
        <v>71</v>
      </c>
      <c r="AP25" s="4">
        <f>VLOOKUP($A25,'Y-Balance (Post)'!$C:$Q,10,FALSE)</f>
        <v>92</v>
      </c>
      <c r="AQ25" s="4">
        <f>VLOOKUP($A25,'Y-Balance (Post)'!$C:$Q,11,FALSE)</f>
        <v>87</v>
      </c>
      <c r="AR25" s="4">
        <f>VLOOKUP($A25,'Y-Balance (Post)'!$C:$Q,12,FALSE)</f>
        <v>97</v>
      </c>
      <c r="AS25" s="4">
        <f>VLOOKUP($A25,'Y-Balance (Post)'!$C:$Q,13,FALSE)</f>
        <v>101</v>
      </c>
      <c r="AT25" s="4">
        <f t="shared" ref="AT25:AY25" si="31">MAX(AH25,AN25)</f>
        <v>66</v>
      </c>
      <c r="AU25" s="4">
        <f t="shared" si="31"/>
        <v>71</v>
      </c>
      <c r="AV25" s="4">
        <f t="shared" si="31"/>
        <v>93</v>
      </c>
      <c r="AW25" s="4">
        <f t="shared" si="31"/>
        <v>88</v>
      </c>
      <c r="AX25" s="4">
        <f t="shared" si="31"/>
        <v>97</v>
      </c>
      <c r="AY25" s="4">
        <f t="shared" si="31"/>
        <v>101</v>
      </c>
      <c r="AZ25" s="4">
        <f>VLOOKUP($A25,'Wall Toss'!$C:$Q,2,FALSE)</f>
        <v>18</v>
      </c>
      <c r="BA25" s="4">
        <f>VLOOKUP($A25,'Wall Toss'!$C:$Q,3,FALSE)</f>
        <v>22</v>
      </c>
      <c r="BB25" s="4">
        <f t="shared" si="8"/>
        <v>22</v>
      </c>
    </row>
    <row r="26" spans="1:54" ht="13" hidden="1" x14ac:dyDescent="0.15">
      <c r="A26" s="4" t="s">
        <v>67</v>
      </c>
      <c r="B26" s="4" t="e">
        <f>VLOOKUP(A26,'Height &amp; Seated Height'!C:Q,2,FALSE)</f>
        <v>#N/A</v>
      </c>
      <c r="C26" s="4" t="e">
        <f>VLOOKUP($A26,'Height &amp; Seated Height'!C:Q,3,FALSE)</f>
        <v>#N/A</v>
      </c>
      <c r="D26" s="4" t="e">
        <f>VLOOKUP($A26,'Arm Span'!C:Q,2,FALSE)</f>
        <v>#N/A</v>
      </c>
      <c r="E26" s="8">
        <f>VLOOKUP($A26,'20m Sprint (Post)'!C:Q,2,FALSE)</f>
        <v>0</v>
      </c>
      <c r="F26" s="8">
        <f>VLOOKUP($A26,'20m Sprint (Post)'!$C:$Q,3,FALSE)</f>
        <v>0</v>
      </c>
      <c r="G26" s="8">
        <f t="shared" si="0"/>
        <v>0</v>
      </c>
      <c r="H26" s="4" t="e">
        <f>VLOOKUP($A26,'505 Agility (Post)'!$C:$Q,2,FALSE)</f>
        <v>#N/A</v>
      </c>
      <c r="I26" s="4" t="e">
        <f>VLOOKUP($A26,'505 Agility (Post)'!$C:$Q,3,FALSE)</f>
        <v>#N/A</v>
      </c>
      <c r="J26" s="4" t="e">
        <f t="shared" si="1"/>
        <v>#N/A</v>
      </c>
      <c r="K26" s="4" t="e">
        <f>VLOOKUP($A26,'Vertical Jump'!$C:$Q,2,FALSE)</f>
        <v>#N/A</v>
      </c>
      <c r="L26" s="4" t="e">
        <f>VLOOKUP($A26,'Vertical Jump'!$C:$Q,3,FALSE)</f>
        <v>#N/A</v>
      </c>
      <c r="M26" s="4" t="e">
        <f>VLOOKUP($A26,'Vertical Jump'!$C:$Q,4,FALSE)</f>
        <v>#N/A</v>
      </c>
      <c r="N26" s="4" t="e">
        <f t="shared" si="2"/>
        <v>#N/A</v>
      </c>
      <c r="O26" s="4" t="e">
        <f t="shared" si="3"/>
        <v>#N/A</v>
      </c>
      <c r="P26" s="4" t="e">
        <f>VLOOKUP($A26,'Handgrip Strength'!$C:$Q,2,FALSE)</f>
        <v>#N/A</v>
      </c>
      <c r="Q26" s="4" t="e">
        <f>VLOOKUP($A26,'Handgrip Strength'!$C:$Q,3,FALSE)</f>
        <v>#N/A</v>
      </c>
      <c r="R26" s="4" t="e">
        <f t="shared" si="4"/>
        <v>#N/A</v>
      </c>
      <c r="S26" s="4">
        <f>VLOOKUP($A26,'Balance Beam (Post)'!$C:$Q,2,FALSE)</f>
        <v>0</v>
      </c>
      <c r="T26" s="4">
        <f>VLOOKUP($A26,'Balance Beam (Post)'!$C:$Q,3,FALSE)</f>
        <v>0</v>
      </c>
      <c r="U26" s="4">
        <f>VLOOKUP($A26,'Balance Beam (Post)'!$C:$Q,4,FALSE)</f>
        <v>0</v>
      </c>
      <c r="V26" s="4">
        <f>VLOOKUP($A26,'Balance Beam (Post)'!$C:$Q,5,FALSE)</f>
        <v>0</v>
      </c>
      <c r="W26" s="4">
        <f>VLOOKUP($A26,'Balance Beam (Post)'!$C:$Q,6,FALSE)</f>
        <v>0</v>
      </c>
      <c r="X26" s="4">
        <f>VLOOKUP($A26,'Balance Beam (Post)'!$C:$Q,7,FALSE)</f>
        <v>0</v>
      </c>
      <c r="Y26" s="4">
        <f>VLOOKUP($A26,'Balance Beam (Post)'!$C:$Q,8,FALSE)</f>
        <v>0</v>
      </c>
      <c r="Z26" s="4">
        <f>VLOOKUP($A26,'Balance Beam (Post)'!$C:$Q,9,FALSE)</f>
        <v>0</v>
      </c>
      <c r="AA26" s="4">
        <f>VLOOKUP($A26,'Balance Beam (Post)'!$C:$Q,10,FALSE)</f>
        <v>0</v>
      </c>
      <c r="AB26" s="4" t="e">
        <f>VLOOKUP($A26,'Moving Sideways'!$C:$Q,2,FALSE)</f>
        <v>#N/A</v>
      </c>
      <c r="AC26" s="4" t="e">
        <f>VLOOKUP($A26,'Moving Sideways'!$C:$Q,3,FALSE)</f>
        <v>#N/A</v>
      </c>
      <c r="AD26" s="4" t="e">
        <f t="shared" si="5"/>
        <v>#N/A</v>
      </c>
      <c r="AE26" s="4" t="e">
        <f>VLOOKUP($A26,'Jumping Sideways'!$C:$Q,2,FALSE)</f>
        <v>#N/A</v>
      </c>
      <c r="AF26" s="4" t="e">
        <f>VLOOKUP($A26,'Jumping Sideways'!$C:$Q,3,FALSE)</f>
        <v>#N/A</v>
      </c>
      <c r="AG26" s="4" t="e">
        <f t="shared" si="6"/>
        <v>#N/A</v>
      </c>
      <c r="AH26" s="4" t="e">
        <f>VLOOKUP($A26,'Y-Balance (Post)'!$C:$Q,2,FALSE)</f>
        <v>#N/A</v>
      </c>
      <c r="AI26" s="4" t="e">
        <f>VLOOKUP($A26,'Y-Balance (Post)'!$C:$Q,3,FALSE)</f>
        <v>#N/A</v>
      </c>
      <c r="AJ26" s="4" t="e">
        <f>VLOOKUP($A26,'Y-Balance (Post)'!$C:$Q,4,FALSE)</f>
        <v>#N/A</v>
      </c>
      <c r="AK26" s="4" t="e">
        <f>VLOOKUP($A26,'Y-Balance (Post)'!$C:$Q,5,FALSE)</f>
        <v>#N/A</v>
      </c>
      <c r="AL26" s="4" t="e">
        <f>VLOOKUP($A26,'Y-Balance (Post)'!$C:$Q,6,FALSE)</f>
        <v>#N/A</v>
      </c>
      <c r="AM26" s="4" t="e">
        <f>VLOOKUP($A26,'Y-Balance (Post)'!$C:$Q,7,FALSE)</f>
        <v>#N/A</v>
      </c>
      <c r="AN26" s="4" t="e">
        <f>VLOOKUP($A26,'Y-Balance (Post)'!$C:$Q,8,FALSE)</f>
        <v>#N/A</v>
      </c>
      <c r="AO26" s="4" t="e">
        <f>VLOOKUP($A26,'Y-Balance (Post)'!$C:$Q,9,FALSE)</f>
        <v>#N/A</v>
      </c>
      <c r="AP26" s="4" t="e">
        <f>VLOOKUP($A26,'Y-Balance (Post)'!$C:$Q,10,FALSE)</f>
        <v>#N/A</v>
      </c>
      <c r="AQ26" s="4" t="e">
        <f>VLOOKUP($A26,'Y-Balance (Post)'!$C:$Q,11,FALSE)</f>
        <v>#N/A</v>
      </c>
      <c r="AR26" s="4" t="e">
        <f>VLOOKUP($A26,'Y-Balance (Post)'!$C:$Q,12,FALSE)</f>
        <v>#N/A</v>
      </c>
      <c r="AS26" s="4" t="e">
        <f>VLOOKUP($A26,'Y-Balance (Post)'!$C:$Q,13,FALSE)</f>
        <v>#N/A</v>
      </c>
      <c r="AT26" s="4" t="e">
        <f t="shared" ref="AT26:AY26" si="32">MAX(AH26,AN26)</f>
        <v>#N/A</v>
      </c>
      <c r="AU26" s="4" t="e">
        <f t="shared" si="32"/>
        <v>#N/A</v>
      </c>
      <c r="AV26" s="4" t="e">
        <f t="shared" si="32"/>
        <v>#N/A</v>
      </c>
      <c r="AW26" s="4" t="e">
        <f t="shared" si="32"/>
        <v>#N/A</v>
      </c>
      <c r="AX26" s="4" t="e">
        <f t="shared" si="32"/>
        <v>#N/A</v>
      </c>
      <c r="AY26" s="4" t="e">
        <f t="shared" si="32"/>
        <v>#N/A</v>
      </c>
      <c r="AZ26" s="4" t="e">
        <f>VLOOKUP($A26,'Wall Toss'!$C:$Q,2,FALSE)</f>
        <v>#N/A</v>
      </c>
      <c r="BA26" s="4" t="e">
        <f>VLOOKUP($A26,'Wall Toss'!$C:$Q,3,FALSE)</f>
        <v>#N/A</v>
      </c>
      <c r="BB26" s="4" t="e">
        <f t="shared" si="8"/>
        <v>#N/A</v>
      </c>
    </row>
    <row r="27" spans="1:54" ht="13" x14ac:dyDescent="0.15">
      <c r="A27" s="4" t="s">
        <v>68</v>
      </c>
      <c r="B27" s="4">
        <f>VLOOKUP(A27,'Height &amp; Seated Height'!C:Q,2,FALSE)</f>
        <v>122.4</v>
      </c>
      <c r="C27" s="4">
        <f>VLOOKUP($A27,'Height &amp; Seated Height'!C:Q,3,FALSE)</f>
        <v>159.5</v>
      </c>
      <c r="D27" s="4">
        <f>VLOOKUP($A27,'Arm Span'!C:Q,2,FALSE)</f>
        <v>160.5</v>
      </c>
      <c r="E27" s="8">
        <f>VLOOKUP($A27,'20m Sprint (Post)'!C:Q,2,FALSE)</f>
        <v>3.6139999999999999</v>
      </c>
      <c r="F27" s="8">
        <f>VLOOKUP($A27,'20m Sprint (Post)'!$C:$Q,3,FALSE)</f>
        <v>3.6440000000000001</v>
      </c>
      <c r="G27" s="8">
        <f t="shared" si="0"/>
        <v>3.6139999999999999</v>
      </c>
      <c r="H27" s="8">
        <f>VLOOKUP($A27,'505 Agility (Post)'!$C:$Q,2,FALSE)</f>
        <v>0</v>
      </c>
      <c r="I27" s="8">
        <f>VLOOKUP($A27,'505 Agility (Post)'!$C:$Q,3,FALSE)</f>
        <v>2.77</v>
      </c>
      <c r="J27" s="8">
        <f t="shared" si="1"/>
        <v>0</v>
      </c>
      <c r="K27" s="4">
        <f>VLOOKUP($A27,'Vertical Jump'!$C:$Q,2,FALSE)</f>
        <v>21</v>
      </c>
      <c r="L27" s="4">
        <f>VLOOKUP($A27,'Vertical Jump'!$C:$Q,3,FALSE)</f>
        <v>53</v>
      </c>
      <c r="M27" s="4">
        <f>VLOOKUP($A27,'Vertical Jump'!$C:$Q,4,FALSE)</f>
        <v>55</v>
      </c>
      <c r="N27" s="4">
        <f t="shared" si="2"/>
        <v>55</v>
      </c>
      <c r="O27" s="4">
        <f t="shared" si="3"/>
        <v>34</v>
      </c>
      <c r="P27" s="4">
        <f>VLOOKUP($A27,'Handgrip Strength'!$C:$Q,2,FALSE)</f>
        <v>20</v>
      </c>
      <c r="Q27" s="4">
        <f>VLOOKUP($A27,'Handgrip Strength'!$C:$Q,3,FALSE)</f>
        <v>20.5</v>
      </c>
      <c r="R27" s="4">
        <f t="shared" si="4"/>
        <v>20.5</v>
      </c>
      <c r="S27" s="4">
        <f>VLOOKUP($A27,'Balance Beam (Post)'!$C:$Q,2,FALSE)</f>
        <v>8</v>
      </c>
      <c r="T27" s="4">
        <f>VLOOKUP($A27,'Balance Beam (Post)'!$C:$Q,3,FALSE)</f>
        <v>8</v>
      </c>
      <c r="U27" s="4">
        <f>VLOOKUP($A27,'Balance Beam (Post)'!$C:$Q,4,FALSE)</f>
        <v>8</v>
      </c>
      <c r="V27" s="4">
        <f>VLOOKUP($A27,'Balance Beam (Post)'!$C:$Q,5,FALSE)</f>
        <v>8</v>
      </c>
      <c r="W27" s="4">
        <f>VLOOKUP($A27,'Balance Beam (Post)'!$C:$Q,6,FALSE)</f>
        <v>8</v>
      </c>
      <c r="X27" s="4">
        <f>VLOOKUP($A27,'Balance Beam (Post)'!$C:$Q,7,FALSE)</f>
        <v>3</v>
      </c>
      <c r="Y27" s="4">
        <f>VLOOKUP($A27,'Balance Beam (Post)'!$C:$Q,8,FALSE)</f>
        <v>1</v>
      </c>
      <c r="Z27" s="4">
        <f>VLOOKUP($A27,'Balance Beam (Post)'!$C:$Q,9,FALSE)</f>
        <v>1</v>
      </c>
      <c r="AA27" s="4">
        <f>VLOOKUP($A27,'Balance Beam (Post)'!$C:$Q,10,FALSE)</f>
        <v>1</v>
      </c>
      <c r="AB27" s="4">
        <f>VLOOKUP($A27,'Moving Sideways'!$C:$Q,2,FALSE)</f>
        <v>27</v>
      </c>
      <c r="AC27" s="4">
        <f>VLOOKUP($A27,'Moving Sideways'!$C:$Q,3,FALSE)</f>
        <v>34</v>
      </c>
      <c r="AD27" s="4">
        <f t="shared" si="5"/>
        <v>34</v>
      </c>
      <c r="AE27" s="4">
        <f>VLOOKUP($A27,'Jumping Sideways'!$C:$Q,2,FALSE)</f>
        <v>40</v>
      </c>
      <c r="AF27" s="4">
        <f>VLOOKUP($A27,'Jumping Sideways'!$C:$Q,3,FALSE)</f>
        <v>40</v>
      </c>
      <c r="AG27" s="4">
        <f t="shared" si="6"/>
        <v>40</v>
      </c>
      <c r="AH27" s="4">
        <f>VLOOKUP($A27,'Y-Balance (Post)'!$C:$Q,2,FALSE)</f>
        <v>0</v>
      </c>
      <c r="AI27" s="4">
        <f>VLOOKUP($A27,'Y-Balance (Post)'!$C:$Q,3,FALSE)</f>
        <v>61</v>
      </c>
      <c r="AJ27" s="4">
        <f>VLOOKUP($A27,'Y-Balance (Post)'!$C:$Q,4,FALSE)</f>
        <v>106</v>
      </c>
      <c r="AK27" s="4">
        <f>VLOOKUP($A27,'Y-Balance (Post)'!$C:$Q,5,FALSE)</f>
        <v>90</v>
      </c>
      <c r="AL27" s="4">
        <f>VLOOKUP($A27,'Y-Balance (Post)'!$C:$Q,6,FALSE)</f>
        <v>96</v>
      </c>
      <c r="AM27" s="4">
        <f>VLOOKUP($A27,'Y-Balance (Post)'!$C:$Q,7,FALSE)</f>
        <v>93</v>
      </c>
      <c r="AN27" s="4">
        <f>VLOOKUP($A27,'Y-Balance (Post)'!$C:$Q,8,FALSE)</f>
        <v>57</v>
      </c>
      <c r="AO27" s="4">
        <f>VLOOKUP($A27,'Y-Balance (Post)'!$C:$Q,9,FALSE)</f>
        <v>60</v>
      </c>
      <c r="AP27" s="4">
        <f>VLOOKUP($A27,'Y-Balance (Post)'!$C:$Q,10,FALSE)</f>
        <v>101</v>
      </c>
      <c r="AQ27" s="4">
        <f>VLOOKUP($A27,'Y-Balance (Post)'!$C:$Q,11,FALSE)</f>
        <v>87</v>
      </c>
      <c r="AR27" s="4">
        <f>VLOOKUP($A27,'Y-Balance (Post)'!$C:$Q,12,FALSE)</f>
        <v>100</v>
      </c>
      <c r="AS27" s="4">
        <f>VLOOKUP($A27,'Y-Balance (Post)'!$C:$Q,13,FALSE)</f>
        <v>94</v>
      </c>
      <c r="AT27" s="4">
        <f t="shared" ref="AT27:AY27" si="33">MAX(AH27,AN27)</f>
        <v>57</v>
      </c>
      <c r="AU27" s="4">
        <f t="shared" si="33"/>
        <v>61</v>
      </c>
      <c r="AV27" s="4">
        <f t="shared" si="33"/>
        <v>106</v>
      </c>
      <c r="AW27" s="4">
        <f t="shared" si="33"/>
        <v>90</v>
      </c>
      <c r="AX27" s="4">
        <f t="shared" si="33"/>
        <v>100</v>
      </c>
      <c r="AY27" s="4">
        <f t="shared" si="33"/>
        <v>94</v>
      </c>
      <c r="AZ27" s="4">
        <f>VLOOKUP($A27,'Wall Toss'!$C:$Q,2,FALSE)</f>
        <v>7</v>
      </c>
      <c r="BA27" s="4">
        <f>VLOOKUP($A27,'Wall Toss'!$C:$Q,3,FALSE)</f>
        <v>14</v>
      </c>
      <c r="BB27" s="4">
        <f t="shared" si="8"/>
        <v>14</v>
      </c>
    </row>
    <row r="28" spans="1:54" ht="13" x14ac:dyDescent="0.15">
      <c r="A28" s="4" t="s">
        <v>69</v>
      </c>
      <c r="B28" s="4">
        <f>VLOOKUP(A28,'Height &amp; Seated Height'!C:Q,2,FALSE)</f>
        <v>158.4</v>
      </c>
      <c r="C28" s="4">
        <f>VLOOKUP($A28,'Height &amp; Seated Height'!C:Q,3,FALSE)</f>
        <v>120</v>
      </c>
      <c r="D28" s="4">
        <f>VLOOKUP($A28,'Arm Span'!C:Q,2,FALSE)</f>
        <v>159.5</v>
      </c>
      <c r="E28" s="8">
        <f>VLOOKUP($A28,'20m Sprint (Post)'!C:Q,2,FALSE)</f>
        <v>3.952</v>
      </c>
      <c r="F28" s="8">
        <f>VLOOKUP($A28,'20m Sprint (Post)'!$C:$Q,3,FALSE)</f>
        <v>3.9569999999999999</v>
      </c>
      <c r="G28" s="8">
        <f t="shared" si="0"/>
        <v>3.952</v>
      </c>
      <c r="H28" s="8">
        <f>VLOOKUP($A28,'505 Agility (Post)'!$C:$Q,2,FALSE)</f>
        <v>2.7749999999999999</v>
      </c>
      <c r="I28" s="8">
        <f>VLOOKUP($A28,'505 Agility (Post)'!$C:$Q,3,FALSE)</f>
        <v>2.782</v>
      </c>
      <c r="J28" s="8">
        <f t="shared" si="1"/>
        <v>2.7749999999999999</v>
      </c>
      <c r="K28" s="4">
        <f>VLOOKUP($A28,'Vertical Jump'!$C:$Q,2,FALSE)</f>
        <v>20</v>
      </c>
      <c r="L28" s="4">
        <f>VLOOKUP($A28,'Vertical Jump'!$C:$Q,3,FALSE)</f>
        <v>41</v>
      </c>
      <c r="M28" s="4">
        <f>VLOOKUP($A28,'Vertical Jump'!$C:$Q,4,FALSE)</f>
        <v>41</v>
      </c>
      <c r="N28" s="4">
        <f t="shared" si="2"/>
        <v>41</v>
      </c>
      <c r="O28" s="4">
        <f t="shared" si="3"/>
        <v>21</v>
      </c>
      <c r="P28" s="4">
        <f>VLOOKUP($A28,'Handgrip Strength'!$C:$Q,2,FALSE)</f>
        <v>15</v>
      </c>
      <c r="Q28" s="4">
        <f>VLOOKUP($A28,'Handgrip Strength'!$C:$Q,3,FALSE)</f>
        <v>15</v>
      </c>
      <c r="R28" s="4">
        <f t="shared" si="4"/>
        <v>15</v>
      </c>
      <c r="S28" s="4">
        <f>VLOOKUP($A28,'Balance Beam (Post)'!$C:$Q,2,FALSE)</f>
        <v>8</v>
      </c>
      <c r="T28" s="4">
        <f>VLOOKUP($A28,'Balance Beam (Post)'!$C:$Q,3,FALSE)</f>
        <v>8</v>
      </c>
      <c r="U28" s="4">
        <f>VLOOKUP($A28,'Balance Beam (Post)'!$C:$Q,4,FALSE)</f>
        <v>0</v>
      </c>
      <c r="V28" s="4">
        <f>VLOOKUP($A28,'Balance Beam (Post)'!$C:$Q,5,FALSE)</f>
        <v>0</v>
      </c>
      <c r="W28" s="4">
        <f>VLOOKUP($A28,'Balance Beam (Post)'!$C:$Q,6,FALSE)</f>
        <v>1</v>
      </c>
      <c r="X28" s="4">
        <f>VLOOKUP($A28,'Balance Beam (Post)'!$C:$Q,7,FALSE)</f>
        <v>2</v>
      </c>
      <c r="Y28" s="4">
        <f>VLOOKUP($A28,'Balance Beam (Post)'!$C:$Q,8,FALSE)</f>
        <v>2</v>
      </c>
      <c r="Z28" s="4">
        <f>VLOOKUP($A28,'Balance Beam (Post)'!$C:$Q,9,FALSE)</f>
        <v>1</v>
      </c>
      <c r="AA28" s="4">
        <f>VLOOKUP($A28,'Balance Beam (Post)'!$C:$Q,10,FALSE)</f>
        <v>1</v>
      </c>
      <c r="AB28" s="4">
        <f>VLOOKUP($A28,'Moving Sideways'!$C:$Q,2,FALSE)</f>
        <v>25</v>
      </c>
      <c r="AC28" s="4">
        <f>VLOOKUP($A28,'Moving Sideways'!$C:$Q,3,FALSE)</f>
        <v>30</v>
      </c>
      <c r="AD28" s="4">
        <f t="shared" si="5"/>
        <v>30</v>
      </c>
      <c r="AE28" s="4">
        <f>VLOOKUP($A28,'Jumping Sideways'!$C:$Q,2,FALSE)</f>
        <v>39</v>
      </c>
      <c r="AF28" s="4">
        <f>VLOOKUP($A28,'Jumping Sideways'!$C:$Q,3,FALSE)</f>
        <v>38</v>
      </c>
      <c r="AG28" s="4">
        <f t="shared" si="6"/>
        <v>39</v>
      </c>
      <c r="AH28" s="4">
        <f>VLOOKUP($A28,'Y-Balance (Post)'!$C:$Q,2,FALSE)</f>
        <v>60</v>
      </c>
      <c r="AI28" s="4">
        <f>VLOOKUP($A28,'Y-Balance (Post)'!$C:$Q,3,FALSE)</f>
        <v>58</v>
      </c>
      <c r="AJ28" s="4">
        <f>VLOOKUP($A28,'Y-Balance (Post)'!$C:$Q,4,FALSE)</f>
        <v>79</v>
      </c>
      <c r="AK28" s="4">
        <f>VLOOKUP($A28,'Y-Balance (Post)'!$C:$Q,5,FALSE)</f>
        <v>87</v>
      </c>
      <c r="AL28" s="4">
        <f>VLOOKUP($A28,'Y-Balance (Post)'!$C:$Q,6,FALSE)</f>
        <v>74</v>
      </c>
      <c r="AM28" s="4">
        <f>VLOOKUP($A28,'Y-Balance (Post)'!$C:$Q,7,FALSE)</f>
        <v>79</v>
      </c>
      <c r="AN28" s="4">
        <f>VLOOKUP($A28,'Y-Balance (Post)'!$C:$Q,8,FALSE)</f>
        <v>69</v>
      </c>
      <c r="AO28" s="4">
        <f>VLOOKUP($A28,'Y-Balance (Post)'!$C:$Q,9,FALSE)</f>
        <v>59</v>
      </c>
      <c r="AP28" s="4">
        <f>VLOOKUP($A28,'Y-Balance (Post)'!$C:$Q,10,FALSE)</f>
        <v>77</v>
      </c>
      <c r="AQ28" s="4">
        <f>VLOOKUP($A28,'Y-Balance (Post)'!$C:$Q,11,FALSE)</f>
        <v>75</v>
      </c>
      <c r="AR28" s="4">
        <f>VLOOKUP($A28,'Y-Balance (Post)'!$C:$Q,12,FALSE)</f>
        <v>76</v>
      </c>
      <c r="AS28" s="4">
        <f>VLOOKUP($A28,'Y-Balance (Post)'!$C:$Q,13,FALSE)</f>
        <v>80</v>
      </c>
      <c r="AT28" s="4">
        <f t="shared" ref="AT28:AY28" si="34">MAX(AH28,AN28)</f>
        <v>69</v>
      </c>
      <c r="AU28" s="4">
        <f t="shared" si="34"/>
        <v>59</v>
      </c>
      <c r="AV28" s="4">
        <f t="shared" si="34"/>
        <v>79</v>
      </c>
      <c r="AW28" s="4">
        <f t="shared" si="34"/>
        <v>87</v>
      </c>
      <c r="AX28" s="4">
        <f t="shared" si="34"/>
        <v>76</v>
      </c>
      <c r="AY28" s="4">
        <f t="shared" si="34"/>
        <v>80</v>
      </c>
      <c r="AZ28" s="4">
        <f>VLOOKUP($A28,'Wall Toss'!$C:$Q,2,FALSE)</f>
        <v>4</v>
      </c>
      <c r="BA28" s="4">
        <f>VLOOKUP($A28,'Wall Toss'!$C:$Q,3,FALSE)</f>
        <v>3</v>
      </c>
      <c r="BB28" s="4">
        <f t="shared" si="8"/>
        <v>4</v>
      </c>
    </row>
    <row r="29" spans="1:54" ht="13" x14ac:dyDescent="0.15">
      <c r="A29" s="4" t="s">
        <v>70</v>
      </c>
      <c r="B29" s="4">
        <f>VLOOKUP(A29,'Height &amp; Seated Height'!C:Q,2,FALSE)</f>
        <v>153.4</v>
      </c>
      <c r="C29" s="4">
        <f>VLOOKUP($A29,'Height &amp; Seated Height'!C:Q,3,FALSE)</f>
        <v>115.8</v>
      </c>
      <c r="D29" s="4">
        <f>VLOOKUP($A29,'Arm Span'!C:Q,2,FALSE)</f>
        <v>157.5</v>
      </c>
      <c r="E29" s="8">
        <f>VLOOKUP($A29,'20m Sprint (Post)'!C:Q,2,FALSE)</f>
        <v>3.3969999999999998</v>
      </c>
      <c r="F29" s="8">
        <f>VLOOKUP($A29,'20m Sprint (Post)'!$C:$Q,3,FALSE)</f>
        <v>3.2610000000000001</v>
      </c>
      <c r="G29" s="8">
        <f t="shared" si="0"/>
        <v>3.2610000000000001</v>
      </c>
      <c r="H29" s="8">
        <f>VLOOKUP($A29,'505 Agility (Post)'!$C:$Q,2,FALSE)</f>
        <v>2.3719999999999999</v>
      </c>
      <c r="I29" s="8">
        <f>VLOOKUP($A29,'505 Agility (Post)'!$C:$Q,3,FALSE)</f>
        <v>2.5</v>
      </c>
      <c r="J29" s="8">
        <f t="shared" si="1"/>
        <v>2.3719999999999999</v>
      </c>
      <c r="K29" s="4">
        <f>VLOOKUP($A29,'Vertical Jump'!$C:$Q,2,FALSE)</f>
        <v>20</v>
      </c>
      <c r="L29" s="4">
        <f>VLOOKUP($A29,'Vertical Jump'!$C:$Q,3,FALSE)</f>
        <v>69</v>
      </c>
      <c r="M29" s="4">
        <f>VLOOKUP($A29,'Vertical Jump'!$C:$Q,4,FALSE)</f>
        <v>69</v>
      </c>
      <c r="N29" s="4">
        <f t="shared" si="2"/>
        <v>69</v>
      </c>
      <c r="O29" s="4">
        <f t="shared" si="3"/>
        <v>49</v>
      </c>
      <c r="P29" s="4">
        <f>VLOOKUP($A29,'Handgrip Strength'!$C:$Q,2,FALSE)</f>
        <v>23.5</v>
      </c>
      <c r="Q29" s="4">
        <f>VLOOKUP($A29,'Handgrip Strength'!$C:$Q,3,FALSE)</f>
        <v>20.5</v>
      </c>
      <c r="R29" s="4">
        <f t="shared" si="4"/>
        <v>23.5</v>
      </c>
      <c r="S29" s="4">
        <f>VLOOKUP($A29,'Balance Beam (Post)'!$C:$Q,2,FALSE)</f>
        <v>8</v>
      </c>
      <c r="T29" s="4">
        <f>VLOOKUP($A29,'Balance Beam (Post)'!$C:$Q,3,FALSE)</f>
        <v>8</v>
      </c>
      <c r="U29" s="4">
        <f>VLOOKUP($A29,'Balance Beam (Post)'!$C:$Q,4,FALSE)</f>
        <v>8</v>
      </c>
      <c r="V29" s="4">
        <f>VLOOKUP($A29,'Balance Beam (Post)'!$C:$Q,5,FALSE)</f>
        <v>3</v>
      </c>
      <c r="W29" s="4">
        <f>VLOOKUP($A29,'Balance Beam (Post)'!$C:$Q,6,FALSE)</f>
        <v>2</v>
      </c>
      <c r="X29" s="4">
        <f>VLOOKUP($A29,'Balance Beam (Post)'!$C:$Q,7,FALSE)</f>
        <v>2</v>
      </c>
      <c r="Y29" s="4">
        <f>VLOOKUP($A29,'Balance Beam (Post)'!$C:$Q,8,FALSE)</f>
        <v>1</v>
      </c>
      <c r="Z29" s="4">
        <f>VLOOKUP($A29,'Balance Beam (Post)'!$C:$Q,9,FALSE)</f>
        <v>1</v>
      </c>
      <c r="AA29" s="4">
        <f>VLOOKUP($A29,'Balance Beam (Post)'!$C:$Q,10,FALSE)</f>
        <v>1</v>
      </c>
      <c r="AB29" s="4">
        <f>VLOOKUP($A29,'Moving Sideways'!$C:$Q,2,FALSE)</f>
        <v>20</v>
      </c>
      <c r="AC29" s="4">
        <f>VLOOKUP($A29,'Moving Sideways'!$C:$Q,3,FALSE)</f>
        <v>26</v>
      </c>
      <c r="AD29" s="4">
        <f t="shared" si="5"/>
        <v>26</v>
      </c>
      <c r="AE29" s="4">
        <f>VLOOKUP($A29,'Jumping Sideways'!$C:$Q,2,FALSE)</f>
        <v>38</v>
      </c>
      <c r="AF29" s="4">
        <f>VLOOKUP($A29,'Jumping Sideways'!$C:$Q,3,FALSE)</f>
        <v>42</v>
      </c>
      <c r="AG29" s="4">
        <f t="shared" si="6"/>
        <v>42</v>
      </c>
      <c r="AH29" s="4">
        <f>VLOOKUP($A29,'Y-Balance (Post)'!$C:$Q,2,FALSE)</f>
        <v>59</v>
      </c>
      <c r="AI29" s="4">
        <f>VLOOKUP($A29,'Y-Balance (Post)'!$C:$Q,3,FALSE)</f>
        <v>61</v>
      </c>
      <c r="AJ29" s="4">
        <f>VLOOKUP($A29,'Y-Balance (Post)'!$C:$Q,4,FALSE)</f>
        <v>83</v>
      </c>
      <c r="AK29" s="4">
        <f>VLOOKUP($A29,'Y-Balance (Post)'!$C:$Q,5,FALSE)</f>
        <v>95</v>
      </c>
      <c r="AL29" s="4">
        <f>VLOOKUP($A29,'Y-Balance (Post)'!$C:$Q,6,FALSE)</f>
        <v>96</v>
      </c>
      <c r="AM29" s="4">
        <f>VLOOKUP($A29,'Y-Balance (Post)'!$C:$Q,7,FALSE)</f>
        <v>82</v>
      </c>
      <c r="AN29" s="4">
        <f>VLOOKUP($A29,'Y-Balance (Post)'!$C:$Q,8,FALSE)</f>
        <v>61</v>
      </c>
      <c r="AO29" s="4">
        <f>VLOOKUP($A29,'Y-Balance (Post)'!$C:$Q,9,FALSE)</f>
        <v>61</v>
      </c>
      <c r="AP29" s="4">
        <f>VLOOKUP($A29,'Y-Balance (Post)'!$C:$Q,10,FALSE)</f>
        <v>82</v>
      </c>
      <c r="AQ29" s="4">
        <f>VLOOKUP($A29,'Y-Balance (Post)'!$C:$Q,11,FALSE)</f>
        <v>91</v>
      </c>
      <c r="AR29" s="4">
        <f>VLOOKUP($A29,'Y-Balance (Post)'!$C:$Q,12,FALSE)</f>
        <v>96</v>
      </c>
      <c r="AS29" s="4">
        <f>VLOOKUP($A29,'Y-Balance (Post)'!$C:$Q,13,FALSE)</f>
        <v>84</v>
      </c>
      <c r="AT29" s="4">
        <f t="shared" ref="AT29:AY29" si="35">MAX(AH29,AN29)</f>
        <v>61</v>
      </c>
      <c r="AU29" s="4">
        <f t="shared" si="35"/>
        <v>61</v>
      </c>
      <c r="AV29" s="4">
        <f t="shared" si="35"/>
        <v>83</v>
      </c>
      <c r="AW29" s="4">
        <f t="shared" si="35"/>
        <v>95</v>
      </c>
      <c r="AX29" s="4">
        <f t="shared" si="35"/>
        <v>96</v>
      </c>
      <c r="AY29" s="4">
        <f t="shared" si="35"/>
        <v>84</v>
      </c>
      <c r="AZ29" s="4">
        <f>VLOOKUP($A29,'Wall Toss'!$C:$Q,2,FALSE)</f>
        <v>21</v>
      </c>
      <c r="BA29" s="4">
        <f>VLOOKUP($A29,'Wall Toss'!$C:$Q,3,FALSE)</f>
        <v>21</v>
      </c>
      <c r="BB29" s="4">
        <f t="shared" si="8"/>
        <v>21</v>
      </c>
    </row>
    <row r="30" spans="1:54" ht="13" x14ac:dyDescent="0.15">
      <c r="A30" s="4" t="s">
        <v>71</v>
      </c>
      <c r="B30" s="4">
        <f>VLOOKUP(A30,'Height &amp; Seated Height'!C:Q,2,FALSE)</f>
        <v>158.9</v>
      </c>
      <c r="C30" s="4">
        <f>VLOOKUP($A30,'Height &amp; Seated Height'!C:Q,3,FALSE)</f>
        <v>121.5</v>
      </c>
      <c r="D30" s="4">
        <f>VLOOKUP($A30,'Arm Span'!C:Q,2,FALSE)</f>
        <v>162.5</v>
      </c>
      <c r="E30" s="8">
        <f>VLOOKUP($A30,'20m Sprint (Post)'!C:Q,2,FALSE)</f>
        <v>3.6749999999999998</v>
      </c>
      <c r="F30" s="8">
        <f>VLOOKUP($A30,'20m Sprint (Post)'!$C:$Q,3,FALSE)</f>
        <v>3.5870000000000002</v>
      </c>
      <c r="G30" s="8">
        <f t="shared" si="0"/>
        <v>3.5870000000000002</v>
      </c>
      <c r="H30" s="8">
        <f>VLOOKUP($A30,'505 Agility (Post)'!$C:$Q,2,FALSE)</f>
        <v>2.5939999999999999</v>
      </c>
      <c r="I30" s="8">
        <f>VLOOKUP($A30,'505 Agility (Post)'!$C:$Q,3,FALSE)</f>
        <v>2.601</v>
      </c>
      <c r="J30" s="8">
        <f t="shared" si="1"/>
        <v>2.5939999999999999</v>
      </c>
      <c r="K30" s="4">
        <f>VLOOKUP($A30,'Vertical Jump'!$C:$Q,2,FALSE)</f>
        <v>39</v>
      </c>
      <c r="L30" s="4">
        <f>VLOOKUP($A30,'Vertical Jump'!$C:$Q,3,FALSE)</f>
        <v>76</v>
      </c>
      <c r="M30" s="4">
        <f>VLOOKUP($A30,'Vertical Jump'!$C:$Q,4,FALSE)</f>
        <v>78</v>
      </c>
      <c r="N30" s="4">
        <f t="shared" si="2"/>
        <v>78</v>
      </c>
      <c r="O30" s="4">
        <f t="shared" si="3"/>
        <v>39</v>
      </c>
      <c r="P30" s="4">
        <f>VLOOKUP($A30,'Handgrip Strength'!$C:$Q,2,FALSE)</f>
        <v>25</v>
      </c>
      <c r="Q30" s="4">
        <f>VLOOKUP($A30,'Handgrip Strength'!$C:$Q,3,FALSE)</f>
        <v>20.5</v>
      </c>
      <c r="R30" s="4">
        <f t="shared" si="4"/>
        <v>25</v>
      </c>
      <c r="S30" s="4">
        <f>VLOOKUP($A30,'Balance Beam (Post)'!$C:$Q,2,FALSE)</f>
        <v>6</v>
      </c>
      <c r="T30" s="4">
        <f>VLOOKUP($A30,'Balance Beam (Post)'!$C:$Q,3,FALSE)</f>
        <v>0</v>
      </c>
      <c r="U30" s="4">
        <f>VLOOKUP($A30,'Balance Beam (Post)'!$C:$Q,4,FALSE)</f>
        <v>8</v>
      </c>
      <c r="V30" s="4">
        <f>VLOOKUP($A30,'Balance Beam (Post)'!$C:$Q,5,FALSE)</f>
        <v>4</v>
      </c>
      <c r="W30" s="4">
        <f>VLOOKUP($A30,'Balance Beam (Post)'!$C:$Q,6,FALSE)</f>
        <v>2</v>
      </c>
      <c r="X30" s="4">
        <f>VLOOKUP($A30,'Balance Beam (Post)'!$C:$Q,7,FALSE)</f>
        <v>6</v>
      </c>
      <c r="Y30" s="4">
        <f>VLOOKUP($A30,'Balance Beam (Post)'!$C:$Q,8,FALSE)</f>
        <v>2</v>
      </c>
      <c r="Z30" s="4">
        <f>VLOOKUP($A30,'Balance Beam (Post)'!$C:$Q,9,FALSE)</f>
        <v>0</v>
      </c>
      <c r="AA30" s="4">
        <f>VLOOKUP($A30,'Balance Beam (Post)'!$C:$Q,10,FALSE)</f>
        <v>4</v>
      </c>
      <c r="AB30" s="4">
        <f>VLOOKUP($A30,'Moving Sideways'!$C:$Q,2,FALSE)</f>
        <v>27</v>
      </c>
      <c r="AC30" s="4">
        <f>VLOOKUP($A30,'Moving Sideways'!$C:$Q,3,FALSE)</f>
        <v>31</v>
      </c>
      <c r="AD30" s="4">
        <f t="shared" si="5"/>
        <v>31</v>
      </c>
      <c r="AE30" s="4">
        <f>VLOOKUP($A30,'Jumping Sideways'!$C:$Q,2,FALSE)</f>
        <v>37</v>
      </c>
      <c r="AF30" s="4">
        <f>VLOOKUP($A30,'Jumping Sideways'!$C:$Q,3,FALSE)</f>
        <v>41</v>
      </c>
      <c r="AG30" s="4">
        <f t="shared" si="6"/>
        <v>41</v>
      </c>
      <c r="AH30" s="4">
        <f>VLOOKUP($A30,'Y-Balance (Post)'!$C:$Q,2,FALSE)</f>
        <v>66</v>
      </c>
      <c r="AI30" s="4">
        <f>VLOOKUP($A30,'Y-Balance (Post)'!$C:$Q,3,FALSE)</f>
        <v>66</v>
      </c>
      <c r="AJ30" s="4">
        <f>VLOOKUP($A30,'Y-Balance (Post)'!$C:$Q,4,FALSE)</f>
        <v>86</v>
      </c>
      <c r="AK30" s="4">
        <f>VLOOKUP($A30,'Y-Balance (Post)'!$C:$Q,5,FALSE)</f>
        <v>84</v>
      </c>
      <c r="AL30" s="4">
        <f>VLOOKUP($A30,'Y-Balance (Post)'!$C:$Q,6,FALSE)</f>
        <v>89</v>
      </c>
      <c r="AM30" s="4">
        <f>VLOOKUP($A30,'Y-Balance (Post)'!$C:$Q,7,FALSE)</f>
        <v>93</v>
      </c>
      <c r="AN30" s="4">
        <f>VLOOKUP($A30,'Y-Balance (Post)'!$C:$Q,8,FALSE)</f>
        <v>73</v>
      </c>
      <c r="AO30" s="4">
        <f>VLOOKUP($A30,'Y-Balance (Post)'!$C:$Q,9,FALSE)</f>
        <v>65</v>
      </c>
      <c r="AP30" s="4">
        <f>VLOOKUP($A30,'Y-Balance (Post)'!$C:$Q,10,FALSE)</f>
        <v>92</v>
      </c>
      <c r="AQ30" s="4">
        <f>VLOOKUP($A30,'Y-Balance (Post)'!$C:$Q,11,FALSE)</f>
        <v>96</v>
      </c>
      <c r="AR30" s="4">
        <f>VLOOKUP($A30,'Y-Balance (Post)'!$C:$Q,12,FALSE)</f>
        <v>95</v>
      </c>
      <c r="AS30" s="4">
        <f>VLOOKUP($A30,'Y-Balance (Post)'!$C:$Q,13,FALSE)</f>
        <v>98</v>
      </c>
      <c r="AT30" s="4">
        <f t="shared" ref="AT30:AY30" si="36">MAX(AH30,AN30)</f>
        <v>73</v>
      </c>
      <c r="AU30" s="4">
        <f t="shared" si="36"/>
        <v>66</v>
      </c>
      <c r="AV30" s="4">
        <f t="shared" si="36"/>
        <v>92</v>
      </c>
      <c r="AW30" s="4">
        <f t="shared" si="36"/>
        <v>96</v>
      </c>
      <c r="AX30" s="4">
        <f t="shared" si="36"/>
        <v>95</v>
      </c>
      <c r="AY30" s="4">
        <f t="shared" si="36"/>
        <v>98</v>
      </c>
      <c r="AZ30" s="4">
        <f>VLOOKUP($A30,'Wall Toss'!$C:$Q,2,FALSE)</f>
        <v>23</v>
      </c>
      <c r="BA30" s="4">
        <f>VLOOKUP($A30,'Wall Toss'!$C:$Q,3,FALSE)</f>
        <v>19</v>
      </c>
      <c r="BB30" s="4">
        <f t="shared" si="8"/>
        <v>23</v>
      </c>
    </row>
    <row r="31" spans="1:54" ht="13" x14ac:dyDescent="0.15">
      <c r="A31" s="4" t="s">
        <v>72</v>
      </c>
      <c r="B31" s="4">
        <f>VLOOKUP(A31,'Height &amp; Seated Height'!C:Q,2,FALSE)</f>
        <v>174.6</v>
      </c>
      <c r="C31" s="4">
        <f>VLOOKUP($A31,'Height &amp; Seated Height'!C:Q,3,FALSE)</f>
        <v>124.7</v>
      </c>
      <c r="D31" s="4">
        <f>VLOOKUP($A31,'Arm Span'!C:Q,2,FALSE)</f>
        <v>174.5</v>
      </c>
      <c r="E31" s="8">
        <f>VLOOKUP($A31,'20m Sprint (Post)'!C:Q,2,FALSE)</f>
        <v>3.7589999999999999</v>
      </c>
      <c r="F31" s="8">
        <f>VLOOKUP($A31,'20m Sprint (Post)'!$C:$Q,3,FALSE)</f>
        <v>3.609</v>
      </c>
      <c r="G31" s="8">
        <f t="shared" si="0"/>
        <v>3.609</v>
      </c>
      <c r="H31" s="8">
        <f>VLOOKUP($A31,'505 Agility (Post)'!$C:$Q,2,FALSE)</f>
        <v>2.778</v>
      </c>
      <c r="I31" s="8">
        <f>VLOOKUP($A31,'505 Agility (Post)'!$C:$Q,3,FALSE)</f>
        <v>2.5739999999999998</v>
      </c>
      <c r="J31" s="8">
        <f t="shared" si="1"/>
        <v>2.5739999999999998</v>
      </c>
      <c r="K31" s="4">
        <f>VLOOKUP($A31,'Vertical Jump'!$C:$Q,2,FALSE)</f>
        <v>46</v>
      </c>
      <c r="L31" s="4">
        <f>VLOOKUP($A31,'Vertical Jump'!$C:$Q,3,FALSE)</f>
        <v>73</v>
      </c>
      <c r="M31" s="4">
        <f>VLOOKUP($A31,'Vertical Jump'!$C:$Q,4,FALSE)</f>
        <v>80</v>
      </c>
      <c r="N31" s="4">
        <f t="shared" si="2"/>
        <v>80</v>
      </c>
      <c r="O31" s="4">
        <f t="shared" si="3"/>
        <v>34</v>
      </c>
      <c r="P31" s="4">
        <f>VLOOKUP($A31,'Handgrip Strength'!$C:$Q,2,FALSE)</f>
        <v>30.5</v>
      </c>
      <c r="Q31" s="4">
        <f>VLOOKUP($A31,'Handgrip Strength'!$C:$Q,3,FALSE)</f>
        <v>28</v>
      </c>
      <c r="R31" s="4">
        <f t="shared" si="4"/>
        <v>30.5</v>
      </c>
      <c r="S31" s="4">
        <f>VLOOKUP($A31,'Balance Beam (Post)'!$C:$Q,2,FALSE)</f>
        <v>7</v>
      </c>
      <c r="T31" s="4">
        <f>VLOOKUP($A31,'Balance Beam (Post)'!$C:$Q,3,FALSE)</f>
        <v>0</v>
      </c>
      <c r="U31" s="4">
        <f>VLOOKUP($A31,'Balance Beam (Post)'!$C:$Q,4,FALSE)</f>
        <v>8</v>
      </c>
      <c r="V31" s="4">
        <f>VLOOKUP($A31,'Balance Beam (Post)'!$C:$Q,5,FALSE)</f>
        <v>1</v>
      </c>
      <c r="W31" s="4">
        <f>VLOOKUP($A31,'Balance Beam (Post)'!$C:$Q,6,FALSE)</f>
        <v>1</v>
      </c>
      <c r="X31" s="4">
        <f>VLOOKUP($A31,'Balance Beam (Post)'!$C:$Q,7,FALSE)</f>
        <v>0</v>
      </c>
      <c r="Y31" s="4">
        <f>VLOOKUP($A31,'Balance Beam (Post)'!$C:$Q,8,FALSE)</f>
        <v>1</v>
      </c>
      <c r="Z31" s="4">
        <f>VLOOKUP($A31,'Balance Beam (Post)'!$C:$Q,9,FALSE)</f>
        <v>2</v>
      </c>
      <c r="AA31" s="4">
        <f>VLOOKUP($A31,'Balance Beam (Post)'!$C:$Q,10,FALSE)</f>
        <v>2</v>
      </c>
      <c r="AB31" s="4">
        <f>VLOOKUP($A31,'Moving Sideways'!$C:$Q,2,FALSE)</f>
        <v>16</v>
      </c>
      <c r="AC31" s="4">
        <f>VLOOKUP($A31,'Moving Sideways'!$C:$Q,3,FALSE)</f>
        <v>18</v>
      </c>
      <c r="AD31" s="4">
        <f t="shared" si="5"/>
        <v>18</v>
      </c>
      <c r="AE31" s="4">
        <f>VLOOKUP($A31,'Jumping Sideways'!$C:$Q,2,FALSE)</f>
        <v>30</v>
      </c>
      <c r="AF31" s="4">
        <f>VLOOKUP($A31,'Jumping Sideways'!$C:$Q,3,FALSE)</f>
        <v>34</v>
      </c>
      <c r="AG31" s="4">
        <f t="shared" si="6"/>
        <v>34</v>
      </c>
      <c r="AH31" s="4">
        <f>VLOOKUP($A31,'Y-Balance (Post)'!$C:$Q,2,FALSE)</f>
        <v>65</v>
      </c>
      <c r="AI31" s="4">
        <f>VLOOKUP($A31,'Y-Balance (Post)'!$C:$Q,3,FALSE)</f>
        <v>0</v>
      </c>
      <c r="AJ31" s="4">
        <f>VLOOKUP($A31,'Y-Balance (Post)'!$C:$Q,4,FALSE)</f>
        <v>99</v>
      </c>
      <c r="AK31" s="4">
        <f>VLOOKUP($A31,'Y-Balance (Post)'!$C:$Q,5,FALSE)</f>
        <v>0</v>
      </c>
      <c r="AL31" s="4">
        <f>VLOOKUP($A31,'Y-Balance (Post)'!$C:$Q,6,FALSE)</f>
        <v>101</v>
      </c>
      <c r="AM31" s="4">
        <f>VLOOKUP($A31,'Y-Balance (Post)'!$C:$Q,7,FALSE)</f>
        <v>0</v>
      </c>
      <c r="AN31" s="4">
        <f>VLOOKUP($A31,'Y-Balance (Post)'!$C:$Q,8,FALSE)</f>
        <v>60</v>
      </c>
      <c r="AO31" s="4">
        <f>VLOOKUP($A31,'Y-Balance (Post)'!$C:$Q,9,FALSE)</f>
        <v>63</v>
      </c>
      <c r="AP31" s="4">
        <f>VLOOKUP($A31,'Y-Balance (Post)'!$C:$Q,10,FALSE)</f>
        <v>98</v>
      </c>
      <c r="AQ31" s="4">
        <f>VLOOKUP($A31,'Y-Balance (Post)'!$C:$Q,11,FALSE)</f>
        <v>0</v>
      </c>
      <c r="AR31" s="4">
        <f>VLOOKUP($A31,'Y-Balance (Post)'!$C:$Q,12,FALSE)</f>
        <v>98</v>
      </c>
      <c r="AS31" s="4">
        <f>VLOOKUP($A31,'Y-Balance (Post)'!$C:$Q,13,FALSE)</f>
        <v>93</v>
      </c>
      <c r="AT31" s="4">
        <f t="shared" ref="AT31:AY31" si="37">MAX(AH31,AN31)</f>
        <v>65</v>
      </c>
      <c r="AU31" s="4">
        <f t="shared" si="37"/>
        <v>63</v>
      </c>
      <c r="AV31" s="4">
        <f t="shared" si="37"/>
        <v>99</v>
      </c>
      <c r="AW31" s="4">
        <f t="shared" si="37"/>
        <v>0</v>
      </c>
      <c r="AX31" s="4">
        <f t="shared" si="37"/>
        <v>101</v>
      </c>
      <c r="AY31" s="4">
        <f t="shared" si="37"/>
        <v>93</v>
      </c>
      <c r="AZ31" s="4">
        <f>VLOOKUP($A31,'Wall Toss'!$C:$Q,2,FALSE)</f>
        <v>22</v>
      </c>
      <c r="BA31" s="4">
        <f>VLOOKUP($A31,'Wall Toss'!$C:$Q,3,FALSE)</f>
        <v>16</v>
      </c>
      <c r="BB31" s="4">
        <f t="shared" si="8"/>
        <v>22</v>
      </c>
    </row>
    <row r="32" spans="1:54" ht="13" hidden="1" x14ac:dyDescent="0.15">
      <c r="A32" s="4" t="s">
        <v>73</v>
      </c>
      <c r="B32" s="4" t="e">
        <f>VLOOKUP(A32,'Height &amp; Seated Height'!C:Q,2,FALSE)</f>
        <v>#N/A</v>
      </c>
      <c r="C32" s="4" t="e">
        <f>VLOOKUP($A32,'Height &amp; Seated Height'!C:Q,3,FALSE)</f>
        <v>#N/A</v>
      </c>
      <c r="D32" s="4" t="e">
        <f>VLOOKUP($A32,'Arm Span'!C:Q,2,FALSE)</f>
        <v>#N/A</v>
      </c>
      <c r="E32" s="8">
        <f>VLOOKUP($A32,'20m Sprint (Post)'!C:Q,2,FALSE)</f>
        <v>0</v>
      </c>
      <c r="F32" s="8">
        <f>VLOOKUP($A32,'20m Sprint (Post)'!$C:$Q,3,FALSE)</f>
        <v>0</v>
      </c>
      <c r="G32" s="8">
        <f t="shared" si="0"/>
        <v>0</v>
      </c>
      <c r="H32" s="4" t="e">
        <f>VLOOKUP($A32,'505 Agility (Post)'!$C:$Q,2,FALSE)</f>
        <v>#N/A</v>
      </c>
      <c r="I32" s="4" t="e">
        <f>VLOOKUP($A32,'505 Agility (Post)'!$C:$Q,3,FALSE)</f>
        <v>#N/A</v>
      </c>
      <c r="J32" s="4" t="e">
        <f t="shared" si="1"/>
        <v>#N/A</v>
      </c>
      <c r="K32" s="4" t="e">
        <f>VLOOKUP($A32,'Vertical Jump'!$C:$Q,2,FALSE)</f>
        <v>#N/A</v>
      </c>
      <c r="L32" s="4" t="e">
        <f>VLOOKUP($A32,'Vertical Jump'!$C:$Q,3,FALSE)</f>
        <v>#N/A</v>
      </c>
      <c r="M32" s="4" t="e">
        <f>VLOOKUP($A32,'Vertical Jump'!$C:$Q,4,FALSE)</f>
        <v>#N/A</v>
      </c>
      <c r="N32" s="4" t="e">
        <f t="shared" si="2"/>
        <v>#N/A</v>
      </c>
      <c r="O32" s="4" t="e">
        <f t="shared" si="3"/>
        <v>#N/A</v>
      </c>
      <c r="P32" s="4" t="e">
        <f>VLOOKUP($A32,'Handgrip Strength'!$C:$Q,2,FALSE)</f>
        <v>#N/A</v>
      </c>
      <c r="Q32" s="4" t="e">
        <f>VLOOKUP($A32,'Handgrip Strength'!$C:$Q,3,FALSE)</f>
        <v>#N/A</v>
      </c>
      <c r="R32" s="4" t="e">
        <f t="shared" si="4"/>
        <v>#N/A</v>
      </c>
      <c r="S32" s="4">
        <f>VLOOKUP($A32,'Balance Beam (Post)'!$C:$Q,2,FALSE)</f>
        <v>0</v>
      </c>
      <c r="T32" s="4">
        <f>VLOOKUP($A32,'Balance Beam (Post)'!$C:$Q,3,FALSE)</f>
        <v>0</v>
      </c>
      <c r="U32" s="4">
        <f>VLOOKUP($A32,'Balance Beam (Post)'!$C:$Q,4,FALSE)</f>
        <v>0</v>
      </c>
      <c r="V32" s="4">
        <f>VLOOKUP($A32,'Balance Beam (Post)'!$C:$Q,5,FALSE)</f>
        <v>0</v>
      </c>
      <c r="W32" s="4">
        <f>VLOOKUP($A32,'Balance Beam (Post)'!$C:$Q,6,FALSE)</f>
        <v>0</v>
      </c>
      <c r="X32" s="4">
        <f>VLOOKUP($A32,'Balance Beam (Post)'!$C:$Q,7,FALSE)</f>
        <v>0</v>
      </c>
      <c r="Y32" s="4">
        <f>VLOOKUP($A32,'Balance Beam (Post)'!$C:$Q,8,FALSE)</f>
        <v>0</v>
      </c>
      <c r="Z32" s="4">
        <f>VLOOKUP($A32,'Balance Beam (Post)'!$C:$Q,9,FALSE)</f>
        <v>0</v>
      </c>
      <c r="AA32" s="4">
        <f>VLOOKUP($A32,'Balance Beam (Post)'!$C:$Q,10,FALSE)</f>
        <v>0</v>
      </c>
      <c r="AB32" s="4" t="e">
        <f>VLOOKUP($A32,'Moving Sideways'!$C:$Q,2,FALSE)</f>
        <v>#N/A</v>
      </c>
      <c r="AC32" s="4" t="e">
        <f>VLOOKUP($A32,'Moving Sideways'!$C:$Q,3,FALSE)</f>
        <v>#N/A</v>
      </c>
      <c r="AD32" s="4" t="e">
        <f t="shared" si="5"/>
        <v>#N/A</v>
      </c>
      <c r="AE32" s="4" t="e">
        <f>VLOOKUP($A32,'Jumping Sideways'!$C:$Q,2,FALSE)</f>
        <v>#N/A</v>
      </c>
      <c r="AF32" s="4" t="e">
        <f>VLOOKUP($A32,'Jumping Sideways'!$C:$Q,3,FALSE)</f>
        <v>#N/A</v>
      </c>
      <c r="AG32" s="4" t="e">
        <f t="shared" si="6"/>
        <v>#N/A</v>
      </c>
      <c r="AH32" s="4" t="e">
        <f>VLOOKUP($A32,'Y-Balance (Post)'!$C:$Q,2,FALSE)</f>
        <v>#N/A</v>
      </c>
      <c r="AI32" s="4" t="e">
        <f>VLOOKUP($A32,'Y-Balance (Post)'!$C:$Q,3,FALSE)</f>
        <v>#N/A</v>
      </c>
      <c r="AJ32" s="4" t="e">
        <f>VLOOKUP($A32,'Y-Balance (Post)'!$C:$Q,4,FALSE)</f>
        <v>#N/A</v>
      </c>
      <c r="AK32" s="4" t="e">
        <f>VLOOKUP($A32,'Y-Balance (Post)'!$C:$Q,5,FALSE)</f>
        <v>#N/A</v>
      </c>
      <c r="AL32" s="4" t="e">
        <f>VLOOKUP($A32,'Y-Balance (Post)'!$C:$Q,6,FALSE)</f>
        <v>#N/A</v>
      </c>
      <c r="AM32" s="4" t="e">
        <f>VLOOKUP($A32,'Y-Balance (Post)'!$C:$Q,7,FALSE)</f>
        <v>#N/A</v>
      </c>
      <c r="AN32" s="4" t="e">
        <f>VLOOKUP($A32,'Y-Balance (Post)'!$C:$Q,8,FALSE)</f>
        <v>#N/A</v>
      </c>
      <c r="AO32" s="4" t="e">
        <f>VLOOKUP($A32,'Y-Balance (Post)'!$C:$Q,9,FALSE)</f>
        <v>#N/A</v>
      </c>
      <c r="AP32" s="4" t="e">
        <f>VLOOKUP($A32,'Y-Balance (Post)'!$C:$Q,10,FALSE)</f>
        <v>#N/A</v>
      </c>
      <c r="AQ32" s="4" t="e">
        <f>VLOOKUP($A32,'Y-Balance (Post)'!$C:$Q,11,FALSE)</f>
        <v>#N/A</v>
      </c>
      <c r="AR32" s="4" t="e">
        <f>VLOOKUP($A32,'Y-Balance (Post)'!$C:$Q,12,FALSE)</f>
        <v>#N/A</v>
      </c>
      <c r="AS32" s="4" t="e">
        <f>VLOOKUP($A32,'Y-Balance (Post)'!$C:$Q,13,FALSE)</f>
        <v>#N/A</v>
      </c>
      <c r="AT32" s="4" t="e">
        <f t="shared" ref="AT32:AY32" si="38">MAX(AH32,AN32)</f>
        <v>#N/A</v>
      </c>
      <c r="AU32" s="4" t="e">
        <f t="shared" si="38"/>
        <v>#N/A</v>
      </c>
      <c r="AV32" s="4" t="e">
        <f t="shared" si="38"/>
        <v>#N/A</v>
      </c>
      <c r="AW32" s="4" t="e">
        <f t="shared" si="38"/>
        <v>#N/A</v>
      </c>
      <c r="AX32" s="4" t="e">
        <f t="shared" si="38"/>
        <v>#N/A</v>
      </c>
      <c r="AY32" s="4" t="e">
        <f t="shared" si="38"/>
        <v>#N/A</v>
      </c>
      <c r="AZ32" s="4" t="e">
        <f>VLOOKUP($A32,'Wall Toss'!$C:$Q,2,FALSE)</f>
        <v>#N/A</v>
      </c>
      <c r="BA32" s="4" t="e">
        <f>VLOOKUP($A32,'Wall Toss'!$C:$Q,3,FALSE)</f>
        <v>#N/A</v>
      </c>
      <c r="BB32" s="4" t="e">
        <f t="shared" si="8"/>
        <v>#N/A</v>
      </c>
    </row>
    <row r="33" spans="1:54" ht="13" hidden="1" x14ac:dyDescent="0.15">
      <c r="A33" s="4" t="s">
        <v>74</v>
      </c>
      <c r="B33" s="4" t="e">
        <f>VLOOKUP(A33,'Height &amp; Seated Height'!C:Q,2,FALSE)</f>
        <v>#N/A</v>
      </c>
      <c r="C33" s="4" t="e">
        <f>VLOOKUP($A33,'Height &amp; Seated Height'!C:Q,3,FALSE)</f>
        <v>#N/A</v>
      </c>
      <c r="D33" s="4" t="e">
        <f>VLOOKUP($A33,'Arm Span'!C:Q,2,FALSE)</f>
        <v>#N/A</v>
      </c>
      <c r="E33" s="8">
        <f>VLOOKUP($A33,'20m Sprint (Post)'!C:Q,2,FALSE)</f>
        <v>0</v>
      </c>
      <c r="F33" s="8">
        <f>VLOOKUP($A33,'20m Sprint (Post)'!$C:$Q,3,FALSE)</f>
        <v>0</v>
      </c>
      <c r="G33" s="8">
        <f t="shared" si="0"/>
        <v>0</v>
      </c>
      <c r="H33" s="4" t="e">
        <f>VLOOKUP($A33,'505 Agility (Post)'!$C:$Q,2,FALSE)</f>
        <v>#N/A</v>
      </c>
      <c r="I33" s="4" t="e">
        <f>VLOOKUP($A33,'505 Agility (Post)'!$C:$Q,3,FALSE)</f>
        <v>#N/A</v>
      </c>
      <c r="J33" s="4" t="e">
        <f t="shared" si="1"/>
        <v>#N/A</v>
      </c>
      <c r="K33" s="4" t="e">
        <f>VLOOKUP($A33,'Vertical Jump'!$C:$Q,2,FALSE)</f>
        <v>#N/A</v>
      </c>
      <c r="L33" s="4" t="e">
        <f>VLOOKUP($A33,'Vertical Jump'!$C:$Q,3,FALSE)</f>
        <v>#N/A</v>
      </c>
      <c r="M33" s="4" t="e">
        <f>VLOOKUP($A33,'Vertical Jump'!$C:$Q,4,FALSE)</f>
        <v>#N/A</v>
      </c>
      <c r="N33" s="4" t="e">
        <f t="shared" si="2"/>
        <v>#N/A</v>
      </c>
      <c r="O33" s="4" t="e">
        <f t="shared" si="3"/>
        <v>#N/A</v>
      </c>
      <c r="P33" s="4" t="e">
        <f>VLOOKUP($A33,'Handgrip Strength'!$C:$Q,2,FALSE)</f>
        <v>#N/A</v>
      </c>
      <c r="Q33" s="4" t="e">
        <f>VLOOKUP($A33,'Handgrip Strength'!$C:$Q,3,FALSE)</f>
        <v>#N/A</v>
      </c>
      <c r="R33" s="4" t="e">
        <f t="shared" si="4"/>
        <v>#N/A</v>
      </c>
      <c r="S33" s="4">
        <f>VLOOKUP($A33,'Balance Beam (Post)'!$C:$Q,2,FALSE)</f>
        <v>0</v>
      </c>
      <c r="T33" s="4">
        <f>VLOOKUP($A33,'Balance Beam (Post)'!$C:$Q,3,FALSE)</f>
        <v>0</v>
      </c>
      <c r="U33" s="4">
        <f>VLOOKUP($A33,'Balance Beam (Post)'!$C:$Q,4,FALSE)</f>
        <v>0</v>
      </c>
      <c r="V33" s="4">
        <f>VLOOKUP($A33,'Balance Beam (Post)'!$C:$Q,5,FALSE)</f>
        <v>0</v>
      </c>
      <c r="W33" s="4">
        <f>VLOOKUP($A33,'Balance Beam (Post)'!$C:$Q,6,FALSE)</f>
        <v>0</v>
      </c>
      <c r="X33" s="4">
        <f>VLOOKUP($A33,'Balance Beam (Post)'!$C:$Q,7,FALSE)</f>
        <v>0</v>
      </c>
      <c r="Y33" s="4">
        <f>VLOOKUP($A33,'Balance Beam (Post)'!$C:$Q,8,FALSE)</f>
        <v>0</v>
      </c>
      <c r="Z33" s="4">
        <f>VLOOKUP($A33,'Balance Beam (Post)'!$C:$Q,9,FALSE)</f>
        <v>0</v>
      </c>
      <c r="AA33" s="4">
        <f>VLOOKUP($A33,'Balance Beam (Post)'!$C:$Q,10,FALSE)</f>
        <v>0</v>
      </c>
      <c r="AB33" s="4" t="e">
        <f>VLOOKUP($A33,'Moving Sideways'!$C:$Q,2,FALSE)</f>
        <v>#N/A</v>
      </c>
      <c r="AC33" s="4" t="e">
        <f>VLOOKUP($A33,'Moving Sideways'!$C:$Q,3,FALSE)</f>
        <v>#N/A</v>
      </c>
      <c r="AD33" s="4" t="e">
        <f t="shared" si="5"/>
        <v>#N/A</v>
      </c>
      <c r="AE33" s="4" t="e">
        <f>VLOOKUP($A33,'Jumping Sideways'!$C:$Q,2,FALSE)</f>
        <v>#N/A</v>
      </c>
      <c r="AF33" s="4" t="e">
        <f>VLOOKUP($A33,'Jumping Sideways'!$C:$Q,3,FALSE)</f>
        <v>#N/A</v>
      </c>
      <c r="AG33" s="4" t="e">
        <f t="shared" si="6"/>
        <v>#N/A</v>
      </c>
      <c r="AH33" s="4" t="e">
        <f>VLOOKUP($A33,'Y-Balance (Post)'!$C:$Q,2,FALSE)</f>
        <v>#N/A</v>
      </c>
      <c r="AI33" s="4" t="e">
        <f>VLOOKUP($A33,'Y-Balance (Post)'!$C:$Q,3,FALSE)</f>
        <v>#N/A</v>
      </c>
      <c r="AJ33" s="4" t="e">
        <f>VLOOKUP($A33,'Y-Balance (Post)'!$C:$Q,4,FALSE)</f>
        <v>#N/A</v>
      </c>
      <c r="AK33" s="4" t="e">
        <f>VLOOKUP($A33,'Y-Balance (Post)'!$C:$Q,5,FALSE)</f>
        <v>#N/A</v>
      </c>
      <c r="AL33" s="4" t="e">
        <f>VLOOKUP($A33,'Y-Balance (Post)'!$C:$Q,6,FALSE)</f>
        <v>#N/A</v>
      </c>
      <c r="AM33" s="4" t="e">
        <f>VLOOKUP($A33,'Y-Balance (Post)'!$C:$Q,7,FALSE)</f>
        <v>#N/A</v>
      </c>
      <c r="AN33" s="4" t="e">
        <f>VLOOKUP($A33,'Y-Balance (Post)'!$C:$Q,8,FALSE)</f>
        <v>#N/A</v>
      </c>
      <c r="AO33" s="4" t="e">
        <f>VLOOKUP($A33,'Y-Balance (Post)'!$C:$Q,9,FALSE)</f>
        <v>#N/A</v>
      </c>
      <c r="AP33" s="4" t="e">
        <f>VLOOKUP($A33,'Y-Balance (Post)'!$C:$Q,10,FALSE)</f>
        <v>#N/A</v>
      </c>
      <c r="AQ33" s="4" t="e">
        <f>VLOOKUP($A33,'Y-Balance (Post)'!$C:$Q,11,FALSE)</f>
        <v>#N/A</v>
      </c>
      <c r="AR33" s="4" t="e">
        <f>VLOOKUP($A33,'Y-Balance (Post)'!$C:$Q,12,FALSE)</f>
        <v>#N/A</v>
      </c>
      <c r="AS33" s="4" t="e">
        <f>VLOOKUP($A33,'Y-Balance (Post)'!$C:$Q,13,FALSE)</f>
        <v>#N/A</v>
      </c>
      <c r="AT33" s="4" t="e">
        <f t="shared" ref="AT33:AY33" si="39">MAX(AH33,AN33)</f>
        <v>#N/A</v>
      </c>
      <c r="AU33" s="4" t="e">
        <f t="shared" si="39"/>
        <v>#N/A</v>
      </c>
      <c r="AV33" s="4" t="e">
        <f t="shared" si="39"/>
        <v>#N/A</v>
      </c>
      <c r="AW33" s="4" t="e">
        <f t="shared" si="39"/>
        <v>#N/A</v>
      </c>
      <c r="AX33" s="4" t="e">
        <f t="shared" si="39"/>
        <v>#N/A</v>
      </c>
      <c r="AY33" s="4" t="e">
        <f t="shared" si="39"/>
        <v>#N/A</v>
      </c>
      <c r="AZ33" s="4" t="e">
        <f>VLOOKUP($A33,'Wall Toss'!$C:$Q,2,FALSE)</f>
        <v>#N/A</v>
      </c>
      <c r="BA33" s="4" t="e">
        <f>VLOOKUP($A33,'Wall Toss'!$C:$Q,3,FALSE)</f>
        <v>#N/A</v>
      </c>
      <c r="BB33" s="4" t="e">
        <f t="shared" si="8"/>
        <v>#N/A</v>
      </c>
    </row>
    <row r="34" spans="1:54" ht="13" x14ac:dyDescent="0.15">
      <c r="A34" s="4" t="s">
        <v>75</v>
      </c>
      <c r="B34" s="4">
        <f>VLOOKUP(A34,'Height &amp; Seated Height'!C:Q,2,FALSE)</f>
        <v>161.19999999999999</v>
      </c>
      <c r="C34" s="4">
        <f>VLOOKUP($A34,'Height &amp; Seated Height'!C:Q,3,FALSE)</f>
        <v>117.2</v>
      </c>
      <c r="D34" s="4">
        <f>VLOOKUP($A34,'Arm Span'!C:Q,2,FALSE)</f>
        <v>163</v>
      </c>
      <c r="E34" s="8">
        <f>VLOOKUP($A34,'20m Sprint (Post)'!C:Q,2,FALSE)</f>
        <v>3.3079999999999998</v>
      </c>
      <c r="F34" s="8">
        <f>VLOOKUP($A34,'20m Sprint (Post)'!$C:$Q,3,FALSE)</f>
        <v>3.2650000000000001</v>
      </c>
      <c r="G34" s="8">
        <f t="shared" si="0"/>
        <v>3.2650000000000001</v>
      </c>
      <c r="H34" s="8">
        <f>VLOOKUP($A34,'505 Agility (Post)'!$C:$Q,2,FALSE)</f>
        <v>2.4860000000000002</v>
      </c>
      <c r="I34" s="8">
        <f>VLOOKUP($A34,'505 Agility (Post)'!$C:$Q,3,FALSE)</f>
        <v>2.452</v>
      </c>
      <c r="J34" s="8">
        <f t="shared" si="1"/>
        <v>2.452</v>
      </c>
      <c r="K34" s="4">
        <f>VLOOKUP($A34,'Vertical Jump'!$C:$Q,2,FALSE)</f>
        <v>57</v>
      </c>
      <c r="L34" s="4">
        <f>VLOOKUP($A34,'Vertical Jump'!$C:$Q,3,FALSE)</f>
        <v>92</v>
      </c>
      <c r="M34" s="4">
        <f>VLOOKUP($A34,'Vertical Jump'!$C:$Q,4,FALSE)</f>
        <v>93</v>
      </c>
      <c r="N34" s="4">
        <f t="shared" si="2"/>
        <v>93</v>
      </c>
      <c r="O34" s="4">
        <f t="shared" si="3"/>
        <v>36</v>
      </c>
      <c r="P34" s="4">
        <f>VLOOKUP($A34,'Handgrip Strength'!$C:$Q,2,FALSE)</f>
        <v>22.5</v>
      </c>
      <c r="Q34" s="4">
        <f>VLOOKUP($A34,'Handgrip Strength'!$C:$Q,3,FALSE)</f>
        <v>20</v>
      </c>
      <c r="R34" s="4">
        <f t="shared" si="4"/>
        <v>22.5</v>
      </c>
      <c r="S34" s="4">
        <f>VLOOKUP($A34,'Balance Beam (Post)'!$C:$Q,2,FALSE)</f>
        <v>6</v>
      </c>
      <c r="T34" s="4">
        <f>VLOOKUP($A34,'Balance Beam (Post)'!$C:$Q,3,FALSE)</f>
        <v>8</v>
      </c>
      <c r="U34" s="4">
        <f>VLOOKUP($A34,'Balance Beam (Post)'!$C:$Q,4,FALSE)</f>
        <v>8</v>
      </c>
      <c r="V34" s="4">
        <f>VLOOKUP($A34,'Balance Beam (Post)'!$C:$Q,5,FALSE)</f>
        <v>1</v>
      </c>
      <c r="W34" s="4">
        <f>VLOOKUP($A34,'Balance Beam (Post)'!$C:$Q,6,FALSE)</f>
        <v>8</v>
      </c>
      <c r="X34" s="4">
        <f>VLOOKUP($A34,'Balance Beam (Post)'!$C:$Q,7,FALSE)</f>
        <v>3</v>
      </c>
      <c r="Y34" s="4">
        <f>VLOOKUP($A34,'Balance Beam (Post)'!$C:$Q,8,FALSE)</f>
        <v>0</v>
      </c>
      <c r="Z34" s="4">
        <f>VLOOKUP($A34,'Balance Beam (Post)'!$C:$Q,9,FALSE)</f>
        <v>4</v>
      </c>
      <c r="AA34" s="4">
        <f>VLOOKUP($A34,'Balance Beam (Post)'!$C:$Q,10,FALSE)</f>
        <v>2</v>
      </c>
      <c r="AB34" s="4">
        <f>VLOOKUP($A34,'Moving Sideways'!$C:$Q,2,FALSE)</f>
        <v>28</v>
      </c>
      <c r="AC34" s="4">
        <f>VLOOKUP($A34,'Moving Sideways'!$C:$Q,3,FALSE)</f>
        <v>32</v>
      </c>
      <c r="AD34" s="4">
        <f t="shared" si="5"/>
        <v>32</v>
      </c>
      <c r="AE34" s="4">
        <f>VLOOKUP($A34,'Jumping Sideways'!$C:$Q,2,FALSE)</f>
        <v>52</v>
      </c>
      <c r="AF34" s="4">
        <f>VLOOKUP($A34,'Jumping Sideways'!$C:$Q,3,FALSE)</f>
        <v>52</v>
      </c>
      <c r="AG34" s="4">
        <f t="shared" si="6"/>
        <v>52</v>
      </c>
      <c r="AH34" s="4">
        <f>VLOOKUP($A34,'Y-Balance (Post)'!$C:$Q,2,FALSE)</f>
        <v>64</v>
      </c>
      <c r="AI34" s="4">
        <f>VLOOKUP($A34,'Y-Balance (Post)'!$C:$Q,3,FALSE)</f>
        <v>58</v>
      </c>
      <c r="AJ34" s="4">
        <f>VLOOKUP($A34,'Y-Balance (Post)'!$C:$Q,4,FALSE)</f>
        <v>87</v>
      </c>
      <c r="AK34" s="4">
        <f>VLOOKUP($A34,'Y-Balance (Post)'!$C:$Q,5,FALSE)</f>
        <v>93</v>
      </c>
      <c r="AL34" s="4">
        <f>VLOOKUP($A34,'Y-Balance (Post)'!$C:$Q,6,FALSE)</f>
        <v>88</v>
      </c>
      <c r="AM34" s="4">
        <f>VLOOKUP($A34,'Y-Balance (Post)'!$C:$Q,7,FALSE)</f>
        <v>87</v>
      </c>
      <c r="AN34" s="4">
        <f>VLOOKUP($A34,'Y-Balance (Post)'!$C:$Q,8,FALSE)</f>
        <v>65</v>
      </c>
      <c r="AO34" s="4">
        <f>VLOOKUP($A34,'Y-Balance (Post)'!$C:$Q,9,FALSE)</f>
        <v>52</v>
      </c>
      <c r="AP34" s="4">
        <f>VLOOKUP($A34,'Y-Balance (Post)'!$C:$Q,10,FALSE)</f>
        <v>91</v>
      </c>
      <c r="AQ34" s="4">
        <f>VLOOKUP($A34,'Y-Balance (Post)'!$C:$Q,11,FALSE)</f>
        <v>92</v>
      </c>
      <c r="AR34" s="4">
        <f>VLOOKUP($A34,'Y-Balance (Post)'!$C:$Q,12,FALSE)</f>
        <v>96</v>
      </c>
      <c r="AS34" s="4">
        <f>VLOOKUP($A34,'Y-Balance (Post)'!$C:$Q,13,FALSE)</f>
        <v>90</v>
      </c>
      <c r="AT34" s="4">
        <f t="shared" ref="AT34:AY34" si="40">MAX(AH34,AN34)</f>
        <v>65</v>
      </c>
      <c r="AU34" s="4">
        <f t="shared" si="40"/>
        <v>58</v>
      </c>
      <c r="AV34" s="4">
        <f t="shared" si="40"/>
        <v>91</v>
      </c>
      <c r="AW34" s="4">
        <f t="shared" si="40"/>
        <v>93</v>
      </c>
      <c r="AX34" s="4">
        <f t="shared" si="40"/>
        <v>96</v>
      </c>
      <c r="AY34" s="4">
        <f t="shared" si="40"/>
        <v>90</v>
      </c>
      <c r="AZ34" s="4">
        <f>VLOOKUP($A34,'Wall Toss'!$C:$Q,2,FALSE)</f>
        <v>26</v>
      </c>
      <c r="BA34" s="4">
        <f>VLOOKUP($A34,'Wall Toss'!$C:$Q,3,FALSE)</f>
        <v>27</v>
      </c>
      <c r="BB34" s="4">
        <f t="shared" si="8"/>
        <v>27</v>
      </c>
    </row>
    <row r="35" spans="1:54" ht="13" x14ac:dyDescent="0.15">
      <c r="A35" s="4" t="s">
        <v>76</v>
      </c>
      <c r="B35" s="4">
        <f>VLOOKUP(A35,'Height &amp; Seated Height'!C:Q,2,FALSE)</f>
        <v>148.5</v>
      </c>
      <c r="C35" s="4">
        <f>VLOOKUP($A35,'Height &amp; Seated Height'!C:Q,3,FALSE)</f>
        <v>112</v>
      </c>
      <c r="D35" s="4">
        <f>VLOOKUP($A35,'Arm Span'!C:Q,2,FALSE)</f>
        <v>150</v>
      </c>
      <c r="E35" s="8">
        <f>VLOOKUP($A35,'20m Sprint (Post)'!C:Q,2,FALSE)</f>
        <v>3.7189999999999999</v>
      </c>
      <c r="F35" s="8">
        <f>VLOOKUP($A35,'20m Sprint (Post)'!$C:$Q,3,FALSE)</f>
        <v>3.6320000000000001</v>
      </c>
      <c r="G35" s="8">
        <f t="shared" si="0"/>
        <v>3.6320000000000001</v>
      </c>
      <c r="H35" s="8">
        <f>VLOOKUP($A35,'505 Agility (Post)'!$C:$Q,2,FALSE)</f>
        <v>0</v>
      </c>
      <c r="I35" s="8">
        <f>VLOOKUP($A35,'505 Agility (Post)'!$C:$Q,3,FALSE)</f>
        <v>2.6190000000000002</v>
      </c>
      <c r="J35" s="8">
        <f t="shared" si="1"/>
        <v>0</v>
      </c>
      <c r="K35" s="4">
        <f>VLOOKUP($A35,'Vertical Jump'!$C:$Q,2,FALSE)</f>
        <v>25</v>
      </c>
      <c r="L35" s="4">
        <f>VLOOKUP($A35,'Vertical Jump'!$C:$Q,3,FALSE)</f>
        <v>60</v>
      </c>
      <c r="M35" s="4">
        <f>VLOOKUP($A35,'Vertical Jump'!$C:$Q,4,FALSE)</f>
        <v>61</v>
      </c>
      <c r="N35" s="4">
        <f t="shared" si="2"/>
        <v>61</v>
      </c>
      <c r="O35" s="4">
        <f t="shared" si="3"/>
        <v>36</v>
      </c>
      <c r="P35" s="4">
        <f>VLOOKUP($A35,'Handgrip Strength'!$C:$Q,2,FALSE)</f>
        <v>16.5</v>
      </c>
      <c r="Q35" s="4">
        <f>VLOOKUP($A35,'Handgrip Strength'!$C:$Q,3,FALSE)</f>
        <v>17.5</v>
      </c>
      <c r="R35" s="4">
        <f t="shared" si="4"/>
        <v>17.5</v>
      </c>
      <c r="S35" s="4">
        <f>VLOOKUP($A35,'Balance Beam (Post)'!$C:$Q,2,FALSE)</f>
        <v>8</v>
      </c>
      <c r="T35" s="4">
        <f>VLOOKUP($A35,'Balance Beam (Post)'!$C:$Q,3,FALSE)</f>
        <v>6</v>
      </c>
      <c r="U35" s="4">
        <f>VLOOKUP($A35,'Balance Beam (Post)'!$C:$Q,4,FALSE)</f>
        <v>2</v>
      </c>
      <c r="V35" s="4">
        <f>VLOOKUP($A35,'Balance Beam (Post)'!$C:$Q,5,FALSE)</f>
        <v>1</v>
      </c>
      <c r="W35" s="4">
        <f>VLOOKUP($A35,'Balance Beam (Post)'!$C:$Q,6,FALSE)</f>
        <v>1</v>
      </c>
      <c r="X35" s="4">
        <f>VLOOKUP($A35,'Balance Beam (Post)'!$C:$Q,7,FALSE)</f>
        <v>1</v>
      </c>
      <c r="Y35" s="4">
        <f>VLOOKUP($A35,'Balance Beam (Post)'!$C:$Q,8,FALSE)</f>
        <v>0</v>
      </c>
      <c r="Z35" s="4">
        <f>VLOOKUP($A35,'Balance Beam (Post)'!$C:$Q,9,FALSE)</f>
        <v>0</v>
      </c>
      <c r="AA35" s="4">
        <f>VLOOKUP($A35,'Balance Beam (Post)'!$C:$Q,10,FALSE)</f>
        <v>0</v>
      </c>
      <c r="AB35" s="4">
        <f>VLOOKUP($A35,'Moving Sideways'!$C:$Q,2,FALSE)</f>
        <v>23</v>
      </c>
      <c r="AC35" s="4">
        <f>VLOOKUP($A35,'Moving Sideways'!$C:$Q,3,FALSE)</f>
        <v>27</v>
      </c>
      <c r="AD35" s="4">
        <f t="shared" si="5"/>
        <v>27</v>
      </c>
      <c r="AE35" s="4">
        <f>VLOOKUP($A35,'Jumping Sideways'!$C:$Q,2,FALSE)</f>
        <v>46</v>
      </c>
      <c r="AF35" s="4">
        <f>VLOOKUP($A35,'Jumping Sideways'!$C:$Q,3,FALSE)</f>
        <v>40</v>
      </c>
      <c r="AG35" s="4">
        <f t="shared" si="6"/>
        <v>46</v>
      </c>
      <c r="AH35" s="4">
        <f>VLOOKUP($A35,'Y-Balance (Post)'!$C:$Q,2,FALSE)</f>
        <v>62</v>
      </c>
      <c r="AI35" s="4">
        <f>VLOOKUP($A35,'Y-Balance (Post)'!$C:$Q,3,FALSE)</f>
        <v>59</v>
      </c>
      <c r="AJ35" s="4">
        <f>VLOOKUP($A35,'Y-Balance (Post)'!$C:$Q,4,FALSE)</f>
        <v>66</v>
      </c>
      <c r="AK35" s="4">
        <f>VLOOKUP($A35,'Y-Balance (Post)'!$C:$Q,5,FALSE)</f>
        <v>90</v>
      </c>
      <c r="AL35" s="4">
        <f>VLOOKUP($A35,'Y-Balance (Post)'!$C:$Q,6,FALSE)</f>
        <v>87</v>
      </c>
      <c r="AM35" s="4">
        <f>VLOOKUP($A35,'Y-Balance (Post)'!$C:$Q,7,FALSE)</f>
        <v>84</v>
      </c>
      <c r="AN35" s="4">
        <f>VLOOKUP($A35,'Y-Balance (Post)'!$C:$Q,8,FALSE)</f>
        <v>61</v>
      </c>
      <c r="AO35" s="4">
        <f>VLOOKUP($A35,'Y-Balance (Post)'!$C:$Q,9,FALSE)</f>
        <v>54</v>
      </c>
      <c r="AP35" s="4">
        <f>VLOOKUP($A35,'Y-Balance (Post)'!$C:$Q,10,FALSE)</f>
        <v>89</v>
      </c>
      <c r="AQ35" s="4">
        <f>VLOOKUP($A35,'Y-Balance (Post)'!$C:$Q,11,FALSE)</f>
        <v>99</v>
      </c>
      <c r="AR35" s="4">
        <f>VLOOKUP($A35,'Y-Balance (Post)'!$C:$Q,12,FALSE)</f>
        <v>87</v>
      </c>
      <c r="AS35" s="4">
        <f>VLOOKUP($A35,'Y-Balance (Post)'!$C:$Q,13,FALSE)</f>
        <v>87</v>
      </c>
      <c r="AT35" s="4">
        <f t="shared" ref="AT35:AY35" si="41">MAX(AH35,AN35)</f>
        <v>62</v>
      </c>
      <c r="AU35" s="4">
        <f t="shared" si="41"/>
        <v>59</v>
      </c>
      <c r="AV35" s="4">
        <f t="shared" si="41"/>
        <v>89</v>
      </c>
      <c r="AW35" s="4">
        <f t="shared" si="41"/>
        <v>99</v>
      </c>
      <c r="AX35" s="4">
        <f t="shared" si="41"/>
        <v>87</v>
      </c>
      <c r="AY35" s="4">
        <f t="shared" si="41"/>
        <v>87</v>
      </c>
      <c r="AZ35" s="4">
        <f>VLOOKUP($A35,'Wall Toss'!$C:$Q,2,FALSE)</f>
        <v>23</v>
      </c>
      <c r="BA35" s="4">
        <f>VLOOKUP($A35,'Wall Toss'!$C:$Q,3,FALSE)</f>
        <v>17</v>
      </c>
      <c r="BB35" s="4">
        <f t="shared" si="8"/>
        <v>23</v>
      </c>
    </row>
    <row r="36" spans="1:54" ht="13" x14ac:dyDescent="0.15">
      <c r="A36" s="4" t="s">
        <v>77</v>
      </c>
      <c r="B36" s="4">
        <f>VLOOKUP(A36,'Height &amp; Seated Height'!C:Q,2,FALSE)</f>
        <v>115</v>
      </c>
      <c r="C36" s="4">
        <f>VLOOKUP($A36,'Height &amp; Seated Height'!C:Q,3,FALSE)</f>
        <v>148.19999999999999</v>
      </c>
      <c r="D36" s="4">
        <f>VLOOKUP($A36,'Arm Span'!C:Q,2,FALSE)</f>
        <v>151</v>
      </c>
      <c r="E36" s="8">
        <f>VLOOKUP($A36,'20m Sprint (Post)'!C:Q,2,FALSE)</f>
        <v>3.4529999999999998</v>
      </c>
      <c r="F36" s="8">
        <f>VLOOKUP($A36,'20m Sprint (Post)'!$C:$Q,3,FALSE)</f>
        <v>3.3570000000000002</v>
      </c>
      <c r="G36" s="8">
        <f t="shared" si="0"/>
        <v>3.3570000000000002</v>
      </c>
      <c r="H36" s="8">
        <f>VLOOKUP($A36,'505 Agility (Post)'!$C:$Q,2,FALSE)</f>
        <v>2.7229999999999999</v>
      </c>
      <c r="I36" s="8">
        <f>VLOOKUP($A36,'505 Agility (Post)'!$C:$Q,3,FALSE)</f>
        <v>2.5150000000000001</v>
      </c>
      <c r="J36" s="8">
        <f t="shared" si="1"/>
        <v>2.5150000000000001</v>
      </c>
      <c r="K36" s="4">
        <f>VLOOKUP($A36,'Vertical Jump'!$C:$Q,2,FALSE)</f>
        <v>36</v>
      </c>
      <c r="L36" s="4">
        <f>VLOOKUP($A36,'Vertical Jump'!$C:$Q,3,FALSE)</f>
        <v>72</v>
      </c>
      <c r="M36" s="4">
        <f>VLOOKUP($A36,'Vertical Jump'!$C:$Q,4,FALSE)</f>
        <v>75</v>
      </c>
      <c r="N36" s="4">
        <f t="shared" si="2"/>
        <v>75</v>
      </c>
      <c r="O36" s="4">
        <f t="shared" si="3"/>
        <v>39</v>
      </c>
      <c r="P36" s="4">
        <f>VLOOKUP($A36,'Handgrip Strength'!$C:$Q,2,FALSE)</f>
        <v>23.5</v>
      </c>
      <c r="Q36" s="4">
        <f>VLOOKUP($A36,'Handgrip Strength'!$C:$Q,3,FALSE)</f>
        <v>25</v>
      </c>
      <c r="R36" s="4">
        <f t="shared" si="4"/>
        <v>25</v>
      </c>
      <c r="S36" s="4">
        <f>VLOOKUP($A36,'Balance Beam (Post)'!$C:$Q,2,FALSE)</f>
        <v>3</v>
      </c>
      <c r="T36" s="4">
        <f>VLOOKUP($A36,'Balance Beam (Post)'!$C:$Q,3,FALSE)</f>
        <v>8</v>
      </c>
      <c r="U36" s="4">
        <f>VLOOKUP($A36,'Balance Beam (Post)'!$C:$Q,4,FALSE)</f>
        <v>4</v>
      </c>
      <c r="V36" s="4">
        <f>VLOOKUP($A36,'Balance Beam (Post)'!$C:$Q,5,FALSE)</f>
        <v>8</v>
      </c>
      <c r="W36" s="4">
        <f>VLOOKUP($A36,'Balance Beam (Post)'!$C:$Q,6,FALSE)</f>
        <v>8</v>
      </c>
      <c r="X36" s="4">
        <f>VLOOKUP($A36,'Balance Beam (Post)'!$C:$Q,7,FALSE)</f>
        <v>8</v>
      </c>
      <c r="Y36" s="4">
        <f>VLOOKUP($A36,'Balance Beam (Post)'!$C:$Q,8,FALSE)</f>
        <v>2</v>
      </c>
      <c r="Z36" s="4">
        <f>VLOOKUP($A36,'Balance Beam (Post)'!$C:$Q,9,FALSE)</f>
        <v>4</v>
      </c>
      <c r="AA36" s="4">
        <f>VLOOKUP($A36,'Balance Beam (Post)'!$C:$Q,10,FALSE)</f>
        <v>3</v>
      </c>
      <c r="AB36" s="4">
        <f>VLOOKUP($A36,'Moving Sideways'!$C:$Q,2,FALSE)</f>
        <v>27</v>
      </c>
      <c r="AC36" s="4">
        <f>VLOOKUP($A36,'Moving Sideways'!$C:$Q,3,FALSE)</f>
        <v>11</v>
      </c>
      <c r="AD36" s="4">
        <f t="shared" si="5"/>
        <v>27</v>
      </c>
      <c r="AE36" s="4">
        <f>VLOOKUP($A36,'Jumping Sideways'!$C:$Q,2,FALSE)</f>
        <v>46</v>
      </c>
      <c r="AF36" s="4">
        <f>VLOOKUP($A36,'Jumping Sideways'!$C:$Q,3,FALSE)</f>
        <v>43</v>
      </c>
      <c r="AG36" s="4">
        <f t="shared" si="6"/>
        <v>46</v>
      </c>
      <c r="AH36" s="4">
        <f>VLOOKUP($A36,'Y-Balance (Post)'!$C:$Q,2,FALSE)</f>
        <v>63</v>
      </c>
      <c r="AI36" s="4">
        <f>VLOOKUP($A36,'Y-Balance (Post)'!$C:$Q,3,FALSE)</f>
        <v>63</v>
      </c>
      <c r="AJ36" s="4">
        <f>VLOOKUP($A36,'Y-Balance (Post)'!$C:$Q,4,FALSE)</f>
        <v>82</v>
      </c>
      <c r="AK36" s="4">
        <f>VLOOKUP($A36,'Y-Balance (Post)'!$C:$Q,5,FALSE)</f>
        <v>80</v>
      </c>
      <c r="AL36" s="4">
        <f>VLOOKUP($A36,'Y-Balance (Post)'!$C:$Q,6,FALSE)</f>
        <v>96</v>
      </c>
      <c r="AM36" s="4">
        <f>VLOOKUP($A36,'Y-Balance (Post)'!$C:$Q,7,FALSE)</f>
        <v>94</v>
      </c>
      <c r="AN36" s="4">
        <f>VLOOKUP($A36,'Y-Balance (Post)'!$C:$Q,8,FALSE)</f>
        <v>65</v>
      </c>
      <c r="AO36" s="4">
        <f>VLOOKUP($A36,'Y-Balance (Post)'!$C:$Q,9,FALSE)</f>
        <v>67</v>
      </c>
      <c r="AP36" s="4">
        <f>VLOOKUP($A36,'Y-Balance (Post)'!$C:$Q,10,FALSE)</f>
        <v>94</v>
      </c>
      <c r="AQ36" s="4">
        <f>VLOOKUP($A36,'Y-Balance (Post)'!$C:$Q,11,FALSE)</f>
        <v>101</v>
      </c>
      <c r="AR36" s="4">
        <f>VLOOKUP($A36,'Y-Balance (Post)'!$C:$Q,12,FALSE)</f>
        <v>101</v>
      </c>
      <c r="AS36" s="4">
        <f>VLOOKUP($A36,'Y-Balance (Post)'!$C:$Q,13,FALSE)</f>
        <v>92</v>
      </c>
      <c r="AT36" s="4">
        <f t="shared" ref="AT36:AY36" si="42">MAX(AH36,AN36)</f>
        <v>65</v>
      </c>
      <c r="AU36" s="4">
        <f t="shared" si="42"/>
        <v>67</v>
      </c>
      <c r="AV36" s="4">
        <f t="shared" si="42"/>
        <v>94</v>
      </c>
      <c r="AW36" s="4">
        <f t="shared" si="42"/>
        <v>101</v>
      </c>
      <c r="AX36" s="4">
        <f t="shared" si="42"/>
        <v>101</v>
      </c>
      <c r="AY36" s="4">
        <f t="shared" si="42"/>
        <v>94</v>
      </c>
      <c r="AZ36" s="4">
        <f>VLOOKUP($A36,'Wall Toss'!$C:$Q,2,FALSE)</f>
        <v>17</v>
      </c>
      <c r="BA36" s="4">
        <f>VLOOKUP($A36,'Wall Toss'!$C:$Q,3,FALSE)</f>
        <v>0</v>
      </c>
      <c r="BB36" s="4">
        <f t="shared" si="8"/>
        <v>17</v>
      </c>
    </row>
    <row r="37" spans="1:54" ht="13" x14ac:dyDescent="0.15">
      <c r="A37" s="4" t="s">
        <v>78</v>
      </c>
      <c r="B37" s="4">
        <f>VLOOKUP(A37,'Height &amp; Seated Height'!C:Q,2,FALSE)</f>
        <v>156.80000000000001</v>
      </c>
      <c r="C37" s="4">
        <f>VLOOKUP($A37,'Height &amp; Seated Height'!C:Q,3,FALSE)</f>
        <v>115.2</v>
      </c>
      <c r="D37" s="4">
        <f>VLOOKUP($A37,'Arm Span'!C:Q,2,FALSE)</f>
        <v>161.5</v>
      </c>
      <c r="E37" s="8">
        <f>VLOOKUP($A37,'20m Sprint (Post)'!C:Q,2,FALSE)</f>
        <v>3.4369999999999998</v>
      </c>
      <c r="F37" s="8">
        <f>VLOOKUP($A37,'20m Sprint (Post)'!$C:$Q,3,FALSE)</f>
        <v>3.4540000000000002</v>
      </c>
      <c r="G37" s="8">
        <f t="shared" si="0"/>
        <v>3.4369999999999998</v>
      </c>
      <c r="H37" s="8">
        <f>VLOOKUP($A37,'505 Agility (Post)'!$C:$Q,2,FALSE)</f>
        <v>2.4470000000000001</v>
      </c>
      <c r="I37" s="8">
        <f>VLOOKUP($A37,'505 Agility (Post)'!$C:$Q,3,FALSE)</f>
        <v>2.3639999999999999</v>
      </c>
      <c r="J37" s="8">
        <f t="shared" si="1"/>
        <v>2.3639999999999999</v>
      </c>
      <c r="K37" s="4">
        <f>VLOOKUP($A37,'Vertical Jump'!$C:$Q,2,FALSE)</f>
        <v>39</v>
      </c>
      <c r="L37" s="4">
        <f>VLOOKUP($A37,'Vertical Jump'!$C:$Q,3,FALSE)</f>
        <v>78</v>
      </c>
      <c r="M37" s="4">
        <f>VLOOKUP($A37,'Vertical Jump'!$C:$Q,4,FALSE)</f>
        <v>81</v>
      </c>
      <c r="N37" s="4">
        <f t="shared" si="2"/>
        <v>81</v>
      </c>
      <c r="O37" s="4">
        <f t="shared" si="3"/>
        <v>42</v>
      </c>
      <c r="P37" s="4">
        <f>VLOOKUP($A37,'Handgrip Strength'!$C:$Q,2,FALSE)</f>
        <v>22.5</v>
      </c>
      <c r="Q37" s="4">
        <f>VLOOKUP($A37,'Handgrip Strength'!$C:$Q,3,FALSE)</f>
        <v>24</v>
      </c>
      <c r="R37" s="4">
        <f t="shared" si="4"/>
        <v>24</v>
      </c>
      <c r="S37" s="4">
        <f>VLOOKUP($A37,'Balance Beam (Post)'!$C:$Q,2,FALSE)</f>
        <v>8</v>
      </c>
      <c r="T37" s="4">
        <f>VLOOKUP($A37,'Balance Beam (Post)'!$C:$Q,3,FALSE)</f>
        <v>2</v>
      </c>
      <c r="U37" s="4">
        <f>VLOOKUP($A37,'Balance Beam (Post)'!$C:$Q,4,FALSE)</f>
        <v>8</v>
      </c>
      <c r="V37" s="4">
        <f>VLOOKUP($A37,'Balance Beam (Post)'!$C:$Q,5,FALSE)</f>
        <v>8</v>
      </c>
      <c r="W37" s="4">
        <f>VLOOKUP($A37,'Balance Beam (Post)'!$C:$Q,6,FALSE)</f>
        <v>2</v>
      </c>
      <c r="X37" s="4">
        <f>VLOOKUP($A37,'Balance Beam (Post)'!$C:$Q,7,FALSE)</f>
        <v>3</v>
      </c>
      <c r="Y37" s="4">
        <f>VLOOKUP($A37,'Balance Beam (Post)'!$C:$Q,8,FALSE)</f>
        <v>1</v>
      </c>
      <c r="Z37" s="4">
        <f>VLOOKUP($A37,'Balance Beam (Post)'!$C:$Q,9,FALSE)</f>
        <v>1</v>
      </c>
      <c r="AA37" s="4">
        <f>VLOOKUP($A37,'Balance Beam (Post)'!$C:$Q,10,FALSE)</f>
        <v>0</v>
      </c>
      <c r="AB37" s="4">
        <f>VLOOKUP($A37,'Moving Sideways'!$C:$Q,2,FALSE)</f>
        <v>27</v>
      </c>
      <c r="AC37" s="4">
        <f>VLOOKUP($A37,'Moving Sideways'!$C:$Q,3,FALSE)</f>
        <v>27</v>
      </c>
      <c r="AD37" s="4">
        <f t="shared" si="5"/>
        <v>27</v>
      </c>
      <c r="AE37" s="4">
        <f>VLOOKUP($A37,'Jumping Sideways'!$C:$Q,2,FALSE)</f>
        <v>43</v>
      </c>
      <c r="AF37" s="4">
        <f>VLOOKUP($A37,'Jumping Sideways'!$C:$Q,3,FALSE)</f>
        <v>42</v>
      </c>
      <c r="AG37" s="4">
        <f t="shared" si="6"/>
        <v>43</v>
      </c>
      <c r="AH37" s="4">
        <f>VLOOKUP($A37,'Y-Balance (Post)'!$C:$Q,2,FALSE)</f>
        <v>54</v>
      </c>
      <c r="AI37" s="4">
        <f>VLOOKUP($A37,'Y-Balance (Post)'!$C:$Q,3,FALSE)</f>
        <v>59</v>
      </c>
      <c r="AJ37" s="4">
        <f>VLOOKUP($A37,'Y-Balance (Post)'!$C:$Q,4,FALSE)</f>
        <v>87</v>
      </c>
      <c r="AK37" s="4">
        <f>VLOOKUP($A37,'Y-Balance (Post)'!$C:$Q,5,FALSE)</f>
        <v>86</v>
      </c>
      <c r="AL37" s="4">
        <f>VLOOKUP($A37,'Y-Balance (Post)'!$C:$Q,6,FALSE)</f>
        <v>84</v>
      </c>
      <c r="AM37" s="4">
        <f>VLOOKUP($A37,'Y-Balance (Post)'!$C:$Q,7,FALSE)</f>
        <v>84</v>
      </c>
      <c r="AN37" s="4">
        <f>VLOOKUP($A37,'Y-Balance (Post)'!$C:$Q,8,FALSE)</f>
        <v>57</v>
      </c>
      <c r="AO37" s="4">
        <f>VLOOKUP($A37,'Y-Balance (Post)'!$C:$Q,9,FALSE)</f>
        <v>62</v>
      </c>
      <c r="AP37" s="4">
        <f>VLOOKUP($A37,'Y-Balance (Post)'!$C:$Q,10,FALSE)</f>
        <v>86</v>
      </c>
      <c r="AQ37" s="4">
        <f>VLOOKUP($A37,'Y-Balance (Post)'!$C:$Q,11,FALSE)</f>
        <v>86</v>
      </c>
      <c r="AR37" s="4">
        <f>VLOOKUP($A37,'Y-Balance (Post)'!$C:$Q,12,FALSE)</f>
        <v>92</v>
      </c>
      <c r="AS37" s="4">
        <f>VLOOKUP($A37,'Y-Balance (Post)'!$C:$Q,13,FALSE)</f>
        <v>84</v>
      </c>
      <c r="AT37" s="4">
        <f t="shared" ref="AT37:AY37" si="43">MAX(AH37,AN37)</f>
        <v>57</v>
      </c>
      <c r="AU37" s="4">
        <f t="shared" si="43"/>
        <v>62</v>
      </c>
      <c r="AV37" s="4">
        <f t="shared" si="43"/>
        <v>87</v>
      </c>
      <c r="AW37" s="4">
        <f t="shared" si="43"/>
        <v>86</v>
      </c>
      <c r="AX37" s="4">
        <f t="shared" si="43"/>
        <v>92</v>
      </c>
      <c r="AY37" s="4">
        <f t="shared" si="43"/>
        <v>84</v>
      </c>
      <c r="AZ37" s="4">
        <f>VLOOKUP($A37,'Wall Toss'!$C:$Q,2,FALSE)</f>
        <v>19</v>
      </c>
      <c r="BA37" s="4">
        <f>VLOOKUP($A37,'Wall Toss'!$C:$Q,3,FALSE)</f>
        <v>23</v>
      </c>
      <c r="BB37" s="4">
        <f t="shared" si="8"/>
        <v>23</v>
      </c>
    </row>
    <row r="38" spans="1:54" ht="13" x14ac:dyDescent="0.15">
      <c r="A38" s="4" t="s">
        <v>79</v>
      </c>
      <c r="B38" s="4">
        <f>VLOOKUP(A38,'Height &amp; Seated Height'!C:Q,2,FALSE)</f>
        <v>156</v>
      </c>
      <c r="C38" s="4">
        <f>VLOOKUP($A38,'Height &amp; Seated Height'!C:Q,3,FALSE)</f>
        <v>118.6</v>
      </c>
      <c r="D38" s="4">
        <f>VLOOKUP($A38,'Arm Span'!C:Q,2,FALSE)</f>
        <v>158.5</v>
      </c>
      <c r="E38" s="8">
        <f>VLOOKUP($A38,'20m Sprint (Post)'!C:Q,2,FALSE)</f>
        <v>3.9529999999999998</v>
      </c>
      <c r="F38" s="8">
        <f>VLOOKUP($A38,'20m Sprint (Post)'!$C:$Q,3,FALSE)</f>
        <v>3.9660000000000002</v>
      </c>
      <c r="G38" s="8">
        <f t="shared" si="0"/>
        <v>3.9529999999999998</v>
      </c>
      <c r="H38" s="8">
        <f>VLOOKUP($A38,'505 Agility (Post)'!$C:$Q,2,FALSE)</f>
        <v>2.782</v>
      </c>
      <c r="I38" s="8">
        <f>VLOOKUP($A38,'505 Agility (Post)'!$C:$Q,3,FALSE)</f>
        <v>2.923</v>
      </c>
      <c r="J38" s="8">
        <f t="shared" si="1"/>
        <v>2.782</v>
      </c>
      <c r="K38" s="4">
        <f>VLOOKUP($A38,'Vertical Jump'!$C:$Q,2,FALSE)</f>
        <v>32</v>
      </c>
      <c r="L38" s="4">
        <f>VLOOKUP($A38,'Vertical Jump'!$C:$Q,3,FALSE)</f>
        <v>64</v>
      </c>
      <c r="M38" s="4">
        <f>VLOOKUP($A38,'Vertical Jump'!$C:$Q,4,FALSE)</f>
        <v>60</v>
      </c>
      <c r="N38" s="4">
        <f t="shared" si="2"/>
        <v>64</v>
      </c>
      <c r="O38" s="4">
        <f t="shared" si="3"/>
        <v>32</v>
      </c>
      <c r="P38" s="4">
        <f>VLOOKUP($A38,'Handgrip Strength'!$C:$Q,2,FALSE)</f>
        <v>19</v>
      </c>
      <c r="Q38" s="4">
        <f>VLOOKUP($A38,'Handgrip Strength'!$C:$Q,3,FALSE)</f>
        <v>22</v>
      </c>
      <c r="R38" s="4">
        <f t="shared" si="4"/>
        <v>22</v>
      </c>
      <c r="S38" s="4">
        <f>VLOOKUP($A38,'Balance Beam (Post)'!$C:$Q,2,FALSE)</f>
        <v>5</v>
      </c>
      <c r="T38" s="4">
        <f>VLOOKUP($A38,'Balance Beam (Post)'!$C:$Q,3,FALSE)</f>
        <v>8</v>
      </c>
      <c r="U38" s="4">
        <f>VLOOKUP($A38,'Balance Beam (Post)'!$C:$Q,4,FALSE)</f>
        <v>8</v>
      </c>
      <c r="V38" s="4">
        <f>VLOOKUP($A38,'Balance Beam (Post)'!$C:$Q,5,FALSE)</f>
        <v>7</v>
      </c>
      <c r="W38" s="4">
        <f>VLOOKUP($A38,'Balance Beam (Post)'!$C:$Q,6,FALSE)</f>
        <v>8</v>
      </c>
      <c r="X38" s="4">
        <f>VLOOKUP($A38,'Balance Beam (Post)'!$C:$Q,7,FALSE)</f>
        <v>8</v>
      </c>
      <c r="Y38" s="4">
        <f>VLOOKUP($A38,'Balance Beam (Post)'!$C:$Q,8,FALSE)</f>
        <v>0</v>
      </c>
      <c r="Z38" s="4">
        <f>VLOOKUP($A38,'Balance Beam (Post)'!$C:$Q,9,FALSE)</f>
        <v>1</v>
      </c>
      <c r="AA38" s="4">
        <f>VLOOKUP($A38,'Balance Beam (Post)'!$C:$Q,10,FALSE)</f>
        <v>2</v>
      </c>
      <c r="AB38" s="4">
        <f>VLOOKUP($A38,'Moving Sideways'!$C:$Q,2,FALSE)</f>
        <v>26</v>
      </c>
      <c r="AC38" s="4">
        <f>VLOOKUP($A38,'Moving Sideways'!$C:$Q,3,FALSE)</f>
        <v>27</v>
      </c>
      <c r="AD38" s="4">
        <f t="shared" si="5"/>
        <v>27</v>
      </c>
      <c r="AE38" s="4">
        <f>VLOOKUP($A38,'Jumping Sideways'!$C:$Q,2,FALSE)</f>
        <v>37</v>
      </c>
      <c r="AF38" s="4">
        <f>VLOOKUP($A38,'Jumping Sideways'!$C:$Q,3,FALSE)</f>
        <v>36</v>
      </c>
      <c r="AG38" s="4">
        <f t="shared" si="6"/>
        <v>37</v>
      </c>
      <c r="AH38" s="4">
        <f>VLOOKUP($A38,'Y-Balance (Post)'!$C:$Q,2,FALSE)</f>
        <v>62</v>
      </c>
      <c r="AI38" s="4">
        <f>VLOOKUP($A38,'Y-Balance (Post)'!$C:$Q,3,FALSE)</f>
        <v>55</v>
      </c>
      <c r="AJ38" s="4">
        <f>VLOOKUP($A38,'Y-Balance (Post)'!$C:$Q,4,FALSE)</f>
        <v>98</v>
      </c>
      <c r="AK38" s="4">
        <f>VLOOKUP($A38,'Y-Balance (Post)'!$C:$Q,5,FALSE)</f>
        <v>116</v>
      </c>
      <c r="AL38" s="4">
        <f>VLOOKUP($A38,'Y-Balance (Post)'!$C:$Q,6,FALSE)</f>
        <v>94</v>
      </c>
      <c r="AM38" s="4">
        <f>VLOOKUP($A38,'Y-Balance (Post)'!$C:$Q,7,FALSE)</f>
        <v>106</v>
      </c>
      <c r="AN38" s="4">
        <f>VLOOKUP($A38,'Y-Balance (Post)'!$C:$Q,8,FALSE)</f>
        <v>58</v>
      </c>
      <c r="AO38" s="4">
        <f>VLOOKUP($A38,'Y-Balance (Post)'!$C:$Q,9,FALSE)</f>
        <v>58</v>
      </c>
      <c r="AP38" s="4">
        <f>VLOOKUP($A38,'Y-Balance (Post)'!$C:$Q,10,FALSE)</f>
        <v>114</v>
      </c>
      <c r="AQ38" s="4">
        <f>VLOOKUP($A38,'Y-Balance (Post)'!$C:$Q,11,FALSE)</f>
        <v>115</v>
      </c>
      <c r="AR38" s="4">
        <f>VLOOKUP($A38,'Y-Balance (Post)'!$C:$Q,12,FALSE)</f>
        <v>95</v>
      </c>
      <c r="AS38" s="4">
        <f>VLOOKUP($A38,'Y-Balance (Post)'!$C:$Q,13,FALSE)</f>
        <v>114</v>
      </c>
      <c r="AT38" s="4">
        <f t="shared" ref="AT38:AY38" si="44">MAX(AH38,AN38)</f>
        <v>62</v>
      </c>
      <c r="AU38" s="4">
        <f t="shared" si="44"/>
        <v>58</v>
      </c>
      <c r="AV38" s="4">
        <f t="shared" si="44"/>
        <v>114</v>
      </c>
      <c r="AW38" s="4">
        <f t="shared" si="44"/>
        <v>116</v>
      </c>
      <c r="AX38" s="4">
        <f t="shared" si="44"/>
        <v>95</v>
      </c>
      <c r="AY38" s="4">
        <f t="shared" si="44"/>
        <v>114</v>
      </c>
      <c r="AZ38" s="4">
        <f>VLOOKUP($A38,'Wall Toss'!$C:$Q,2,FALSE)</f>
        <v>9</v>
      </c>
      <c r="BA38" s="4">
        <f>VLOOKUP($A38,'Wall Toss'!$C:$Q,3,FALSE)</f>
        <v>9</v>
      </c>
      <c r="BB38" s="4">
        <f t="shared" si="8"/>
        <v>9</v>
      </c>
    </row>
    <row r="39" spans="1:54" ht="13" x14ac:dyDescent="0.15">
      <c r="A39" s="4" t="s">
        <v>80</v>
      </c>
      <c r="B39" s="4">
        <f>VLOOKUP(A39,'Height &amp; Seated Height'!C:Q,2,FALSE)</f>
        <v>155.30000000000001</v>
      </c>
      <c r="C39" s="4">
        <f>VLOOKUP($A39,'Height &amp; Seated Height'!C:Q,3,FALSE)</f>
        <v>119</v>
      </c>
      <c r="D39" s="4">
        <f>VLOOKUP($A39,'Arm Span'!C:Q,2,FALSE)</f>
        <v>160</v>
      </c>
      <c r="E39" s="8">
        <f>VLOOKUP($A39,'20m Sprint (Post)'!C:Q,2,FALSE)</f>
        <v>3.9809999999999999</v>
      </c>
      <c r="F39" s="8">
        <f>VLOOKUP($A39,'20m Sprint (Post)'!$C:$Q,3,FALSE)</f>
        <v>3.91</v>
      </c>
      <c r="G39" s="8">
        <f t="shared" si="0"/>
        <v>3.91</v>
      </c>
      <c r="H39" s="8">
        <f>VLOOKUP($A39,'505 Agility (Post)'!$C:$Q,2,FALSE)</f>
        <v>3.08</v>
      </c>
      <c r="I39" s="8">
        <f>VLOOKUP($A39,'505 Agility (Post)'!$C:$Q,3,FALSE)</f>
        <v>2.9049999999999998</v>
      </c>
      <c r="J39" s="8">
        <f t="shared" si="1"/>
        <v>2.9049999999999998</v>
      </c>
      <c r="K39" s="4">
        <f>VLOOKUP($A39,'Vertical Jump'!$C:$Q,2,FALSE)</f>
        <v>31</v>
      </c>
      <c r="L39" s="4">
        <f>VLOOKUP($A39,'Vertical Jump'!$C:$Q,3,FALSE)</f>
        <v>58</v>
      </c>
      <c r="M39" s="4">
        <f>VLOOKUP($A39,'Vertical Jump'!$C:$Q,4,FALSE)</f>
        <v>57</v>
      </c>
      <c r="N39" s="4">
        <f t="shared" si="2"/>
        <v>58</v>
      </c>
      <c r="O39" s="4">
        <f t="shared" si="3"/>
        <v>27</v>
      </c>
      <c r="P39" s="4">
        <f>VLOOKUP($A39,'Handgrip Strength'!$C:$Q,2,FALSE)</f>
        <v>19</v>
      </c>
      <c r="Q39" s="4">
        <f>VLOOKUP($A39,'Handgrip Strength'!$C:$Q,3,FALSE)</f>
        <v>24</v>
      </c>
      <c r="R39" s="4">
        <f t="shared" si="4"/>
        <v>24</v>
      </c>
      <c r="S39" s="4">
        <f>VLOOKUP($A39,'Balance Beam (Post)'!$C:$Q,2,FALSE)</f>
        <v>8</v>
      </c>
      <c r="T39" s="4">
        <f>VLOOKUP($A39,'Balance Beam (Post)'!$C:$Q,3,FALSE)</f>
        <v>7</v>
      </c>
      <c r="U39" s="4">
        <f>VLOOKUP($A39,'Balance Beam (Post)'!$C:$Q,4,FALSE)</f>
        <v>8</v>
      </c>
      <c r="V39" s="4">
        <f>VLOOKUP($A39,'Balance Beam (Post)'!$C:$Q,5,FALSE)</f>
        <v>1</v>
      </c>
      <c r="W39" s="4">
        <f>VLOOKUP($A39,'Balance Beam (Post)'!$C:$Q,6,FALSE)</f>
        <v>4</v>
      </c>
      <c r="X39" s="4">
        <f>VLOOKUP($A39,'Balance Beam (Post)'!$C:$Q,7,FALSE)</f>
        <v>2</v>
      </c>
      <c r="Y39" s="4">
        <f>VLOOKUP($A39,'Balance Beam (Post)'!$C:$Q,8,FALSE)</f>
        <v>2</v>
      </c>
      <c r="Z39" s="4">
        <f>VLOOKUP($A39,'Balance Beam (Post)'!$C:$Q,9,FALSE)</f>
        <v>2</v>
      </c>
      <c r="AA39" s="4">
        <f>VLOOKUP($A39,'Balance Beam (Post)'!$C:$Q,10,FALSE)</f>
        <v>2</v>
      </c>
      <c r="AB39" s="4">
        <f>VLOOKUP($A39,'Moving Sideways'!$C:$Q,2,FALSE)</f>
        <v>18</v>
      </c>
      <c r="AC39" s="4">
        <f>VLOOKUP($A39,'Moving Sideways'!$C:$Q,3,FALSE)</f>
        <v>13</v>
      </c>
      <c r="AD39" s="4">
        <f t="shared" si="5"/>
        <v>18</v>
      </c>
      <c r="AE39" s="4">
        <f>VLOOKUP($A39,'Jumping Sideways'!$C:$Q,2,FALSE)</f>
        <v>28</v>
      </c>
      <c r="AF39" s="4">
        <f>VLOOKUP($A39,'Jumping Sideways'!$C:$Q,3,FALSE)</f>
        <v>27</v>
      </c>
      <c r="AG39" s="4">
        <f t="shared" si="6"/>
        <v>28</v>
      </c>
      <c r="AH39" s="4">
        <f>VLOOKUP($A39,'Y-Balance (Post)'!$C:$Q,2,FALSE)</f>
        <v>60</v>
      </c>
      <c r="AI39" s="4">
        <f>VLOOKUP($A39,'Y-Balance (Post)'!$C:$Q,3,FALSE)</f>
        <v>0</v>
      </c>
      <c r="AJ39" s="4">
        <f>VLOOKUP($A39,'Y-Balance (Post)'!$C:$Q,4,FALSE)</f>
        <v>81</v>
      </c>
      <c r="AK39" s="4">
        <f>VLOOKUP($A39,'Y-Balance (Post)'!$C:$Q,5,FALSE)</f>
        <v>92</v>
      </c>
      <c r="AL39" s="4">
        <f>VLOOKUP($A39,'Y-Balance (Post)'!$C:$Q,6,FALSE)</f>
        <v>82</v>
      </c>
      <c r="AM39" s="4">
        <f>VLOOKUP($A39,'Y-Balance (Post)'!$C:$Q,7,FALSE)</f>
        <v>81</v>
      </c>
      <c r="AN39" s="4">
        <f>VLOOKUP($A39,'Y-Balance (Post)'!$C:$Q,8,FALSE)</f>
        <v>58</v>
      </c>
      <c r="AO39" s="4">
        <f>VLOOKUP($A39,'Y-Balance (Post)'!$C:$Q,9,FALSE)</f>
        <v>58</v>
      </c>
      <c r="AP39" s="4">
        <f>VLOOKUP($A39,'Y-Balance (Post)'!$C:$Q,10,FALSE)</f>
        <v>94</v>
      </c>
      <c r="AQ39" s="4">
        <f>VLOOKUP($A39,'Y-Balance (Post)'!$C:$Q,11,FALSE)</f>
        <v>90</v>
      </c>
      <c r="AR39" s="4">
        <f>VLOOKUP($A39,'Y-Balance (Post)'!$C:$Q,12,FALSE)</f>
        <v>88</v>
      </c>
      <c r="AS39" s="4">
        <f>VLOOKUP($A39,'Y-Balance (Post)'!$C:$Q,13,FALSE)</f>
        <v>96</v>
      </c>
      <c r="AT39" s="4">
        <f t="shared" ref="AT39:AY39" si="45">MAX(AH39,AN39)</f>
        <v>60</v>
      </c>
      <c r="AU39" s="4">
        <f t="shared" si="45"/>
        <v>58</v>
      </c>
      <c r="AV39" s="4">
        <f t="shared" si="45"/>
        <v>94</v>
      </c>
      <c r="AW39" s="4">
        <f t="shared" si="45"/>
        <v>92</v>
      </c>
      <c r="AX39" s="4">
        <f t="shared" si="45"/>
        <v>88</v>
      </c>
      <c r="AY39" s="4">
        <f t="shared" si="45"/>
        <v>96</v>
      </c>
      <c r="AZ39" s="4">
        <f>VLOOKUP($A39,'Wall Toss'!$C:$Q,2,FALSE)</f>
        <v>6</v>
      </c>
      <c r="BA39" s="4">
        <f>VLOOKUP($A39,'Wall Toss'!$C:$Q,3,FALSE)</f>
        <v>5</v>
      </c>
      <c r="BB39" s="4">
        <f t="shared" si="8"/>
        <v>6</v>
      </c>
    </row>
    <row r="40" spans="1:54" ht="13" x14ac:dyDescent="0.15">
      <c r="A40" s="4" t="s">
        <v>81</v>
      </c>
      <c r="B40" s="4">
        <f>VLOOKUP(A40,'Height &amp; Seated Height'!C:Q,2,FALSE)</f>
        <v>154.80000000000001</v>
      </c>
      <c r="C40" s="4">
        <f>VLOOKUP($A40,'Height &amp; Seated Height'!C:Q,3,FALSE)</f>
        <v>117.2</v>
      </c>
      <c r="D40" s="4">
        <f>VLOOKUP($A40,'Arm Span'!C:Q,2,FALSE)</f>
        <v>157</v>
      </c>
      <c r="E40" s="8">
        <f>VLOOKUP($A40,'20m Sprint (Post)'!C:Q,2,FALSE)</f>
        <v>3.9540000000000002</v>
      </c>
      <c r="F40" s="8">
        <f>VLOOKUP($A40,'20m Sprint (Post)'!$C:$Q,3,FALSE)</f>
        <v>3.875</v>
      </c>
      <c r="G40" s="8">
        <f t="shared" si="0"/>
        <v>3.875</v>
      </c>
      <c r="H40" s="8">
        <f>VLOOKUP($A40,'505 Agility (Post)'!$C:$Q,2,FALSE)</f>
        <v>2.8029999999999999</v>
      </c>
      <c r="I40" s="8">
        <f>VLOOKUP($A40,'505 Agility (Post)'!$C:$Q,3,FALSE)</f>
        <v>2.7309999999999999</v>
      </c>
      <c r="J40" s="8">
        <f t="shared" si="1"/>
        <v>2.7309999999999999</v>
      </c>
      <c r="K40" s="4">
        <f>VLOOKUP($A40,'Vertical Jump'!$C:$Q,2,FALSE)</f>
        <v>31</v>
      </c>
      <c r="L40" s="4">
        <f>VLOOKUP($A40,'Vertical Jump'!$C:$Q,3,FALSE)</f>
        <v>60</v>
      </c>
      <c r="M40" s="4">
        <f>VLOOKUP($A40,'Vertical Jump'!$C:$Q,4,FALSE)</f>
        <v>59</v>
      </c>
      <c r="N40" s="4">
        <f t="shared" si="2"/>
        <v>60</v>
      </c>
      <c r="O40" s="4">
        <f t="shared" si="3"/>
        <v>29</v>
      </c>
      <c r="P40" s="4">
        <f>VLOOKUP($A40,'Handgrip Strength'!$C:$Q,2,FALSE)</f>
        <v>19.5</v>
      </c>
      <c r="Q40" s="4">
        <f>VLOOKUP($A40,'Handgrip Strength'!$C:$Q,3,FALSE)</f>
        <v>19</v>
      </c>
      <c r="R40" s="4">
        <f t="shared" si="4"/>
        <v>19.5</v>
      </c>
      <c r="S40" s="4">
        <f>VLOOKUP($A40,'Balance Beam (Post)'!$C:$Q,2,FALSE)</f>
        <v>8</v>
      </c>
      <c r="T40" s="4">
        <f>VLOOKUP($A40,'Balance Beam (Post)'!$C:$Q,3,FALSE)</f>
        <v>8</v>
      </c>
      <c r="U40" s="4">
        <f>VLOOKUP($A40,'Balance Beam (Post)'!$C:$Q,4,FALSE)</f>
        <v>8</v>
      </c>
      <c r="V40" s="4">
        <f>VLOOKUP($A40,'Balance Beam (Post)'!$C:$Q,5,FALSE)</f>
        <v>2</v>
      </c>
      <c r="W40" s="4">
        <f>VLOOKUP($A40,'Balance Beam (Post)'!$C:$Q,6,FALSE)</f>
        <v>8</v>
      </c>
      <c r="X40" s="4">
        <f>VLOOKUP($A40,'Balance Beam (Post)'!$C:$Q,7,FALSE)</f>
        <v>1</v>
      </c>
      <c r="Y40" s="4">
        <f>VLOOKUP($A40,'Balance Beam (Post)'!$C:$Q,8,FALSE)</f>
        <v>1</v>
      </c>
      <c r="Z40" s="4">
        <f>VLOOKUP($A40,'Balance Beam (Post)'!$C:$Q,9,FALSE)</f>
        <v>5</v>
      </c>
      <c r="AA40" s="4">
        <f>VLOOKUP($A40,'Balance Beam (Post)'!$C:$Q,10,FALSE)</f>
        <v>8</v>
      </c>
      <c r="AB40" s="4">
        <f>VLOOKUP($A40,'Moving Sideways'!$C:$Q,2,FALSE)</f>
        <v>21</v>
      </c>
      <c r="AC40" s="4">
        <f>VLOOKUP($A40,'Moving Sideways'!$C:$Q,3,FALSE)</f>
        <v>19</v>
      </c>
      <c r="AD40" s="4">
        <f t="shared" si="5"/>
        <v>21</v>
      </c>
      <c r="AE40" s="4">
        <f>VLOOKUP($A40,'Jumping Sideways'!$C:$Q,2,FALSE)</f>
        <v>42</v>
      </c>
      <c r="AF40" s="4">
        <f>VLOOKUP($A40,'Jumping Sideways'!$C:$Q,3,FALSE)</f>
        <v>38</v>
      </c>
      <c r="AG40" s="4">
        <f t="shared" si="6"/>
        <v>42</v>
      </c>
      <c r="AH40" s="4">
        <f>VLOOKUP($A40,'Y-Balance (Post)'!$C:$Q,2,FALSE)</f>
        <v>57</v>
      </c>
      <c r="AI40" s="4">
        <f>VLOOKUP($A40,'Y-Balance (Post)'!$C:$Q,3,FALSE)</f>
        <v>64</v>
      </c>
      <c r="AJ40" s="4">
        <f>VLOOKUP($A40,'Y-Balance (Post)'!$C:$Q,4,FALSE)</f>
        <v>89</v>
      </c>
      <c r="AK40" s="4">
        <f>VLOOKUP($A40,'Y-Balance (Post)'!$C:$Q,5,FALSE)</f>
        <v>93</v>
      </c>
      <c r="AL40" s="4">
        <f>VLOOKUP($A40,'Y-Balance (Post)'!$C:$Q,6,FALSE)</f>
        <v>91</v>
      </c>
      <c r="AM40" s="4">
        <f>VLOOKUP($A40,'Y-Balance (Post)'!$C:$Q,7,FALSE)</f>
        <v>97</v>
      </c>
      <c r="AN40" s="4">
        <f>VLOOKUP($A40,'Y-Balance (Post)'!$C:$Q,8,FALSE)</f>
        <v>58</v>
      </c>
      <c r="AO40" s="4">
        <f>VLOOKUP($A40,'Y-Balance (Post)'!$C:$Q,9,FALSE)</f>
        <v>64</v>
      </c>
      <c r="AP40" s="4">
        <f>VLOOKUP($A40,'Y-Balance (Post)'!$C:$Q,10,FALSE)</f>
        <v>85</v>
      </c>
      <c r="AQ40" s="4">
        <f>VLOOKUP($A40,'Y-Balance (Post)'!$C:$Q,11,FALSE)</f>
        <v>97</v>
      </c>
      <c r="AR40" s="4">
        <f>VLOOKUP($A40,'Y-Balance (Post)'!$C:$Q,12,FALSE)</f>
        <v>89</v>
      </c>
      <c r="AS40" s="4">
        <f>VLOOKUP($A40,'Y-Balance (Post)'!$C:$Q,13,FALSE)</f>
        <v>95</v>
      </c>
      <c r="AT40" s="4">
        <f t="shared" ref="AT40:AY40" si="46">MAX(AH40,AN40)</f>
        <v>58</v>
      </c>
      <c r="AU40" s="4">
        <f t="shared" si="46"/>
        <v>64</v>
      </c>
      <c r="AV40" s="4">
        <f t="shared" si="46"/>
        <v>89</v>
      </c>
      <c r="AW40" s="4">
        <f t="shared" si="46"/>
        <v>97</v>
      </c>
      <c r="AX40" s="4">
        <f t="shared" si="46"/>
        <v>91</v>
      </c>
      <c r="AY40" s="4">
        <f t="shared" si="46"/>
        <v>97</v>
      </c>
      <c r="AZ40" s="4">
        <f>VLOOKUP($A40,'Wall Toss'!$C:$Q,2,FALSE)</f>
        <v>16</v>
      </c>
      <c r="BA40" s="4">
        <f>VLOOKUP($A40,'Wall Toss'!$C:$Q,3,FALSE)</f>
        <v>19</v>
      </c>
      <c r="BB40" s="4">
        <f t="shared" si="8"/>
        <v>19</v>
      </c>
    </row>
    <row r="41" spans="1:54" ht="13" x14ac:dyDescent="0.15">
      <c r="A41" s="4" t="s">
        <v>82</v>
      </c>
      <c r="B41" s="4">
        <f>VLOOKUP(A41,'Height &amp; Seated Height'!C:Q,2,FALSE)</f>
        <v>162.4</v>
      </c>
      <c r="C41" s="4">
        <f>VLOOKUP($A41,'Height &amp; Seated Height'!C:Q,3,FALSE)</f>
        <v>123</v>
      </c>
      <c r="D41" s="4">
        <f>VLOOKUP($A41,'Arm Span'!C:Q,2,FALSE)</f>
        <v>160</v>
      </c>
      <c r="E41" s="8">
        <f>VLOOKUP($A41,'20m Sprint (Post)'!C:Q,2,FALSE)</f>
        <v>3.68</v>
      </c>
      <c r="F41" s="8">
        <f>VLOOKUP($A41,'20m Sprint (Post)'!$C:$Q,3,FALSE)</f>
        <v>3.7480000000000002</v>
      </c>
      <c r="G41" s="8">
        <f t="shared" si="0"/>
        <v>3.68</v>
      </c>
      <c r="H41" s="8">
        <f>VLOOKUP($A41,'505 Agility (Post)'!$C:$Q,2,FALSE)</f>
        <v>2.9009999999999998</v>
      </c>
      <c r="I41" s="8">
        <f>VLOOKUP($A41,'505 Agility (Post)'!$C:$Q,3,FALSE)</f>
        <v>2.6949999999999998</v>
      </c>
      <c r="J41" s="8">
        <f t="shared" si="1"/>
        <v>2.6949999999999998</v>
      </c>
      <c r="K41" s="4">
        <f>VLOOKUP($A41,'Vertical Jump'!$C:$Q,2,FALSE)</f>
        <v>30</v>
      </c>
      <c r="L41" s="4">
        <f>VLOOKUP($A41,'Vertical Jump'!$C:$Q,3,FALSE)</f>
        <v>64</v>
      </c>
      <c r="M41" s="4">
        <f>VLOOKUP($A41,'Vertical Jump'!$C:$Q,4,FALSE)</f>
        <v>66</v>
      </c>
      <c r="N41" s="4">
        <f t="shared" si="2"/>
        <v>66</v>
      </c>
      <c r="O41" s="4">
        <f t="shared" si="3"/>
        <v>36</v>
      </c>
      <c r="P41" s="4">
        <f>VLOOKUP($A41,'Handgrip Strength'!$C:$Q,2,FALSE)</f>
        <v>25.5</v>
      </c>
      <c r="Q41" s="4">
        <f>VLOOKUP($A41,'Handgrip Strength'!$C:$Q,3,FALSE)</f>
        <v>28</v>
      </c>
      <c r="R41" s="4">
        <f t="shared" si="4"/>
        <v>28</v>
      </c>
      <c r="S41" s="4">
        <f>VLOOKUP($A41,'Balance Beam (Post)'!$C:$Q,2,FALSE)</f>
        <v>8</v>
      </c>
      <c r="T41" s="4">
        <f>VLOOKUP($A41,'Balance Beam (Post)'!$C:$Q,3,FALSE)</f>
        <v>8</v>
      </c>
      <c r="U41" s="4">
        <f>VLOOKUP($A41,'Balance Beam (Post)'!$C:$Q,4,FALSE)</f>
        <v>8</v>
      </c>
      <c r="V41" s="4">
        <f>VLOOKUP($A41,'Balance Beam (Post)'!$C:$Q,5,FALSE)</f>
        <v>3</v>
      </c>
      <c r="W41" s="4">
        <f>VLOOKUP($A41,'Balance Beam (Post)'!$C:$Q,6,FALSE)</f>
        <v>6</v>
      </c>
      <c r="X41" s="4">
        <f>VLOOKUP($A41,'Balance Beam (Post)'!$C:$Q,7,FALSE)</f>
        <v>2</v>
      </c>
      <c r="Y41" s="4">
        <f>VLOOKUP($A41,'Balance Beam (Post)'!$C:$Q,8,FALSE)</f>
        <v>2</v>
      </c>
      <c r="Z41" s="4">
        <f>VLOOKUP($A41,'Balance Beam (Post)'!$C:$Q,9,FALSE)</f>
        <v>2</v>
      </c>
      <c r="AA41" s="4">
        <f>VLOOKUP($A41,'Balance Beam (Post)'!$C:$Q,10,FALSE)</f>
        <v>5</v>
      </c>
      <c r="AB41" s="4">
        <f>VLOOKUP($A41,'Moving Sideways'!$C:$Q,2,FALSE)</f>
        <v>33</v>
      </c>
      <c r="AC41" s="4">
        <f>VLOOKUP($A41,'Moving Sideways'!$C:$Q,3,FALSE)</f>
        <v>26</v>
      </c>
      <c r="AD41" s="4">
        <f t="shared" si="5"/>
        <v>33</v>
      </c>
      <c r="AE41" s="4">
        <f>VLOOKUP($A41,'Jumping Sideways'!$C:$Q,2,FALSE)</f>
        <v>43</v>
      </c>
      <c r="AF41" s="4">
        <f>VLOOKUP($A41,'Jumping Sideways'!$C:$Q,3,FALSE)</f>
        <v>48</v>
      </c>
      <c r="AG41" s="4">
        <f t="shared" si="6"/>
        <v>48</v>
      </c>
      <c r="AH41" s="4">
        <f>VLOOKUP($A41,'Y-Balance (Post)'!$C:$Q,2,FALSE)</f>
        <v>56</v>
      </c>
      <c r="AI41" s="4">
        <f>VLOOKUP($A41,'Y-Balance (Post)'!$C:$Q,3,FALSE)</f>
        <v>56</v>
      </c>
      <c r="AJ41" s="4">
        <f>VLOOKUP($A41,'Y-Balance (Post)'!$C:$Q,4,FALSE)</f>
        <v>90</v>
      </c>
      <c r="AK41" s="4">
        <f>VLOOKUP($A41,'Y-Balance (Post)'!$C:$Q,5,FALSE)</f>
        <v>97</v>
      </c>
      <c r="AL41" s="4">
        <f>VLOOKUP($A41,'Y-Balance (Post)'!$C:$Q,6,FALSE)</f>
        <v>83</v>
      </c>
      <c r="AM41" s="4">
        <f>VLOOKUP($A41,'Y-Balance (Post)'!$C:$Q,7,FALSE)</f>
        <v>95</v>
      </c>
      <c r="AN41" s="4">
        <f>VLOOKUP($A41,'Y-Balance (Post)'!$C:$Q,8,FALSE)</f>
        <v>67</v>
      </c>
      <c r="AO41" s="4">
        <f>VLOOKUP($A41,'Y-Balance (Post)'!$C:$Q,9,FALSE)</f>
        <v>64</v>
      </c>
      <c r="AP41" s="4">
        <f>VLOOKUP($A41,'Y-Balance (Post)'!$C:$Q,10,FALSE)</f>
        <v>92</v>
      </c>
      <c r="AQ41" s="4">
        <f>VLOOKUP($A41,'Y-Balance (Post)'!$C:$Q,11,FALSE)</f>
        <v>96</v>
      </c>
      <c r="AR41" s="4">
        <f>VLOOKUP($A41,'Y-Balance (Post)'!$C:$Q,12,FALSE)</f>
        <v>88</v>
      </c>
      <c r="AS41" s="4">
        <f>VLOOKUP($A41,'Y-Balance (Post)'!$C:$Q,13,FALSE)</f>
        <v>95</v>
      </c>
      <c r="AT41" s="4">
        <f t="shared" ref="AT41:AY41" si="47">MAX(AH41,AN41)</f>
        <v>67</v>
      </c>
      <c r="AU41" s="4">
        <f t="shared" si="47"/>
        <v>64</v>
      </c>
      <c r="AV41" s="4">
        <f t="shared" si="47"/>
        <v>92</v>
      </c>
      <c r="AW41" s="4">
        <f t="shared" si="47"/>
        <v>97</v>
      </c>
      <c r="AX41" s="4">
        <f t="shared" si="47"/>
        <v>88</v>
      </c>
      <c r="AY41" s="4">
        <f t="shared" si="47"/>
        <v>95</v>
      </c>
      <c r="AZ41" s="4">
        <f>VLOOKUP($A41,'Wall Toss'!$C:$Q,2,FALSE)</f>
        <v>1</v>
      </c>
      <c r="BA41" s="4">
        <f>VLOOKUP($A41,'Wall Toss'!$C:$Q,3,FALSE)</f>
        <v>6</v>
      </c>
      <c r="BB41" s="4">
        <f t="shared" si="8"/>
        <v>6</v>
      </c>
    </row>
    <row r="42" spans="1:54" ht="13" x14ac:dyDescent="0.15">
      <c r="A42" s="4" t="s">
        <v>83</v>
      </c>
      <c r="B42" s="4">
        <f>VLOOKUP(A42,'Height &amp; Seated Height'!C:Q,2,FALSE)</f>
        <v>153</v>
      </c>
      <c r="C42" s="4">
        <f>VLOOKUP($A42,'Height &amp; Seated Height'!C:Q,3,FALSE)</f>
        <v>117.4</v>
      </c>
      <c r="D42" s="4">
        <f>VLOOKUP($A42,'Arm Span'!C:Q,2,FALSE)</f>
        <v>153</v>
      </c>
      <c r="E42" s="8">
        <f>VLOOKUP($A42,'20m Sprint (Post)'!C:Q,2,FALSE)</f>
        <v>3.4550000000000001</v>
      </c>
      <c r="F42" s="8">
        <f>VLOOKUP($A42,'20m Sprint (Post)'!$C:$Q,3,FALSE)</f>
        <v>3.5369999999999999</v>
      </c>
      <c r="G42" s="8">
        <f t="shared" si="0"/>
        <v>3.4550000000000001</v>
      </c>
      <c r="H42" s="8">
        <f>VLOOKUP($A42,'505 Agility (Post)'!$C:$Q,2,FALSE)</f>
        <v>2.4929999999999999</v>
      </c>
      <c r="I42" s="8">
        <f>VLOOKUP($A42,'505 Agility (Post)'!$C:$Q,3,FALSE)</f>
        <v>2.4900000000000002</v>
      </c>
      <c r="J42" s="8">
        <f t="shared" si="1"/>
        <v>2.4900000000000002</v>
      </c>
      <c r="K42" s="4">
        <f>VLOOKUP($A42,'Vertical Jump'!$C:$Q,2,FALSE)</f>
        <v>34</v>
      </c>
      <c r="L42" s="4">
        <f>VLOOKUP($A42,'Vertical Jump'!$C:$Q,3,FALSE)</f>
        <v>64</v>
      </c>
      <c r="M42" s="4">
        <f>VLOOKUP($A42,'Vertical Jump'!$C:$Q,4,FALSE)</f>
        <v>71</v>
      </c>
      <c r="N42" s="4">
        <f t="shared" si="2"/>
        <v>71</v>
      </c>
      <c r="O42" s="4">
        <f t="shared" si="3"/>
        <v>37</v>
      </c>
      <c r="P42" s="4">
        <f>VLOOKUP($A42,'Handgrip Strength'!$C:$Q,2,FALSE)</f>
        <v>18.5</v>
      </c>
      <c r="Q42" s="4">
        <f>VLOOKUP($A42,'Handgrip Strength'!$C:$Q,3,FALSE)</f>
        <v>17.5</v>
      </c>
      <c r="R42" s="4">
        <f t="shared" si="4"/>
        <v>18.5</v>
      </c>
      <c r="S42" s="4">
        <f>VLOOKUP($A42,'Balance Beam (Post)'!$C:$Q,2,FALSE)</f>
        <v>8</v>
      </c>
      <c r="T42" s="4">
        <f>VLOOKUP($A42,'Balance Beam (Post)'!$C:$Q,3,FALSE)</f>
        <v>8</v>
      </c>
      <c r="U42" s="4">
        <f>VLOOKUP($A42,'Balance Beam (Post)'!$C:$Q,4,FALSE)</f>
        <v>0</v>
      </c>
      <c r="V42" s="4">
        <f>VLOOKUP($A42,'Balance Beam (Post)'!$C:$Q,5,FALSE)</f>
        <v>0</v>
      </c>
      <c r="W42" s="4">
        <f>VLOOKUP($A42,'Balance Beam (Post)'!$C:$Q,6,FALSE)</f>
        <v>0</v>
      </c>
      <c r="X42" s="4">
        <f>VLOOKUP($A42,'Balance Beam (Post)'!$C:$Q,7,FALSE)</f>
        <v>7</v>
      </c>
      <c r="Y42" s="4">
        <f>VLOOKUP($A42,'Balance Beam (Post)'!$C:$Q,8,FALSE)</f>
        <v>0</v>
      </c>
      <c r="Z42" s="4">
        <f>VLOOKUP($A42,'Balance Beam (Post)'!$C:$Q,9,FALSE)</f>
        <v>0</v>
      </c>
      <c r="AA42" s="4">
        <f>VLOOKUP($A42,'Balance Beam (Post)'!$C:$Q,10,FALSE)</f>
        <v>0</v>
      </c>
      <c r="AB42" s="4">
        <f>VLOOKUP($A42,'Moving Sideways'!$C:$Q,2,FALSE)</f>
        <v>25</v>
      </c>
      <c r="AC42" s="4">
        <f>VLOOKUP($A42,'Moving Sideways'!$C:$Q,3,FALSE)</f>
        <v>31</v>
      </c>
      <c r="AD42" s="4">
        <f t="shared" si="5"/>
        <v>31</v>
      </c>
      <c r="AE42" s="4">
        <f>VLOOKUP($A42,'Jumping Sideways'!$C:$Q,2,FALSE)</f>
        <v>47</v>
      </c>
      <c r="AF42" s="4">
        <f>VLOOKUP($A42,'Jumping Sideways'!$C:$Q,3,FALSE)</f>
        <v>44</v>
      </c>
      <c r="AG42" s="4">
        <f t="shared" si="6"/>
        <v>47</v>
      </c>
      <c r="AH42" s="4">
        <f>VLOOKUP($A42,'Y-Balance (Post)'!$C:$Q,2,FALSE)</f>
        <v>53</v>
      </c>
      <c r="AI42" s="4">
        <f>VLOOKUP($A42,'Y-Balance (Post)'!$C:$Q,3,FALSE)</f>
        <v>65</v>
      </c>
      <c r="AJ42" s="4">
        <f>VLOOKUP($A42,'Y-Balance (Post)'!$C:$Q,4,FALSE)</f>
        <v>72</v>
      </c>
      <c r="AK42" s="4">
        <f>VLOOKUP($A42,'Y-Balance (Post)'!$C:$Q,5,FALSE)</f>
        <v>74</v>
      </c>
      <c r="AL42" s="4">
        <f>VLOOKUP($A42,'Y-Balance (Post)'!$C:$Q,6,FALSE)</f>
        <v>87</v>
      </c>
      <c r="AM42" s="4">
        <f>VLOOKUP($A42,'Y-Balance (Post)'!$C:$Q,7,FALSE)</f>
        <v>81</v>
      </c>
      <c r="AN42" s="4">
        <f>VLOOKUP($A42,'Y-Balance (Post)'!$C:$Q,8,FALSE)</f>
        <v>64</v>
      </c>
      <c r="AO42" s="4">
        <f>VLOOKUP($A42,'Y-Balance (Post)'!$C:$Q,9,FALSE)</f>
        <v>64</v>
      </c>
      <c r="AP42" s="4">
        <f>VLOOKUP($A42,'Y-Balance (Post)'!$C:$Q,10,FALSE)</f>
        <v>86</v>
      </c>
      <c r="AQ42" s="4">
        <f>VLOOKUP($A42,'Y-Balance (Post)'!$C:$Q,11,FALSE)</f>
        <v>92</v>
      </c>
      <c r="AR42" s="4">
        <f>VLOOKUP($A42,'Y-Balance (Post)'!$C:$Q,12,FALSE)</f>
        <v>76</v>
      </c>
      <c r="AS42" s="4">
        <f>VLOOKUP($A42,'Y-Balance (Post)'!$C:$Q,13,FALSE)</f>
        <v>79</v>
      </c>
      <c r="AT42" s="4">
        <f t="shared" ref="AT42:AY42" si="48">MAX(AH42,AN42)</f>
        <v>64</v>
      </c>
      <c r="AU42" s="4">
        <f t="shared" si="48"/>
        <v>65</v>
      </c>
      <c r="AV42" s="4">
        <f t="shared" si="48"/>
        <v>86</v>
      </c>
      <c r="AW42" s="4">
        <f t="shared" si="48"/>
        <v>92</v>
      </c>
      <c r="AX42" s="4">
        <f t="shared" si="48"/>
        <v>87</v>
      </c>
      <c r="AY42" s="4">
        <f t="shared" si="48"/>
        <v>81</v>
      </c>
      <c r="AZ42" s="4">
        <f>VLOOKUP($A42,'Wall Toss'!$C:$Q,2,FALSE)</f>
        <v>21</v>
      </c>
      <c r="BA42" s="4">
        <f>VLOOKUP($A42,'Wall Toss'!$C:$Q,3,FALSE)</f>
        <v>16</v>
      </c>
      <c r="BB42" s="4">
        <f t="shared" si="8"/>
        <v>21</v>
      </c>
    </row>
    <row r="43" spans="1:54" ht="13" x14ac:dyDescent="0.15">
      <c r="A43" s="4" t="s">
        <v>84</v>
      </c>
      <c r="B43" s="4">
        <f>VLOOKUP(A43,'Height &amp; Seated Height'!C:Q,2,FALSE)</f>
        <v>145.5</v>
      </c>
      <c r="C43" s="4">
        <f>VLOOKUP($A43,'Height &amp; Seated Height'!C:Q,3,FALSE)</f>
        <v>111</v>
      </c>
      <c r="D43" s="4">
        <f>VLOOKUP($A43,'Arm Span'!C:Q,2,FALSE)</f>
        <v>144</v>
      </c>
      <c r="E43" s="8">
        <f>VLOOKUP($A43,'20m Sprint (Post)'!C:Q,2,FALSE)</f>
        <v>3.5209999999999999</v>
      </c>
      <c r="F43" s="8">
        <f>VLOOKUP($A43,'20m Sprint (Post)'!$C:$Q,3,FALSE)</f>
        <v>3.55</v>
      </c>
      <c r="G43" s="8">
        <f t="shared" si="0"/>
        <v>3.5209999999999999</v>
      </c>
      <c r="H43" s="8">
        <f>VLOOKUP($A43,'505 Agility (Post)'!$C:$Q,2,FALSE)</f>
        <v>2.5870000000000002</v>
      </c>
      <c r="I43" s="8">
        <f>VLOOKUP($A43,'505 Agility (Post)'!$C:$Q,3,FALSE)</f>
        <v>2.6080000000000001</v>
      </c>
      <c r="J43" s="8">
        <f t="shared" si="1"/>
        <v>2.5870000000000002</v>
      </c>
      <c r="K43" s="4">
        <f>VLOOKUP($A43,'Vertical Jump'!$C:$Q,2,FALSE)</f>
        <v>33</v>
      </c>
      <c r="L43" s="4">
        <f>VLOOKUP($A43,'Vertical Jump'!$C:$Q,3,FALSE)</f>
        <v>78</v>
      </c>
      <c r="M43" s="4">
        <f>VLOOKUP($A43,'Vertical Jump'!$C:$Q,4,FALSE)</f>
        <v>78</v>
      </c>
      <c r="N43" s="4">
        <f t="shared" si="2"/>
        <v>78</v>
      </c>
      <c r="O43" s="4">
        <f t="shared" si="3"/>
        <v>45</v>
      </c>
      <c r="P43" s="4">
        <f>VLOOKUP($A43,'Handgrip Strength'!$C:$Q,2,FALSE)</f>
        <v>16</v>
      </c>
      <c r="Q43" s="4">
        <f>VLOOKUP($A43,'Handgrip Strength'!$C:$Q,3,FALSE)</f>
        <v>16</v>
      </c>
      <c r="R43" s="4">
        <f t="shared" si="4"/>
        <v>16</v>
      </c>
      <c r="S43" s="4">
        <f>VLOOKUP($A43,'Balance Beam (Post)'!$C:$Q,2,FALSE)</f>
        <v>6</v>
      </c>
      <c r="T43" s="4">
        <f>VLOOKUP($A43,'Balance Beam (Post)'!$C:$Q,3,FALSE)</f>
        <v>2</v>
      </c>
      <c r="U43" s="4">
        <f>VLOOKUP($A43,'Balance Beam (Post)'!$C:$Q,4,FALSE)</f>
        <v>8</v>
      </c>
      <c r="V43" s="4">
        <f>VLOOKUP($A43,'Balance Beam (Post)'!$C:$Q,5,FALSE)</f>
        <v>1</v>
      </c>
      <c r="W43" s="4">
        <f>VLOOKUP($A43,'Balance Beam (Post)'!$C:$Q,6,FALSE)</f>
        <v>2</v>
      </c>
      <c r="X43" s="4">
        <f>VLOOKUP($A43,'Balance Beam (Post)'!$C:$Q,7,FALSE)</f>
        <v>6</v>
      </c>
      <c r="Y43" s="4">
        <f>VLOOKUP($A43,'Balance Beam (Post)'!$C:$Q,8,FALSE)</f>
        <v>1</v>
      </c>
      <c r="Z43" s="4">
        <f>VLOOKUP($A43,'Balance Beam (Post)'!$C:$Q,9,FALSE)</f>
        <v>0</v>
      </c>
      <c r="AA43" s="4">
        <f>VLOOKUP($A43,'Balance Beam (Post)'!$C:$Q,10,FALSE)</f>
        <v>2</v>
      </c>
      <c r="AB43" s="4">
        <f>VLOOKUP($A43,'Moving Sideways'!$C:$Q,2,FALSE)</f>
        <v>28</v>
      </c>
      <c r="AC43" s="4">
        <f>VLOOKUP($A43,'Moving Sideways'!$C:$Q,3,FALSE)</f>
        <v>29</v>
      </c>
      <c r="AD43" s="4">
        <f t="shared" si="5"/>
        <v>29</v>
      </c>
      <c r="AE43" s="4">
        <f>VLOOKUP($A43,'Jumping Sideways'!$C:$Q,2,FALSE)</f>
        <v>50</v>
      </c>
      <c r="AF43" s="4">
        <f>VLOOKUP($A43,'Jumping Sideways'!$C:$Q,3,FALSE)</f>
        <v>46</v>
      </c>
      <c r="AG43" s="4">
        <f t="shared" si="6"/>
        <v>50</v>
      </c>
      <c r="AH43" s="4">
        <f>VLOOKUP($A43,'Y-Balance (Post)'!$C:$Q,2,FALSE)</f>
        <v>60</v>
      </c>
      <c r="AI43" s="4">
        <f>VLOOKUP($A43,'Y-Balance (Post)'!$C:$Q,3,FALSE)</f>
        <v>60</v>
      </c>
      <c r="AJ43" s="4">
        <f>VLOOKUP($A43,'Y-Balance (Post)'!$C:$Q,4,FALSE)</f>
        <v>82</v>
      </c>
      <c r="AK43" s="4">
        <f>VLOOKUP($A43,'Y-Balance (Post)'!$C:$Q,5,FALSE)</f>
        <v>88</v>
      </c>
      <c r="AL43" s="4">
        <f>VLOOKUP($A43,'Y-Balance (Post)'!$C:$Q,6,FALSE)</f>
        <v>85</v>
      </c>
      <c r="AM43" s="4">
        <f>VLOOKUP($A43,'Y-Balance (Post)'!$C:$Q,7,FALSE)</f>
        <v>91</v>
      </c>
      <c r="AN43" s="4">
        <f>VLOOKUP($A43,'Y-Balance (Post)'!$C:$Q,8,FALSE)</f>
        <v>57</v>
      </c>
      <c r="AO43" s="4">
        <f>VLOOKUP($A43,'Y-Balance (Post)'!$C:$Q,9,FALSE)</f>
        <v>66</v>
      </c>
      <c r="AP43" s="4">
        <f>VLOOKUP($A43,'Y-Balance (Post)'!$C:$Q,10,FALSE)</f>
        <v>88</v>
      </c>
      <c r="AQ43" s="4">
        <f>VLOOKUP($A43,'Y-Balance (Post)'!$C:$Q,11,FALSE)</f>
        <v>91</v>
      </c>
      <c r="AR43" s="4">
        <f>VLOOKUP($A43,'Y-Balance (Post)'!$C:$Q,12,FALSE)</f>
        <v>94</v>
      </c>
      <c r="AS43" s="4">
        <f>VLOOKUP($A43,'Y-Balance (Post)'!$C:$Q,13,FALSE)</f>
        <v>91</v>
      </c>
      <c r="AT43" s="4">
        <f t="shared" ref="AT43:AY43" si="49">MAX(AH43,AN43)</f>
        <v>60</v>
      </c>
      <c r="AU43" s="4">
        <f t="shared" si="49"/>
        <v>66</v>
      </c>
      <c r="AV43" s="4">
        <f t="shared" si="49"/>
        <v>88</v>
      </c>
      <c r="AW43" s="4">
        <f t="shared" si="49"/>
        <v>91</v>
      </c>
      <c r="AX43" s="4">
        <f t="shared" si="49"/>
        <v>94</v>
      </c>
      <c r="AY43" s="4">
        <f t="shared" si="49"/>
        <v>91</v>
      </c>
      <c r="AZ43" s="4">
        <f>VLOOKUP($A43,'Wall Toss'!$C:$Q,2,FALSE)</f>
        <v>20</v>
      </c>
      <c r="BA43" s="4">
        <f>VLOOKUP($A43,'Wall Toss'!$C:$Q,3,FALSE)</f>
        <v>20</v>
      </c>
      <c r="BB43" s="4">
        <f t="shared" si="8"/>
        <v>20</v>
      </c>
    </row>
    <row r="44" spans="1:54" ht="13" x14ac:dyDescent="0.15">
      <c r="A44" s="4" t="s">
        <v>85</v>
      </c>
      <c r="B44" s="4">
        <f>VLOOKUP(A44,'Height &amp; Seated Height'!C:Q,2,FALSE)</f>
        <v>157.69999999999999</v>
      </c>
      <c r="C44" s="4">
        <f>VLOOKUP($A44,'Height &amp; Seated Height'!C:Q,3,FALSE)</f>
        <v>116</v>
      </c>
      <c r="D44" s="4">
        <f>VLOOKUP($A44,'Arm Span'!C:Q,2,FALSE)</f>
        <v>151.5</v>
      </c>
      <c r="E44" s="8">
        <f>VLOOKUP($A44,'20m Sprint (Post)'!C:Q,2,FALSE)</f>
        <v>3.867</v>
      </c>
      <c r="F44" s="8">
        <f>VLOOKUP($A44,'20m Sprint (Post)'!$C:$Q,3,FALSE)</f>
        <v>3.8479999999999999</v>
      </c>
      <c r="G44" s="8">
        <f t="shared" si="0"/>
        <v>3.8479999999999999</v>
      </c>
      <c r="H44" s="8">
        <f>VLOOKUP($A44,'505 Agility (Post)'!$C:$Q,2,FALSE)</f>
        <v>2.6030000000000002</v>
      </c>
      <c r="I44" s="8">
        <f>VLOOKUP($A44,'505 Agility (Post)'!$C:$Q,3,FALSE)</f>
        <v>2.8109999999999999</v>
      </c>
      <c r="J44" s="8">
        <f t="shared" si="1"/>
        <v>2.6030000000000002</v>
      </c>
      <c r="K44" s="4">
        <f>VLOOKUP($A44,'Vertical Jump'!$C:$Q,2,FALSE)</f>
        <v>38</v>
      </c>
      <c r="L44" s="4">
        <f>VLOOKUP($A44,'Vertical Jump'!$C:$Q,3,FALSE)</f>
        <v>61</v>
      </c>
      <c r="M44" s="4">
        <f>VLOOKUP($A44,'Vertical Jump'!$C:$Q,4,FALSE)</f>
        <v>69</v>
      </c>
      <c r="N44" s="4">
        <f t="shared" si="2"/>
        <v>69</v>
      </c>
      <c r="O44" s="4">
        <f t="shared" si="3"/>
        <v>31</v>
      </c>
      <c r="P44" s="4">
        <f>VLOOKUP($A44,'Handgrip Strength'!$C:$Q,2,FALSE)</f>
        <v>15</v>
      </c>
      <c r="Q44" s="4">
        <f>VLOOKUP($A44,'Handgrip Strength'!$C:$Q,3,FALSE)</f>
        <v>14.5</v>
      </c>
      <c r="R44" s="4">
        <f t="shared" si="4"/>
        <v>15</v>
      </c>
      <c r="S44" s="4">
        <f>VLOOKUP($A44,'Balance Beam (Post)'!$C:$Q,2,FALSE)</f>
        <v>8</v>
      </c>
      <c r="T44" s="4">
        <f>VLOOKUP($A44,'Balance Beam (Post)'!$C:$Q,3,FALSE)</f>
        <v>8</v>
      </c>
      <c r="U44" s="4">
        <f>VLOOKUP($A44,'Balance Beam (Post)'!$C:$Q,4,FALSE)</f>
        <v>5</v>
      </c>
      <c r="V44" s="4">
        <f>VLOOKUP($A44,'Balance Beam (Post)'!$C:$Q,5,FALSE)</f>
        <v>6</v>
      </c>
      <c r="W44" s="4">
        <f>VLOOKUP($A44,'Balance Beam (Post)'!$C:$Q,6,FALSE)</f>
        <v>8</v>
      </c>
      <c r="X44" s="4">
        <f>VLOOKUP($A44,'Balance Beam (Post)'!$C:$Q,7,FALSE)</f>
        <v>6</v>
      </c>
      <c r="Y44" s="4">
        <f>VLOOKUP($A44,'Balance Beam (Post)'!$C:$Q,8,FALSE)</f>
        <v>1</v>
      </c>
      <c r="Z44" s="4">
        <f>VLOOKUP($A44,'Balance Beam (Post)'!$C:$Q,9,FALSE)</f>
        <v>0</v>
      </c>
      <c r="AA44" s="4">
        <f>VLOOKUP($A44,'Balance Beam (Post)'!$C:$Q,10,FALSE)</f>
        <v>0</v>
      </c>
      <c r="AB44" s="4">
        <f>VLOOKUP($A44,'Moving Sideways'!$C:$Q,2,FALSE)</f>
        <v>23</v>
      </c>
      <c r="AC44" s="4">
        <f>VLOOKUP($A44,'Moving Sideways'!$C:$Q,3,FALSE)</f>
        <v>29</v>
      </c>
      <c r="AD44" s="4">
        <f t="shared" si="5"/>
        <v>29</v>
      </c>
      <c r="AE44" s="4">
        <f>VLOOKUP($A44,'Jumping Sideways'!$C:$Q,2,FALSE)</f>
        <v>40</v>
      </c>
      <c r="AF44" s="4">
        <f>VLOOKUP($A44,'Jumping Sideways'!$C:$Q,3,FALSE)</f>
        <v>42</v>
      </c>
      <c r="AG44" s="4">
        <f t="shared" si="6"/>
        <v>42</v>
      </c>
      <c r="AH44" s="4">
        <f>VLOOKUP($A44,'Y-Balance (Post)'!$C:$Q,2,FALSE)</f>
        <v>62</v>
      </c>
      <c r="AI44" s="4">
        <f>VLOOKUP($A44,'Y-Balance (Post)'!$C:$Q,3,FALSE)</f>
        <v>61</v>
      </c>
      <c r="AJ44" s="4">
        <f>VLOOKUP($A44,'Y-Balance (Post)'!$C:$Q,4,FALSE)</f>
        <v>80</v>
      </c>
      <c r="AK44" s="4">
        <f>VLOOKUP($A44,'Y-Balance (Post)'!$C:$Q,5,FALSE)</f>
        <v>76</v>
      </c>
      <c r="AL44" s="4">
        <f>VLOOKUP($A44,'Y-Balance (Post)'!$C:$Q,6,FALSE)</f>
        <v>92</v>
      </c>
      <c r="AM44" s="4">
        <f>VLOOKUP($A44,'Y-Balance (Post)'!$C:$Q,7,FALSE)</f>
        <v>93</v>
      </c>
      <c r="AN44" s="4">
        <f>VLOOKUP($A44,'Y-Balance (Post)'!$C:$Q,8,FALSE)</f>
        <v>61</v>
      </c>
      <c r="AO44" s="4">
        <f>VLOOKUP($A44,'Y-Balance (Post)'!$C:$Q,9,FALSE)</f>
        <v>61</v>
      </c>
      <c r="AP44" s="4">
        <f>VLOOKUP($A44,'Y-Balance (Post)'!$C:$Q,10,FALSE)</f>
        <v>90</v>
      </c>
      <c r="AQ44" s="4">
        <f>VLOOKUP($A44,'Y-Balance (Post)'!$C:$Q,11,FALSE)</f>
        <v>75</v>
      </c>
      <c r="AR44" s="4">
        <f>VLOOKUP($A44,'Y-Balance (Post)'!$C:$Q,12,FALSE)</f>
        <v>89</v>
      </c>
      <c r="AS44" s="4">
        <f>VLOOKUP($A44,'Y-Balance (Post)'!$C:$Q,13,FALSE)</f>
        <v>87</v>
      </c>
      <c r="AT44" s="4">
        <f t="shared" ref="AT44:AY44" si="50">MAX(AH44,AN44)</f>
        <v>62</v>
      </c>
      <c r="AU44" s="4">
        <f t="shared" si="50"/>
        <v>61</v>
      </c>
      <c r="AV44" s="4">
        <f t="shared" si="50"/>
        <v>90</v>
      </c>
      <c r="AW44" s="4">
        <f t="shared" si="50"/>
        <v>76</v>
      </c>
      <c r="AX44" s="4">
        <f t="shared" si="50"/>
        <v>92</v>
      </c>
      <c r="AY44" s="4">
        <f t="shared" si="50"/>
        <v>93</v>
      </c>
      <c r="AZ44" s="4">
        <f>VLOOKUP($A44,'Wall Toss'!$C:$Q,2,FALSE)</f>
        <v>13</v>
      </c>
      <c r="BA44" s="4">
        <f>VLOOKUP($A44,'Wall Toss'!$C:$Q,3,FALSE)</f>
        <v>18</v>
      </c>
      <c r="BB44" s="4">
        <f t="shared" si="8"/>
        <v>18</v>
      </c>
    </row>
    <row r="45" spans="1:54" ht="13" x14ac:dyDescent="0.15">
      <c r="A45" s="4" t="s">
        <v>86</v>
      </c>
      <c r="B45" s="4">
        <f>VLOOKUP(A45,'Height &amp; Seated Height'!C:Q,2,FALSE)</f>
        <v>147.80000000000001</v>
      </c>
      <c r="C45" s="4">
        <f>VLOOKUP($A45,'Height &amp; Seated Height'!C:Q,3,FALSE)</f>
        <v>113.5</v>
      </c>
      <c r="D45" s="4">
        <f>VLOOKUP($A45,'Arm Span'!C:Q,2,FALSE)</f>
        <v>151.5</v>
      </c>
      <c r="E45" s="8">
        <f>VLOOKUP($A45,'20m Sprint (Post)'!C:Q,2,FALSE)</f>
        <v>3.665</v>
      </c>
      <c r="F45" s="8">
        <f>VLOOKUP($A45,'20m Sprint (Post)'!$C:$Q,3,FALSE)</f>
        <v>3.629</v>
      </c>
      <c r="G45" s="8">
        <f t="shared" si="0"/>
        <v>3.629</v>
      </c>
      <c r="H45" s="8">
        <f>VLOOKUP($A45,'505 Agility (Post)'!$C:$Q,2,FALSE)</f>
        <v>2.5390000000000001</v>
      </c>
      <c r="I45" s="8">
        <f>VLOOKUP($A45,'505 Agility (Post)'!$C:$Q,3,FALSE)</f>
        <v>2.65</v>
      </c>
      <c r="J45" s="8">
        <f t="shared" si="1"/>
        <v>2.5390000000000001</v>
      </c>
      <c r="K45" s="4">
        <f>VLOOKUP($A45,'Vertical Jump'!$C:$Q,2,FALSE)</f>
        <v>33</v>
      </c>
      <c r="L45" s="4">
        <f>VLOOKUP($A45,'Vertical Jump'!$C:$Q,3,FALSE)</f>
        <v>64</v>
      </c>
      <c r="M45" s="4">
        <f>VLOOKUP($A45,'Vertical Jump'!$C:$Q,4,FALSE)</f>
        <v>67</v>
      </c>
      <c r="N45" s="4">
        <f t="shared" si="2"/>
        <v>67</v>
      </c>
      <c r="O45" s="4">
        <f t="shared" si="3"/>
        <v>34</v>
      </c>
      <c r="P45" s="4">
        <f>VLOOKUP($A45,'Handgrip Strength'!$C:$Q,2,FALSE)</f>
        <v>17.5</v>
      </c>
      <c r="Q45" s="4">
        <f>VLOOKUP($A45,'Handgrip Strength'!$C:$Q,3,FALSE)</f>
        <v>19.5</v>
      </c>
      <c r="R45" s="4">
        <f t="shared" si="4"/>
        <v>19.5</v>
      </c>
      <c r="S45" s="4">
        <f>VLOOKUP($A45,'Balance Beam (Post)'!$C:$Q,2,FALSE)</f>
        <v>8</v>
      </c>
      <c r="T45" s="4">
        <f>VLOOKUP($A45,'Balance Beam (Post)'!$C:$Q,3,FALSE)</f>
        <v>5</v>
      </c>
      <c r="U45" s="4">
        <f>VLOOKUP($A45,'Balance Beam (Post)'!$C:$Q,4,FALSE)</f>
        <v>8</v>
      </c>
      <c r="V45" s="4">
        <f>VLOOKUP($A45,'Balance Beam (Post)'!$C:$Q,5,FALSE)</f>
        <v>8</v>
      </c>
      <c r="W45" s="4">
        <f>VLOOKUP($A45,'Balance Beam (Post)'!$C:$Q,6,FALSE)</f>
        <v>2</v>
      </c>
      <c r="X45" s="4">
        <f>VLOOKUP($A45,'Balance Beam (Post)'!$C:$Q,7,FALSE)</f>
        <v>4</v>
      </c>
      <c r="Y45" s="4">
        <f>VLOOKUP($A45,'Balance Beam (Post)'!$C:$Q,8,FALSE)</f>
        <v>2</v>
      </c>
      <c r="Z45" s="4">
        <f>VLOOKUP($A45,'Balance Beam (Post)'!$C:$Q,9,FALSE)</f>
        <v>1</v>
      </c>
      <c r="AA45" s="4">
        <f>VLOOKUP($A45,'Balance Beam (Post)'!$C:$Q,10,FALSE)</f>
        <v>3</v>
      </c>
      <c r="AB45" s="4">
        <f>VLOOKUP($A45,'Moving Sideways'!$C:$Q,2,FALSE)</f>
        <v>18</v>
      </c>
      <c r="AC45" s="4">
        <f>VLOOKUP($A45,'Moving Sideways'!$C:$Q,3,FALSE)</f>
        <v>28</v>
      </c>
      <c r="AD45" s="4">
        <f t="shared" si="5"/>
        <v>28</v>
      </c>
      <c r="AE45" s="4">
        <f>VLOOKUP($A45,'Jumping Sideways'!$C:$Q,2,FALSE)</f>
        <v>40</v>
      </c>
      <c r="AF45" s="4">
        <f>VLOOKUP($A45,'Jumping Sideways'!$C:$Q,3,FALSE)</f>
        <v>41</v>
      </c>
      <c r="AG45" s="4">
        <f t="shared" si="6"/>
        <v>41</v>
      </c>
      <c r="AH45" s="4">
        <f>VLOOKUP($A45,'Y-Balance (Post)'!$C:$Q,2,FALSE)</f>
        <v>55</v>
      </c>
      <c r="AI45" s="4">
        <f>VLOOKUP($A45,'Y-Balance (Post)'!$C:$Q,3,FALSE)</f>
        <v>59</v>
      </c>
      <c r="AJ45" s="4">
        <f>VLOOKUP($A45,'Y-Balance (Post)'!$C:$Q,4,FALSE)</f>
        <v>89</v>
      </c>
      <c r="AK45" s="4">
        <f>VLOOKUP($A45,'Y-Balance (Post)'!$C:$Q,5,FALSE)</f>
        <v>92</v>
      </c>
      <c r="AL45" s="4">
        <f>VLOOKUP($A45,'Y-Balance (Post)'!$C:$Q,6,FALSE)</f>
        <v>91</v>
      </c>
      <c r="AM45" s="4">
        <f>VLOOKUP($A45,'Y-Balance (Post)'!$C:$Q,7,FALSE)</f>
        <v>91</v>
      </c>
      <c r="AN45" s="4">
        <f>VLOOKUP($A45,'Y-Balance (Post)'!$C:$Q,8,FALSE)</f>
        <v>64</v>
      </c>
      <c r="AO45" s="4">
        <f>VLOOKUP($A45,'Y-Balance (Post)'!$C:$Q,9,FALSE)</f>
        <v>64</v>
      </c>
      <c r="AP45" s="4">
        <f>VLOOKUP($A45,'Y-Balance (Post)'!$C:$Q,10,FALSE)</f>
        <v>94</v>
      </c>
      <c r="AQ45" s="4">
        <f>VLOOKUP($A45,'Y-Balance (Post)'!$C:$Q,11,FALSE)</f>
        <v>79</v>
      </c>
      <c r="AR45" s="4">
        <f>VLOOKUP($A45,'Y-Balance (Post)'!$C:$Q,12,FALSE)</f>
        <v>94</v>
      </c>
      <c r="AS45" s="4">
        <f>VLOOKUP($A45,'Y-Balance (Post)'!$C:$Q,13,FALSE)</f>
        <v>99</v>
      </c>
      <c r="AT45" s="4">
        <f t="shared" ref="AT45:AY45" si="51">MAX(AH45,AN45)</f>
        <v>64</v>
      </c>
      <c r="AU45" s="4">
        <f t="shared" si="51"/>
        <v>64</v>
      </c>
      <c r="AV45" s="4">
        <f t="shared" si="51"/>
        <v>94</v>
      </c>
      <c r="AW45" s="4">
        <f t="shared" si="51"/>
        <v>92</v>
      </c>
      <c r="AX45" s="4">
        <f t="shared" si="51"/>
        <v>94</v>
      </c>
      <c r="AY45" s="4">
        <f t="shared" si="51"/>
        <v>99</v>
      </c>
      <c r="AZ45" s="4">
        <f>VLOOKUP($A45,'Wall Toss'!$C:$Q,2,FALSE)</f>
        <v>21</v>
      </c>
      <c r="BA45" s="4">
        <f>VLOOKUP($A45,'Wall Toss'!$C:$Q,3,FALSE)</f>
        <v>19</v>
      </c>
      <c r="BB45" s="4">
        <f t="shared" si="8"/>
        <v>21</v>
      </c>
    </row>
    <row r="46" spans="1:54" ht="13" x14ac:dyDescent="0.15">
      <c r="A46" s="4" t="s">
        <v>87</v>
      </c>
      <c r="B46" s="4">
        <f>VLOOKUP(A46,'Height &amp; Seated Height'!C:Q,2,FALSE)</f>
        <v>142.19999999999999</v>
      </c>
      <c r="C46" s="4">
        <f>VLOOKUP($A46,'Height &amp; Seated Height'!C:Q,3,FALSE)</f>
        <v>112</v>
      </c>
      <c r="D46" s="4">
        <f>VLOOKUP($A46,'Arm Span'!C:Q,2,FALSE)</f>
        <v>146</v>
      </c>
      <c r="E46" s="8">
        <f>VLOOKUP($A46,'20m Sprint (Post)'!C:Q,2,FALSE)</f>
        <v>3.754</v>
      </c>
      <c r="F46" s="8">
        <f>VLOOKUP($A46,'20m Sprint (Post)'!$C:$Q,3,FALSE)</f>
        <v>3.677</v>
      </c>
      <c r="G46" s="8">
        <f t="shared" si="0"/>
        <v>3.677</v>
      </c>
      <c r="H46" s="8">
        <f>VLOOKUP($A46,'505 Agility (Post)'!$C:$Q,2,FALSE)</f>
        <v>2.66</v>
      </c>
      <c r="I46" s="8">
        <f>VLOOKUP($A46,'505 Agility (Post)'!$C:$Q,3,FALSE)</f>
        <v>2.726</v>
      </c>
      <c r="J46" s="8">
        <f t="shared" si="1"/>
        <v>2.66</v>
      </c>
      <c r="K46" s="4">
        <f>VLOOKUP($A46,'Vertical Jump'!$C:$Q,2,FALSE)</f>
        <v>19</v>
      </c>
      <c r="L46" s="4">
        <f>VLOOKUP($A46,'Vertical Jump'!$C:$Q,3,FALSE)</f>
        <v>46</v>
      </c>
      <c r="M46" s="4">
        <f>VLOOKUP($A46,'Vertical Jump'!$C:$Q,4,FALSE)</f>
        <v>50</v>
      </c>
      <c r="N46" s="4">
        <f t="shared" si="2"/>
        <v>50</v>
      </c>
      <c r="O46" s="4">
        <f t="shared" si="3"/>
        <v>31</v>
      </c>
      <c r="P46" s="4">
        <f>VLOOKUP($A46,'Handgrip Strength'!$C:$Q,2,FALSE)</f>
        <v>17.5</v>
      </c>
      <c r="Q46" s="4">
        <f>VLOOKUP($A46,'Handgrip Strength'!$C:$Q,3,FALSE)</f>
        <v>17.5</v>
      </c>
      <c r="R46" s="4">
        <f t="shared" si="4"/>
        <v>17.5</v>
      </c>
      <c r="S46" s="4">
        <f>VLOOKUP($A46,'Balance Beam (Post)'!$C:$Q,2,FALSE)</f>
        <v>8</v>
      </c>
      <c r="T46" s="4">
        <f>VLOOKUP($A46,'Balance Beam (Post)'!$C:$Q,3,FALSE)</f>
        <v>8</v>
      </c>
      <c r="U46" s="4">
        <f>VLOOKUP($A46,'Balance Beam (Post)'!$C:$Q,4,FALSE)</f>
        <v>8</v>
      </c>
      <c r="V46" s="4">
        <f>VLOOKUP($A46,'Balance Beam (Post)'!$C:$Q,5,FALSE)</f>
        <v>8</v>
      </c>
      <c r="W46" s="4">
        <f>VLOOKUP($A46,'Balance Beam (Post)'!$C:$Q,6,FALSE)</f>
        <v>2</v>
      </c>
      <c r="X46" s="4">
        <f>VLOOKUP($A46,'Balance Beam (Post)'!$C:$Q,7,FALSE)</f>
        <v>8</v>
      </c>
      <c r="Y46" s="4">
        <f>VLOOKUP($A46,'Balance Beam (Post)'!$C:$Q,8,FALSE)</f>
        <v>7</v>
      </c>
      <c r="Z46" s="4">
        <f>VLOOKUP($A46,'Balance Beam (Post)'!$C:$Q,9,FALSE)</f>
        <v>1</v>
      </c>
      <c r="AA46" s="4">
        <f>VLOOKUP($A46,'Balance Beam (Post)'!$C:$Q,10,FALSE)</f>
        <v>1</v>
      </c>
      <c r="AB46" s="4">
        <f>VLOOKUP($A46,'Moving Sideways'!$C:$Q,2,FALSE)</f>
        <v>25</v>
      </c>
      <c r="AC46" s="4">
        <f>VLOOKUP($A46,'Moving Sideways'!$C:$Q,3,FALSE)</f>
        <v>32</v>
      </c>
      <c r="AD46" s="4">
        <f t="shared" si="5"/>
        <v>32</v>
      </c>
      <c r="AE46" s="4">
        <f>VLOOKUP($A46,'Jumping Sideways'!$C:$Q,2,FALSE)</f>
        <v>43</v>
      </c>
      <c r="AF46" s="4">
        <f>VLOOKUP($A46,'Jumping Sideways'!$C:$Q,3,FALSE)</f>
        <v>42</v>
      </c>
      <c r="AG46" s="4">
        <f t="shared" si="6"/>
        <v>43</v>
      </c>
      <c r="AH46" s="4">
        <f>VLOOKUP($A46,'Y-Balance (Post)'!$C:$Q,2,FALSE)</f>
        <v>59</v>
      </c>
      <c r="AI46" s="4">
        <f>VLOOKUP($A46,'Y-Balance (Post)'!$C:$Q,3,FALSE)</f>
        <v>63</v>
      </c>
      <c r="AJ46" s="4">
        <f>VLOOKUP($A46,'Y-Balance (Post)'!$C:$Q,4,FALSE)</f>
        <v>83</v>
      </c>
      <c r="AK46" s="4">
        <f>VLOOKUP($A46,'Y-Balance (Post)'!$C:$Q,5,FALSE)</f>
        <v>76</v>
      </c>
      <c r="AL46" s="4">
        <f>VLOOKUP($A46,'Y-Balance (Post)'!$C:$Q,6,FALSE)</f>
        <v>84</v>
      </c>
      <c r="AM46" s="4">
        <f>VLOOKUP($A46,'Y-Balance (Post)'!$C:$Q,7,FALSE)</f>
        <v>84</v>
      </c>
      <c r="AN46" s="4">
        <f>VLOOKUP($A46,'Y-Balance (Post)'!$C:$Q,8,FALSE)</f>
        <v>62</v>
      </c>
      <c r="AO46" s="4">
        <f>VLOOKUP($A46,'Y-Balance (Post)'!$C:$Q,9,FALSE)</f>
        <v>59</v>
      </c>
      <c r="AP46" s="4">
        <f>VLOOKUP($A46,'Y-Balance (Post)'!$C:$Q,10,FALSE)</f>
        <v>77</v>
      </c>
      <c r="AQ46" s="4">
        <f>VLOOKUP($A46,'Y-Balance (Post)'!$C:$Q,11,FALSE)</f>
        <v>69</v>
      </c>
      <c r="AR46" s="4">
        <f>VLOOKUP($A46,'Y-Balance (Post)'!$C:$Q,12,FALSE)</f>
        <v>87</v>
      </c>
      <c r="AS46" s="4">
        <f>VLOOKUP($A46,'Y-Balance (Post)'!$C:$Q,13,FALSE)</f>
        <v>85</v>
      </c>
      <c r="AT46" s="4">
        <f t="shared" ref="AT46:AY46" si="52">MAX(AH46,AN46)</f>
        <v>62</v>
      </c>
      <c r="AU46" s="4">
        <f t="shared" si="52"/>
        <v>63</v>
      </c>
      <c r="AV46" s="4">
        <f t="shared" si="52"/>
        <v>83</v>
      </c>
      <c r="AW46" s="4">
        <f t="shared" si="52"/>
        <v>76</v>
      </c>
      <c r="AX46" s="4">
        <f t="shared" si="52"/>
        <v>87</v>
      </c>
      <c r="AY46" s="4">
        <f t="shared" si="52"/>
        <v>85</v>
      </c>
      <c r="AZ46" s="4">
        <f>VLOOKUP($A46,'Wall Toss'!$C:$Q,2,FALSE)</f>
        <v>21</v>
      </c>
      <c r="BA46" s="4">
        <f>VLOOKUP($A46,'Wall Toss'!$C:$Q,3,FALSE)</f>
        <v>23</v>
      </c>
      <c r="BB46" s="4">
        <f t="shared" si="8"/>
        <v>23</v>
      </c>
    </row>
    <row r="47" spans="1:54" ht="13" x14ac:dyDescent="0.15">
      <c r="A47" s="4" t="s">
        <v>88</v>
      </c>
      <c r="B47" s="4">
        <f>VLOOKUP(A47,'Height &amp; Seated Height'!C:Q,2,FALSE)</f>
        <v>151</v>
      </c>
      <c r="C47" s="4">
        <f>VLOOKUP($A47,'Height &amp; Seated Height'!C:Q,3,FALSE)</f>
        <v>117.4</v>
      </c>
      <c r="D47" s="4">
        <f>VLOOKUP($A47,'Arm Span'!C:Q,2,FALSE)</f>
        <v>149.5</v>
      </c>
      <c r="E47" s="8">
        <f>VLOOKUP($A47,'20m Sprint (Post)'!C:Q,2,FALSE)</f>
        <v>3.3069999999999999</v>
      </c>
      <c r="F47" s="8">
        <f>VLOOKUP($A47,'20m Sprint (Post)'!$C:$Q,3,FALSE)</f>
        <v>3.2629999999999999</v>
      </c>
      <c r="G47" s="8">
        <f t="shared" si="0"/>
        <v>3.2629999999999999</v>
      </c>
      <c r="H47" s="8">
        <f>VLOOKUP($A47,'505 Agility (Post)'!$C:$Q,2,FALSE)</f>
        <v>2.3919999999999999</v>
      </c>
      <c r="I47" s="8">
        <f>VLOOKUP($A47,'505 Agility (Post)'!$C:$Q,3,FALSE)</f>
        <v>0</v>
      </c>
      <c r="J47" s="8">
        <f t="shared" si="1"/>
        <v>0</v>
      </c>
      <c r="K47" s="4">
        <f>VLOOKUP($A47,'Vertical Jump'!$C:$Q,2,FALSE)</f>
        <v>27</v>
      </c>
      <c r="L47" s="4">
        <f>VLOOKUP($A47,'Vertical Jump'!$C:$Q,3,FALSE)</f>
        <v>66</v>
      </c>
      <c r="M47" s="4">
        <f>VLOOKUP($A47,'Vertical Jump'!$C:$Q,4,FALSE)</f>
        <v>83</v>
      </c>
      <c r="N47" s="4">
        <f t="shared" si="2"/>
        <v>83</v>
      </c>
      <c r="O47" s="4">
        <f t="shared" si="3"/>
        <v>56</v>
      </c>
      <c r="P47" s="4">
        <f>VLOOKUP($A47,'Handgrip Strength'!$C:$Q,2,FALSE)</f>
        <v>21</v>
      </c>
      <c r="Q47" s="4">
        <f>VLOOKUP($A47,'Handgrip Strength'!$C:$Q,3,FALSE)</f>
        <v>21</v>
      </c>
      <c r="R47" s="4">
        <f t="shared" si="4"/>
        <v>21</v>
      </c>
      <c r="S47" s="4">
        <f>VLOOKUP($A47,'Balance Beam (Post)'!$C:$Q,2,FALSE)</f>
        <v>8</v>
      </c>
      <c r="T47" s="4">
        <f>VLOOKUP($A47,'Balance Beam (Post)'!$C:$Q,3,FALSE)</f>
        <v>8</v>
      </c>
      <c r="U47" s="4">
        <f>VLOOKUP($A47,'Balance Beam (Post)'!$C:$Q,4,FALSE)</f>
        <v>8</v>
      </c>
      <c r="V47" s="4">
        <f>VLOOKUP($A47,'Balance Beam (Post)'!$C:$Q,5,FALSE)</f>
        <v>5</v>
      </c>
      <c r="W47" s="4">
        <f>VLOOKUP($A47,'Balance Beam (Post)'!$C:$Q,6,FALSE)</f>
        <v>8</v>
      </c>
      <c r="X47" s="4">
        <f>VLOOKUP($A47,'Balance Beam (Post)'!$C:$Q,7,FALSE)</f>
        <v>8</v>
      </c>
      <c r="Y47" s="4">
        <f>VLOOKUP($A47,'Balance Beam (Post)'!$C:$Q,8,FALSE)</f>
        <v>8</v>
      </c>
      <c r="Z47" s="4">
        <f>VLOOKUP($A47,'Balance Beam (Post)'!$C:$Q,9,FALSE)</f>
        <v>8</v>
      </c>
      <c r="AA47" s="4">
        <f>VLOOKUP($A47,'Balance Beam (Post)'!$C:$Q,10,FALSE)</f>
        <v>8</v>
      </c>
      <c r="AB47" s="4">
        <f>VLOOKUP($A47,'Moving Sideways'!$C:$Q,2,FALSE)</f>
        <v>30</v>
      </c>
      <c r="AC47" s="4">
        <f>VLOOKUP($A47,'Moving Sideways'!$C:$Q,3,FALSE)</f>
        <v>32</v>
      </c>
      <c r="AD47" s="4">
        <f t="shared" si="5"/>
        <v>32</v>
      </c>
      <c r="AE47" s="4">
        <f>VLOOKUP($A47,'Jumping Sideways'!$C:$Q,2,FALSE)</f>
        <v>42</v>
      </c>
      <c r="AF47" s="4">
        <f>VLOOKUP($A47,'Jumping Sideways'!$C:$Q,3,FALSE)</f>
        <v>41</v>
      </c>
      <c r="AG47" s="4">
        <f t="shared" si="6"/>
        <v>42</v>
      </c>
      <c r="AH47" s="4">
        <f>VLOOKUP($A47,'Y-Balance (Post)'!$C:$Q,2,FALSE)</f>
        <v>60</v>
      </c>
      <c r="AI47" s="4">
        <f>VLOOKUP($A47,'Y-Balance (Post)'!$C:$Q,3,FALSE)</f>
        <v>64</v>
      </c>
      <c r="AJ47" s="4">
        <f>VLOOKUP($A47,'Y-Balance (Post)'!$C:$Q,4,FALSE)</f>
        <v>86</v>
      </c>
      <c r="AK47" s="4">
        <f>VLOOKUP($A47,'Y-Balance (Post)'!$C:$Q,5,FALSE)</f>
        <v>87</v>
      </c>
      <c r="AL47" s="4">
        <f>VLOOKUP($A47,'Y-Balance (Post)'!$C:$Q,6,FALSE)</f>
        <v>96</v>
      </c>
      <c r="AM47" s="4">
        <f>VLOOKUP($A47,'Y-Balance (Post)'!$C:$Q,7,FALSE)</f>
        <v>90</v>
      </c>
      <c r="AN47" s="4">
        <f>VLOOKUP($A47,'Y-Balance (Post)'!$C:$Q,8,FALSE)</f>
        <v>65</v>
      </c>
      <c r="AO47" s="4">
        <f>VLOOKUP($A47,'Y-Balance (Post)'!$C:$Q,9,FALSE)</f>
        <v>63</v>
      </c>
      <c r="AP47" s="4">
        <f>VLOOKUP($A47,'Y-Balance (Post)'!$C:$Q,10,FALSE)</f>
        <v>90</v>
      </c>
      <c r="AQ47" s="4">
        <f>VLOOKUP($A47,'Y-Balance (Post)'!$C:$Q,11,FALSE)</f>
        <v>93</v>
      </c>
      <c r="AR47" s="4">
        <f>VLOOKUP($A47,'Y-Balance (Post)'!$C:$Q,12,FALSE)</f>
        <v>99</v>
      </c>
      <c r="AS47" s="4">
        <f>VLOOKUP($A47,'Y-Balance (Post)'!$C:$Q,13,FALSE)</f>
        <v>100</v>
      </c>
      <c r="AT47" s="4">
        <f t="shared" ref="AT47:AY47" si="53">MAX(AH47,AN47)</f>
        <v>65</v>
      </c>
      <c r="AU47" s="4">
        <f t="shared" si="53"/>
        <v>64</v>
      </c>
      <c r="AV47" s="4">
        <f t="shared" si="53"/>
        <v>90</v>
      </c>
      <c r="AW47" s="4">
        <f t="shared" si="53"/>
        <v>93</v>
      </c>
      <c r="AX47" s="4">
        <f t="shared" si="53"/>
        <v>99</v>
      </c>
      <c r="AY47" s="4">
        <f t="shared" si="53"/>
        <v>100</v>
      </c>
      <c r="AZ47" s="4">
        <f>VLOOKUP($A47,'Wall Toss'!$C:$Q,2,FALSE)</f>
        <v>18</v>
      </c>
      <c r="BA47" s="4">
        <f>VLOOKUP($A47,'Wall Toss'!$C:$Q,3,FALSE)</f>
        <v>24</v>
      </c>
      <c r="BB47" s="4">
        <f t="shared" si="8"/>
        <v>24</v>
      </c>
    </row>
    <row r="48" spans="1:54" ht="13" x14ac:dyDescent="0.15">
      <c r="A48" s="4" t="s">
        <v>89</v>
      </c>
      <c r="B48" s="4">
        <f>VLOOKUP(A48,'Height &amp; Seated Height'!C:Q,2,FALSE)</f>
        <v>135.4</v>
      </c>
      <c r="C48" s="4">
        <f>VLOOKUP($A48,'Height &amp; Seated Height'!C:Q,3,FALSE)</f>
        <v>110</v>
      </c>
      <c r="D48" s="4">
        <f>VLOOKUP($A48,'Arm Span'!C:Q,2,FALSE)</f>
        <v>133</v>
      </c>
      <c r="E48" s="8">
        <f>VLOOKUP($A48,'20m Sprint (Post)'!C:Q,2,FALSE)</f>
        <v>3.6779999999999999</v>
      </c>
      <c r="F48" s="8">
        <f>VLOOKUP($A48,'20m Sprint (Post)'!$C:$Q,3,FALSE)</f>
        <v>3.6280000000000001</v>
      </c>
      <c r="G48" s="8">
        <f t="shared" si="0"/>
        <v>3.6280000000000001</v>
      </c>
      <c r="H48" s="8">
        <f>VLOOKUP($A48,'505 Agility (Post)'!$C:$Q,2,FALSE)</f>
        <v>2.6970000000000001</v>
      </c>
      <c r="I48" s="8">
        <f>VLOOKUP($A48,'505 Agility (Post)'!$C:$Q,3,FALSE)</f>
        <v>2.673</v>
      </c>
      <c r="J48" s="8">
        <f t="shared" si="1"/>
        <v>2.673</v>
      </c>
      <c r="K48" s="4">
        <f>VLOOKUP($A48,'Vertical Jump'!$C:$Q,2,FALSE)</f>
        <v>15</v>
      </c>
      <c r="L48" s="4">
        <f>VLOOKUP($A48,'Vertical Jump'!$C:$Q,3,FALSE)</f>
        <v>49</v>
      </c>
      <c r="M48" s="4">
        <f>VLOOKUP($A48,'Vertical Jump'!$C:$Q,4,FALSE)</f>
        <v>53</v>
      </c>
      <c r="N48" s="4">
        <f t="shared" si="2"/>
        <v>53</v>
      </c>
      <c r="O48" s="4">
        <f t="shared" si="3"/>
        <v>38</v>
      </c>
      <c r="P48" s="4">
        <f>VLOOKUP($A48,'Handgrip Strength'!$C:$Q,2,FALSE)</f>
        <v>14</v>
      </c>
      <c r="Q48" s="4">
        <f>VLOOKUP($A48,'Handgrip Strength'!$C:$Q,3,FALSE)</f>
        <v>15.5</v>
      </c>
      <c r="R48" s="4">
        <f t="shared" si="4"/>
        <v>15.5</v>
      </c>
      <c r="S48" s="4">
        <f>VLOOKUP($A48,'Balance Beam (Post)'!$C:$Q,2,FALSE)</f>
        <v>8</v>
      </c>
      <c r="T48" s="4">
        <f>VLOOKUP($A48,'Balance Beam (Post)'!$C:$Q,3,FALSE)</f>
        <v>8</v>
      </c>
      <c r="U48" s="4">
        <f>VLOOKUP($A48,'Balance Beam (Post)'!$C:$Q,4,FALSE)</f>
        <v>8</v>
      </c>
      <c r="V48" s="4">
        <f>VLOOKUP($A48,'Balance Beam (Post)'!$C:$Q,5,FALSE)</f>
        <v>6</v>
      </c>
      <c r="W48" s="4">
        <f>VLOOKUP($A48,'Balance Beam (Post)'!$C:$Q,6,FALSE)</f>
        <v>5</v>
      </c>
      <c r="X48" s="4">
        <f>VLOOKUP($A48,'Balance Beam (Post)'!$C:$Q,7,FALSE)</f>
        <v>8</v>
      </c>
      <c r="Y48" s="4">
        <f>VLOOKUP($A48,'Balance Beam (Post)'!$C:$Q,8,FALSE)</f>
        <v>3</v>
      </c>
      <c r="Z48" s="4">
        <f>VLOOKUP($A48,'Balance Beam (Post)'!$C:$Q,9,FALSE)</f>
        <v>8</v>
      </c>
      <c r="AA48" s="4">
        <f>VLOOKUP($A48,'Balance Beam (Post)'!$C:$Q,10,FALSE)</f>
        <v>8</v>
      </c>
      <c r="AB48" s="4">
        <f>VLOOKUP($A48,'Moving Sideways'!$C:$Q,2,FALSE)</f>
        <v>22</v>
      </c>
      <c r="AC48" s="4">
        <f>VLOOKUP($A48,'Moving Sideways'!$C:$Q,3,FALSE)</f>
        <v>26</v>
      </c>
      <c r="AD48" s="4">
        <f t="shared" si="5"/>
        <v>26</v>
      </c>
      <c r="AE48" s="4">
        <f>VLOOKUP($A48,'Jumping Sideways'!$C:$Q,2,FALSE)</f>
        <v>37</v>
      </c>
      <c r="AF48" s="4">
        <f>VLOOKUP($A48,'Jumping Sideways'!$C:$Q,3,FALSE)</f>
        <v>36</v>
      </c>
      <c r="AG48" s="4">
        <f t="shared" si="6"/>
        <v>37</v>
      </c>
      <c r="AH48" s="4">
        <f>VLOOKUP($A48,'Y-Balance (Post)'!$C:$Q,2,FALSE)</f>
        <v>57</v>
      </c>
      <c r="AI48" s="4">
        <f>VLOOKUP($A48,'Y-Balance (Post)'!$C:$Q,3,FALSE)</f>
        <v>59</v>
      </c>
      <c r="AJ48" s="4">
        <f>VLOOKUP($A48,'Y-Balance (Post)'!$C:$Q,4,FALSE)</f>
        <v>87</v>
      </c>
      <c r="AK48" s="4">
        <f>VLOOKUP($A48,'Y-Balance (Post)'!$C:$Q,5,FALSE)</f>
        <v>84</v>
      </c>
      <c r="AL48" s="4">
        <f>VLOOKUP($A48,'Y-Balance (Post)'!$C:$Q,6,FALSE)</f>
        <v>90</v>
      </c>
      <c r="AM48" s="4">
        <f>VLOOKUP($A48,'Y-Balance (Post)'!$C:$Q,7,FALSE)</f>
        <v>90</v>
      </c>
      <c r="AN48" s="4">
        <f>VLOOKUP($A48,'Y-Balance (Post)'!$C:$Q,8,FALSE)</f>
        <v>56</v>
      </c>
      <c r="AO48" s="4">
        <f>VLOOKUP($A48,'Y-Balance (Post)'!$C:$Q,9,FALSE)</f>
        <v>58</v>
      </c>
      <c r="AP48" s="4">
        <f>VLOOKUP($A48,'Y-Balance (Post)'!$C:$Q,10,FALSE)</f>
        <v>79</v>
      </c>
      <c r="AQ48" s="4">
        <f>VLOOKUP($A48,'Y-Balance (Post)'!$C:$Q,11,FALSE)</f>
        <v>80</v>
      </c>
      <c r="AR48" s="4">
        <f>VLOOKUP($A48,'Y-Balance (Post)'!$C:$Q,12,FALSE)</f>
        <v>86</v>
      </c>
      <c r="AS48" s="4">
        <f>VLOOKUP($A48,'Y-Balance (Post)'!$C:$Q,13,FALSE)</f>
        <v>81</v>
      </c>
      <c r="AT48" s="4">
        <f t="shared" ref="AT48:AY48" si="54">MAX(AH48,AN48)</f>
        <v>57</v>
      </c>
      <c r="AU48" s="4">
        <f t="shared" si="54"/>
        <v>59</v>
      </c>
      <c r="AV48" s="4">
        <f t="shared" si="54"/>
        <v>87</v>
      </c>
      <c r="AW48" s="4">
        <f t="shared" si="54"/>
        <v>84</v>
      </c>
      <c r="AX48" s="4">
        <f t="shared" si="54"/>
        <v>90</v>
      </c>
      <c r="AY48" s="4">
        <f t="shared" si="54"/>
        <v>90</v>
      </c>
      <c r="AZ48" s="4">
        <f>VLOOKUP($A48,'Wall Toss'!$C:$Q,2,FALSE)</f>
        <v>12</v>
      </c>
      <c r="BA48" s="4">
        <f>VLOOKUP($A48,'Wall Toss'!$C:$Q,3,FALSE)</f>
        <v>17</v>
      </c>
      <c r="BB48" s="4">
        <f t="shared" si="8"/>
        <v>17</v>
      </c>
    </row>
    <row r="49" spans="1:54" ht="13" x14ac:dyDescent="0.15">
      <c r="A49" s="4" t="s">
        <v>90</v>
      </c>
      <c r="B49" s="4">
        <f>VLOOKUP(A49,'Height &amp; Seated Height'!C:Q,2,FALSE)</f>
        <v>150.80000000000001</v>
      </c>
      <c r="C49" s="4">
        <f>VLOOKUP($A49,'Height &amp; Seated Height'!C:Q,3,FALSE)</f>
        <v>115.4</v>
      </c>
      <c r="D49" s="4">
        <f>VLOOKUP($A49,'Arm Span'!C:Q,2,FALSE)</f>
        <v>148.5</v>
      </c>
      <c r="E49" s="8">
        <f>VLOOKUP($A49,'20m Sprint (Post)'!C:Q,2,FALSE)</f>
        <v>3.6259999999999999</v>
      </c>
      <c r="F49" s="8">
        <f>VLOOKUP($A49,'20m Sprint (Post)'!$C:$Q,3,FALSE)</f>
        <v>3.5379999999999998</v>
      </c>
      <c r="G49" s="8">
        <f t="shared" si="0"/>
        <v>3.5379999999999998</v>
      </c>
      <c r="H49" s="8">
        <f>VLOOKUP($A49,'505 Agility (Post)'!$C:$Q,2,FALSE)</f>
        <v>2.6589999999999998</v>
      </c>
      <c r="I49" s="8">
        <f>VLOOKUP($A49,'505 Agility (Post)'!$C:$Q,3,FALSE)</f>
        <v>2.7770000000000001</v>
      </c>
      <c r="J49" s="8">
        <f t="shared" si="1"/>
        <v>2.6589999999999998</v>
      </c>
      <c r="K49" s="4">
        <f>VLOOKUP($A49,'Vertical Jump'!$C:$Q,2,FALSE)</f>
        <v>31</v>
      </c>
      <c r="L49" s="4">
        <f>VLOOKUP($A49,'Vertical Jump'!$C:$Q,3,FALSE)</f>
        <v>61</v>
      </c>
      <c r="M49" s="4">
        <f>VLOOKUP($A49,'Vertical Jump'!$C:$Q,4,FALSE)</f>
        <v>58</v>
      </c>
      <c r="N49" s="4">
        <f t="shared" si="2"/>
        <v>61</v>
      </c>
      <c r="O49" s="4">
        <f t="shared" si="3"/>
        <v>30</v>
      </c>
      <c r="P49" s="4">
        <f>VLOOKUP($A49,'Handgrip Strength'!$C:$Q,2,FALSE)</f>
        <v>16</v>
      </c>
      <c r="Q49" s="4">
        <f>VLOOKUP($A49,'Handgrip Strength'!$C:$Q,3,FALSE)</f>
        <v>17</v>
      </c>
      <c r="R49" s="4">
        <f t="shared" si="4"/>
        <v>17</v>
      </c>
      <c r="S49" s="4">
        <f>VLOOKUP($A49,'Balance Beam (Post)'!$C:$Q,2,FALSE)</f>
        <v>2</v>
      </c>
      <c r="T49" s="4">
        <f>VLOOKUP($A49,'Balance Beam (Post)'!$C:$Q,3,FALSE)</f>
        <v>8</v>
      </c>
      <c r="U49" s="4">
        <f>VLOOKUP($A49,'Balance Beam (Post)'!$C:$Q,4,FALSE)</f>
        <v>8</v>
      </c>
      <c r="V49" s="4">
        <f>VLOOKUP($A49,'Balance Beam (Post)'!$C:$Q,5,FALSE)</f>
        <v>3</v>
      </c>
      <c r="W49" s="4">
        <f>VLOOKUP($A49,'Balance Beam (Post)'!$C:$Q,6,FALSE)</f>
        <v>6</v>
      </c>
      <c r="X49" s="4">
        <f>VLOOKUP($A49,'Balance Beam (Post)'!$C:$Q,7,FALSE)</f>
        <v>5</v>
      </c>
      <c r="Y49" s="4">
        <f>VLOOKUP($A49,'Balance Beam (Post)'!$C:$Q,8,FALSE)</f>
        <v>2</v>
      </c>
      <c r="Z49" s="4">
        <f>VLOOKUP($A49,'Balance Beam (Post)'!$C:$Q,9,FALSE)</f>
        <v>3</v>
      </c>
      <c r="AA49" s="4">
        <f>VLOOKUP($A49,'Balance Beam (Post)'!$C:$Q,10,FALSE)</f>
        <v>5</v>
      </c>
      <c r="AB49" s="4">
        <f>VLOOKUP($A49,'Moving Sideways'!$C:$Q,2,FALSE)</f>
        <v>26</v>
      </c>
      <c r="AC49" s="4">
        <f>VLOOKUP($A49,'Moving Sideways'!$C:$Q,3,FALSE)</f>
        <v>21</v>
      </c>
      <c r="AD49" s="4">
        <f t="shared" si="5"/>
        <v>26</v>
      </c>
      <c r="AE49" s="4">
        <f>VLOOKUP($A49,'Jumping Sideways'!$C:$Q,2,FALSE)</f>
        <v>46</v>
      </c>
      <c r="AF49" s="4">
        <f>VLOOKUP($A49,'Jumping Sideways'!$C:$Q,3,FALSE)</f>
        <v>40</v>
      </c>
      <c r="AG49" s="4">
        <f t="shared" si="6"/>
        <v>46</v>
      </c>
      <c r="AH49" s="4">
        <f>VLOOKUP($A49,'Y-Balance (Post)'!$C:$Q,2,FALSE)</f>
        <v>57</v>
      </c>
      <c r="AI49" s="4">
        <f>VLOOKUP($A49,'Y-Balance (Post)'!$C:$Q,3,FALSE)</f>
        <v>61</v>
      </c>
      <c r="AJ49" s="4">
        <f>VLOOKUP($A49,'Y-Balance (Post)'!$C:$Q,4,FALSE)</f>
        <v>73</v>
      </c>
      <c r="AK49" s="4">
        <f>VLOOKUP($A49,'Y-Balance (Post)'!$C:$Q,5,FALSE)</f>
        <v>78</v>
      </c>
      <c r="AL49" s="4">
        <f>VLOOKUP($A49,'Y-Balance (Post)'!$C:$Q,6,FALSE)</f>
        <v>71</v>
      </c>
      <c r="AM49" s="4">
        <f>VLOOKUP($A49,'Y-Balance (Post)'!$C:$Q,7,FALSE)</f>
        <v>84</v>
      </c>
      <c r="AN49" s="4">
        <f>VLOOKUP($A49,'Y-Balance (Post)'!$C:$Q,8,FALSE)</f>
        <v>58</v>
      </c>
      <c r="AO49" s="4">
        <f>VLOOKUP($A49,'Y-Balance (Post)'!$C:$Q,9,FALSE)</f>
        <v>61</v>
      </c>
      <c r="AP49" s="4">
        <f>VLOOKUP($A49,'Y-Balance (Post)'!$C:$Q,10,FALSE)</f>
        <v>81</v>
      </c>
      <c r="AQ49" s="4">
        <f>VLOOKUP($A49,'Y-Balance (Post)'!$C:$Q,11,FALSE)</f>
        <v>76</v>
      </c>
      <c r="AR49" s="4">
        <f>VLOOKUP($A49,'Y-Balance (Post)'!$C:$Q,12,FALSE)</f>
        <v>71</v>
      </c>
      <c r="AS49" s="4">
        <f>VLOOKUP($A49,'Y-Balance (Post)'!$C:$Q,13,FALSE)</f>
        <v>83</v>
      </c>
      <c r="AT49" s="4">
        <f t="shared" ref="AT49:AY49" si="55">MAX(AH49,AN49)</f>
        <v>58</v>
      </c>
      <c r="AU49" s="4">
        <f t="shared" si="55"/>
        <v>61</v>
      </c>
      <c r="AV49" s="4">
        <f t="shared" si="55"/>
        <v>81</v>
      </c>
      <c r="AW49" s="4">
        <f t="shared" si="55"/>
        <v>78</v>
      </c>
      <c r="AX49" s="4">
        <f t="shared" si="55"/>
        <v>71</v>
      </c>
      <c r="AY49" s="4">
        <f t="shared" si="55"/>
        <v>84</v>
      </c>
      <c r="AZ49" s="4">
        <f>VLOOKUP($A49,'Wall Toss'!$C:$Q,2,FALSE)</f>
        <v>17</v>
      </c>
      <c r="BA49" s="4">
        <f>VLOOKUP($A49,'Wall Toss'!$C:$Q,3,FALSE)</f>
        <v>19</v>
      </c>
      <c r="BB49" s="4">
        <f t="shared" si="8"/>
        <v>19</v>
      </c>
    </row>
    <row r="50" spans="1:54" ht="13" x14ac:dyDescent="0.15">
      <c r="A50" s="4" t="s">
        <v>91</v>
      </c>
      <c r="B50" s="4">
        <f>VLOOKUP(A50,'Height &amp; Seated Height'!C:Q,2,FALSE)</f>
        <v>144.4</v>
      </c>
      <c r="C50" s="4">
        <f>VLOOKUP($A50,'Height &amp; Seated Height'!C:Q,3,FALSE)</f>
        <v>112.1</v>
      </c>
      <c r="D50" s="4">
        <f>VLOOKUP($A50,'Arm Span'!C:Q,2,FALSE)</f>
        <v>148.5</v>
      </c>
      <c r="E50" s="8">
        <f>VLOOKUP($A50,'20m Sprint (Post)'!C:Q,2,FALSE)</f>
        <v>3.5870000000000002</v>
      </c>
      <c r="F50" s="8">
        <f>VLOOKUP($A50,'20m Sprint (Post)'!$C:$Q,3,FALSE)</f>
        <v>3.6259999999999999</v>
      </c>
      <c r="G50" s="8">
        <f t="shared" si="0"/>
        <v>3.5870000000000002</v>
      </c>
      <c r="H50" s="8">
        <f>VLOOKUP($A50,'505 Agility (Post)'!$C:$Q,2,FALSE)</f>
        <v>2.7589999999999999</v>
      </c>
      <c r="I50" s="8">
        <f>VLOOKUP($A50,'505 Agility (Post)'!$C:$Q,3,FALSE)</f>
        <v>2.863</v>
      </c>
      <c r="J50" s="8">
        <f t="shared" si="1"/>
        <v>2.7589999999999999</v>
      </c>
      <c r="K50" s="4">
        <f>VLOOKUP($A50,'Vertical Jump'!$C:$Q,2,FALSE)</f>
        <v>29</v>
      </c>
      <c r="L50" s="4">
        <f>VLOOKUP($A50,'Vertical Jump'!$C:$Q,3,FALSE)</f>
        <v>62</v>
      </c>
      <c r="M50" s="4">
        <f>VLOOKUP($A50,'Vertical Jump'!$C:$Q,4,FALSE)</f>
        <v>64</v>
      </c>
      <c r="N50" s="4">
        <f t="shared" si="2"/>
        <v>64</v>
      </c>
      <c r="O50" s="4">
        <f t="shared" si="3"/>
        <v>35</v>
      </c>
      <c r="P50" s="4">
        <f>VLOOKUP($A50,'Handgrip Strength'!$C:$Q,2,FALSE)</f>
        <v>15.5</v>
      </c>
      <c r="Q50" s="4">
        <f>VLOOKUP($A50,'Handgrip Strength'!$C:$Q,3,FALSE)</f>
        <v>14</v>
      </c>
      <c r="R50" s="4">
        <f t="shared" si="4"/>
        <v>15.5</v>
      </c>
      <c r="S50" s="4">
        <f>VLOOKUP($A50,'Balance Beam (Post)'!$C:$Q,2,FALSE)</f>
        <v>2</v>
      </c>
      <c r="T50" s="4">
        <f>VLOOKUP($A50,'Balance Beam (Post)'!$C:$Q,3,FALSE)</f>
        <v>2</v>
      </c>
      <c r="U50" s="4">
        <f>VLOOKUP($A50,'Balance Beam (Post)'!$C:$Q,4,FALSE)</f>
        <v>3</v>
      </c>
      <c r="V50" s="4">
        <f>VLOOKUP($A50,'Balance Beam (Post)'!$C:$Q,5,FALSE)</f>
        <v>2</v>
      </c>
      <c r="W50" s="4">
        <f>VLOOKUP($A50,'Balance Beam (Post)'!$C:$Q,6,FALSE)</f>
        <v>0</v>
      </c>
      <c r="X50" s="4">
        <f>VLOOKUP($A50,'Balance Beam (Post)'!$C:$Q,7,FALSE)</f>
        <v>0</v>
      </c>
      <c r="Y50" s="4">
        <f>VLOOKUP($A50,'Balance Beam (Post)'!$C:$Q,8,FALSE)</f>
        <v>1</v>
      </c>
      <c r="Z50" s="4">
        <f>VLOOKUP($A50,'Balance Beam (Post)'!$C:$Q,9,FALSE)</f>
        <v>1</v>
      </c>
      <c r="AA50" s="4">
        <f>VLOOKUP($A50,'Balance Beam (Post)'!$C:$Q,10,FALSE)</f>
        <v>0</v>
      </c>
      <c r="AB50" s="4">
        <f>VLOOKUP($A50,'Moving Sideways'!$C:$Q,2,FALSE)</f>
        <v>23</v>
      </c>
      <c r="AC50" s="4">
        <f>VLOOKUP($A50,'Moving Sideways'!$C:$Q,3,FALSE)</f>
        <v>23</v>
      </c>
      <c r="AD50" s="4">
        <f t="shared" si="5"/>
        <v>23</v>
      </c>
      <c r="AE50" s="4">
        <f>VLOOKUP($A50,'Jumping Sideways'!$C:$Q,2,FALSE)</f>
        <v>34</v>
      </c>
      <c r="AF50" s="4">
        <f>VLOOKUP($A50,'Jumping Sideways'!$C:$Q,3,FALSE)</f>
        <v>34</v>
      </c>
      <c r="AG50" s="4">
        <f t="shared" si="6"/>
        <v>34</v>
      </c>
      <c r="AH50" s="4">
        <f>VLOOKUP($A50,'Y-Balance (Post)'!$C:$Q,2,FALSE)</f>
        <v>52</v>
      </c>
      <c r="AI50" s="4">
        <f>VLOOKUP($A50,'Y-Balance (Post)'!$C:$Q,3,FALSE)</f>
        <v>45</v>
      </c>
      <c r="AJ50" s="4">
        <f>VLOOKUP($A50,'Y-Balance (Post)'!$C:$Q,4,FALSE)</f>
        <v>86</v>
      </c>
      <c r="AK50" s="4">
        <f>VLOOKUP($A50,'Y-Balance (Post)'!$C:$Q,5,FALSE)</f>
        <v>109</v>
      </c>
      <c r="AL50" s="4">
        <f>VLOOKUP($A50,'Y-Balance (Post)'!$C:$Q,6,FALSE)</f>
        <v>88</v>
      </c>
      <c r="AM50" s="4">
        <f>VLOOKUP($A50,'Y-Balance (Post)'!$C:$Q,7,FALSE)</f>
        <v>126</v>
      </c>
      <c r="AN50" s="4">
        <f>VLOOKUP($A50,'Y-Balance (Post)'!$C:$Q,8,FALSE)</f>
        <v>57</v>
      </c>
      <c r="AO50" s="4">
        <f>VLOOKUP($A50,'Y-Balance (Post)'!$C:$Q,9,FALSE)</f>
        <v>49</v>
      </c>
      <c r="AP50" s="4">
        <f>VLOOKUP($A50,'Y-Balance (Post)'!$C:$Q,10,FALSE)</f>
        <v>89</v>
      </c>
      <c r="AQ50" s="4">
        <f>VLOOKUP($A50,'Y-Balance (Post)'!$C:$Q,11,FALSE)</f>
        <v>92</v>
      </c>
      <c r="AR50" s="4">
        <f>VLOOKUP($A50,'Y-Balance (Post)'!$C:$Q,12,FALSE)</f>
        <v>89</v>
      </c>
      <c r="AS50" s="4">
        <f>VLOOKUP($A50,'Y-Balance (Post)'!$C:$Q,13,FALSE)</f>
        <v>104</v>
      </c>
      <c r="AT50" s="4">
        <f t="shared" ref="AT50:AY50" si="56">MAX(AH50,AN50)</f>
        <v>57</v>
      </c>
      <c r="AU50" s="4">
        <f t="shared" si="56"/>
        <v>49</v>
      </c>
      <c r="AV50" s="4">
        <f t="shared" si="56"/>
        <v>89</v>
      </c>
      <c r="AW50" s="4">
        <f t="shared" si="56"/>
        <v>109</v>
      </c>
      <c r="AX50" s="4">
        <f t="shared" si="56"/>
        <v>89</v>
      </c>
      <c r="AY50" s="4">
        <f t="shared" si="56"/>
        <v>126</v>
      </c>
      <c r="AZ50" s="4">
        <f>VLOOKUP($A50,'Wall Toss'!$C:$Q,2,FALSE)</f>
        <v>19</v>
      </c>
      <c r="BA50" s="4">
        <f>VLOOKUP($A50,'Wall Toss'!$C:$Q,3,FALSE)</f>
        <v>18</v>
      </c>
      <c r="BB50" s="4">
        <f t="shared" si="8"/>
        <v>19</v>
      </c>
    </row>
    <row r="51" spans="1:54" ht="13" x14ac:dyDescent="0.15">
      <c r="A51" s="4" t="s">
        <v>92</v>
      </c>
      <c r="B51" s="4">
        <f>VLOOKUP(A51,'Height &amp; Seated Height'!C:Q,2,FALSE)</f>
        <v>148.9</v>
      </c>
      <c r="C51" s="4">
        <f>VLOOKUP($A51,'Height &amp; Seated Height'!C:Q,3,FALSE)</f>
        <v>113</v>
      </c>
      <c r="D51" s="4">
        <f>VLOOKUP($A51,'Arm Span'!C:Q,2,FALSE)</f>
        <v>152</v>
      </c>
      <c r="E51" s="8">
        <f>VLOOKUP($A51,'20m Sprint (Post)'!C:Q,2,FALSE)</f>
        <v>3.0950000000000002</v>
      </c>
      <c r="F51" s="8">
        <f>VLOOKUP($A51,'20m Sprint (Post)'!$C:$Q,3,FALSE)</f>
        <v>3.1360000000000001</v>
      </c>
      <c r="G51" s="8">
        <f t="shared" si="0"/>
        <v>3.0950000000000002</v>
      </c>
      <c r="H51" s="8">
        <f>VLOOKUP($A51,'505 Agility (Post)'!$C:$Q,2,FALSE)</f>
        <v>2.4300000000000002</v>
      </c>
      <c r="I51" s="8">
        <f>VLOOKUP($A51,'505 Agility (Post)'!$C:$Q,3,FALSE)</f>
        <v>2.3879999999999999</v>
      </c>
      <c r="J51" s="8">
        <f t="shared" si="1"/>
        <v>2.3879999999999999</v>
      </c>
      <c r="K51" s="4">
        <f>VLOOKUP($A51,'Vertical Jump'!$C:$Q,2,FALSE)</f>
        <v>6</v>
      </c>
      <c r="L51" s="4">
        <f>VLOOKUP($A51,'Vertical Jump'!$C:$Q,3,FALSE)</f>
        <v>59</v>
      </c>
      <c r="M51" s="4">
        <f>VLOOKUP($A51,'Vertical Jump'!$C:$Q,4,FALSE)</f>
        <v>60</v>
      </c>
      <c r="N51" s="4">
        <f t="shared" si="2"/>
        <v>60</v>
      </c>
      <c r="O51" s="4">
        <f t="shared" si="3"/>
        <v>54</v>
      </c>
      <c r="P51" s="4">
        <f>VLOOKUP($A51,'Handgrip Strength'!$C:$Q,2,FALSE)</f>
        <v>23</v>
      </c>
      <c r="Q51" s="4">
        <f>VLOOKUP($A51,'Handgrip Strength'!$C:$Q,3,FALSE)</f>
        <v>24</v>
      </c>
      <c r="R51" s="4">
        <f t="shared" si="4"/>
        <v>24</v>
      </c>
      <c r="S51" s="4">
        <f>VLOOKUP($A51,'Balance Beam (Post)'!$C:$Q,2,FALSE)</f>
        <v>8</v>
      </c>
      <c r="T51" s="4">
        <f>VLOOKUP($A51,'Balance Beam (Post)'!$C:$Q,3,FALSE)</f>
        <v>8</v>
      </c>
      <c r="U51" s="4">
        <f>VLOOKUP($A51,'Balance Beam (Post)'!$C:$Q,4,FALSE)</f>
        <v>8</v>
      </c>
      <c r="V51" s="4">
        <f>VLOOKUP($A51,'Balance Beam (Post)'!$C:$Q,5,FALSE)</f>
        <v>8</v>
      </c>
      <c r="W51" s="4">
        <f>VLOOKUP($A51,'Balance Beam (Post)'!$C:$Q,6,FALSE)</f>
        <v>8</v>
      </c>
      <c r="X51" s="4">
        <f>VLOOKUP($A51,'Balance Beam (Post)'!$C:$Q,7,FALSE)</f>
        <v>1</v>
      </c>
      <c r="Y51" s="4">
        <f>VLOOKUP($A51,'Balance Beam (Post)'!$C:$Q,8,FALSE)</f>
        <v>8</v>
      </c>
      <c r="Z51" s="4">
        <f>VLOOKUP($A51,'Balance Beam (Post)'!$C:$Q,9,FALSE)</f>
        <v>3</v>
      </c>
      <c r="AA51" s="4">
        <f>VLOOKUP($A51,'Balance Beam (Post)'!$C:$Q,10,FALSE)</f>
        <v>8</v>
      </c>
      <c r="AB51" s="4">
        <f>VLOOKUP($A51,'Moving Sideways'!$C:$Q,2,FALSE)</f>
        <v>30</v>
      </c>
      <c r="AC51" s="4">
        <f>VLOOKUP($A51,'Moving Sideways'!$C:$Q,3,FALSE)</f>
        <v>39</v>
      </c>
      <c r="AD51" s="4">
        <f t="shared" si="5"/>
        <v>39</v>
      </c>
      <c r="AE51" s="4">
        <f>VLOOKUP($A51,'Jumping Sideways'!$C:$Q,2,FALSE)</f>
        <v>45</v>
      </c>
      <c r="AF51" s="4">
        <f>VLOOKUP($A51,'Jumping Sideways'!$C:$Q,3,FALSE)</f>
        <v>42</v>
      </c>
      <c r="AG51" s="4">
        <f t="shared" si="6"/>
        <v>45</v>
      </c>
      <c r="AH51" s="4">
        <f>VLOOKUP($A51,'Y-Balance (Post)'!$C:$Q,2,FALSE)</f>
        <v>65</v>
      </c>
      <c r="AI51" s="4">
        <f>VLOOKUP($A51,'Y-Balance (Post)'!$C:$Q,3,FALSE)</f>
        <v>59</v>
      </c>
      <c r="AJ51" s="4">
        <f>VLOOKUP($A51,'Y-Balance (Post)'!$C:$Q,4,FALSE)</f>
        <v>92</v>
      </c>
      <c r="AK51" s="4">
        <f>VLOOKUP($A51,'Y-Balance (Post)'!$C:$Q,5,FALSE)</f>
        <v>93</v>
      </c>
      <c r="AL51" s="4">
        <f>VLOOKUP($A51,'Y-Balance (Post)'!$C:$Q,6,FALSE)</f>
        <v>94</v>
      </c>
      <c r="AM51" s="4">
        <f>VLOOKUP($A51,'Y-Balance (Post)'!$C:$Q,7,FALSE)</f>
        <v>95</v>
      </c>
      <c r="AN51" s="4">
        <f>VLOOKUP($A51,'Y-Balance (Post)'!$C:$Q,8,FALSE)</f>
        <v>67</v>
      </c>
      <c r="AO51" s="4">
        <f>VLOOKUP($A51,'Y-Balance (Post)'!$C:$Q,9,FALSE)</f>
        <v>65</v>
      </c>
      <c r="AP51" s="4">
        <f>VLOOKUP($A51,'Y-Balance (Post)'!$C:$Q,10,FALSE)</f>
        <v>94</v>
      </c>
      <c r="AQ51" s="4">
        <f>VLOOKUP($A51,'Y-Balance (Post)'!$C:$Q,11,FALSE)</f>
        <v>93</v>
      </c>
      <c r="AR51" s="4">
        <f>VLOOKUP($A51,'Y-Balance (Post)'!$C:$Q,12,FALSE)</f>
        <v>102</v>
      </c>
      <c r="AS51" s="4">
        <f>VLOOKUP($A51,'Y-Balance (Post)'!$C:$Q,13,FALSE)</f>
        <v>89</v>
      </c>
      <c r="AT51" s="4">
        <f t="shared" ref="AT51:AY51" si="57">MAX(AH51,AN51)</f>
        <v>67</v>
      </c>
      <c r="AU51" s="4">
        <f t="shared" si="57"/>
        <v>65</v>
      </c>
      <c r="AV51" s="4">
        <f t="shared" si="57"/>
        <v>94</v>
      </c>
      <c r="AW51" s="4">
        <f t="shared" si="57"/>
        <v>93</v>
      </c>
      <c r="AX51" s="4">
        <f t="shared" si="57"/>
        <v>102</v>
      </c>
      <c r="AY51" s="4">
        <f t="shared" si="57"/>
        <v>95</v>
      </c>
      <c r="AZ51" s="4">
        <f>VLOOKUP($A51,'Wall Toss'!$C:$Q,2,FALSE)</f>
        <v>0</v>
      </c>
      <c r="BA51" s="4">
        <f>VLOOKUP($A51,'Wall Toss'!$C:$Q,3,FALSE)</f>
        <v>21</v>
      </c>
      <c r="BB51" s="4">
        <f t="shared" si="8"/>
        <v>21</v>
      </c>
    </row>
    <row r="52" spans="1:54" ht="13" x14ac:dyDescent="0.15">
      <c r="A52" s="4" t="s">
        <v>93</v>
      </c>
      <c r="B52" s="4">
        <f>VLOOKUP(A52,'Height &amp; Seated Height'!C:Q,2,FALSE)</f>
        <v>152.9</v>
      </c>
      <c r="C52" s="4">
        <f>VLOOKUP($A52,'Height &amp; Seated Height'!C:Q,3,FALSE)</f>
        <v>116.1</v>
      </c>
      <c r="D52" s="4">
        <f>VLOOKUP($A52,'Arm Span'!C:Q,2,FALSE)</f>
        <v>147</v>
      </c>
      <c r="E52" s="8">
        <f>VLOOKUP($A52,'20m Sprint (Post)'!C:Q,2,FALSE)</f>
        <v>3.875</v>
      </c>
      <c r="F52" s="8">
        <f>VLOOKUP($A52,'20m Sprint (Post)'!$C:$Q,3,FALSE)</f>
        <v>3.88</v>
      </c>
      <c r="G52" s="8">
        <f t="shared" si="0"/>
        <v>3.875</v>
      </c>
      <c r="H52" s="8">
        <f>VLOOKUP($A52,'505 Agility (Post)'!$C:$Q,2,FALSE)</f>
        <v>2.641</v>
      </c>
      <c r="I52" s="8">
        <f>VLOOKUP($A52,'505 Agility (Post)'!$C:$Q,3,FALSE)</f>
        <v>2.7250000000000001</v>
      </c>
      <c r="J52" s="8">
        <f t="shared" si="1"/>
        <v>2.641</v>
      </c>
      <c r="K52" s="4">
        <f>VLOOKUP($A52,'Vertical Jump'!$C:$Q,2,FALSE)</f>
        <v>21</v>
      </c>
      <c r="L52" s="4">
        <f>VLOOKUP($A52,'Vertical Jump'!$C:$Q,3,FALSE)</f>
        <v>63</v>
      </c>
      <c r="M52" s="4">
        <f>VLOOKUP($A52,'Vertical Jump'!$C:$Q,4,FALSE)</f>
        <v>62</v>
      </c>
      <c r="N52" s="4">
        <f t="shared" si="2"/>
        <v>63</v>
      </c>
      <c r="O52" s="4">
        <f t="shared" si="3"/>
        <v>42</v>
      </c>
      <c r="P52" s="4">
        <f>VLOOKUP($A52,'Handgrip Strength'!$C:$Q,2,FALSE)</f>
        <v>17</v>
      </c>
      <c r="Q52" s="4">
        <f>VLOOKUP($A52,'Handgrip Strength'!$C:$Q,3,FALSE)</f>
        <v>20.5</v>
      </c>
      <c r="R52" s="4">
        <f t="shared" si="4"/>
        <v>20.5</v>
      </c>
      <c r="S52" s="4">
        <f>VLOOKUP($A52,'Balance Beam (Post)'!$C:$Q,2,FALSE)</f>
        <v>8</v>
      </c>
      <c r="T52" s="4">
        <f>VLOOKUP($A52,'Balance Beam (Post)'!$C:$Q,3,FALSE)</f>
        <v>2</v>
      </c>
      <c r="U52" s="4">
        <f>VLOOKUP($A52,'Balance Beam (Post)'!$C:$Q,4,FALSE)</f>
        <v>2</v>
      </c>
      <c r="V52" s="4">
        <f>VLOOKUP($A52,'Balance Beam (Post)'!$C:$Q,5,FALSE)</f>
        <v>4</v>
      </c>
      <c r="W52" s="4">
        <f>VLOOKUP($A52,'Balance Beam (Post)'!$C:$Q,6,FALSE)</f>
        <v>1</v>
      </c>
      <c r="X52" s="4">
        <f>VLOOKUP($A52,'Balance Beam (Post)'!$C:$Q,7,FALSE)</f>
        <v>3</v>
      </c>
      <c r="Y52" s="4">
        <f>VLOOKUP($A52,'Balance Beam (Post)'!$C:$Q,8,FALSE)</f>
        <v>1</v>
      </c>
      <c r="Z52" s="4">
        <f>VLOOKUP($A52,'Balance Beam (Post)'!$C:$Q,9,FALSE)</f>
        <v>0</v>
      </c>
      <c r="AA52" s="4">
        <f>VLOOKUP($A52,'Balance Beam (Post)'!$C:$Q,10,FALSE)</f>
        <v>2</v>
      </c>
      <c r="AB52" s="4">
        <f>VLOOKUP($A52,'Moving Sideways'!$C:$Q,2,FALSE)</f>
        <v>21</v>
      </c>
      <c r="AC52" s="4">
        <f>VLOOKUP($A52,'Moving Sideways'!$C:$Q,3,FALSE)</f>
        <v>22</v>
      </c>
      <c r="AD52" s="4">
        <f t="shared" si="5"/>
        <v>22</v>
      </c>
      <c r="AE52" s="4">
        <f>VLOOKUP($A52,'Jumping Sideways'!$C:$Q,2,FALSE)</f>
        <v>41</v>
      </c>
      <c r="AF52" s="4">
        <f>VLOOKUP($A52,'Jumping Sideways'!$C:$Q,3,FALSE)</f>
        <v>36</v>
      </c>
      <c r="AG52" s="4">
        <f t="shared" si="6"/>
        <v>41</v>
      </c>
      <c r="AH52" s="4">
        <f>VLOOKUP($A52,'Y-Balance (Post)'!$C:$Q,2,FALSE)</f>
        <v>60</v>
      </c>
      <c r="AI52" s="4">
        <f>VLOOKUP($A52,'Y-Balance (Post)'!$C:$Q,3,FALSE)</f>
        <v>55</v>
      </c>
      <c r="AJ52" s="4">
        <f>VLOOKUP($A52,'Y-Balance (Post)'!$C:$Q,4,FALSE)</f>
        <v>92</v>
      </c>
      <c r="AK52" s="4">
        <f>VLOOKUP($A52,'Y-Balance (Post)'!$C:$Q,5,FALSE)</f>
        <v>90</v>
      </c>
      <c r="AL52" s="4">
        <f>VLOOKUP($A52,'Y-Balance (Post)'!$C:$Q,6,FALSE)</f>
        <v>78</v>
      </c>
      <c r="AM52" s="4">
        <f>VLOOKUP($A52,'Y-Balance (Post)'!$C:$Q,7,FALSE)</f>
        <v>92</v>
      </c>
      <c r="AN52" s="4">
        <f>VLOOKUP($A52,'Y-Balance (Post)'!$C:$Q,8,FALSE)</f>
        <v>63</v>
      </c>
      <c r="AO52" s="4">
        <f>VLOOKUP($A52,'Y-Balance (Post)'!$C:$Q,9,FALSE)</f>
        <v>65</v>
      </c>
      <c r="AP52" s="4">
        <f>VLOOKUP($A52,'Y-Balance (Post)'!$C:$Q,10,FALSE)</f>
        <v>94</v>
      </c>
      <c r="AQ52" s="4">
        <f>VLOOKUP($A52,'Y-Balance (Post)'!$C:$Q,11,FALSE)</f>
        <v>95</v>
      </c>
      <c r="AR52" s="4">
        <f>VLOOKUP($A52,'Y-Balance (Post)'!$C:$Q,12,FALSE)</f>
        <v>94</v>
      </c>
      <c r="AS52" s="4">
        <f>VLOOKUP($A52,'Y-Balance (Post)'!$C:$Q,13,FALSE)</f>
        <v>99</v>
      </c>
      <c r="AT52" s="4">
        <f t="shared" ref="AT52:AY52" si="58">MAX(AH52,AN52)</f>
        <v>63</v>
      </c>
      <c r="AU52" s="4">
        <f t="shared" si="58"/>
        <v>65</v>
      </c>
      <c r="AV52" s="4">
        <f t="shared" si="58"/>
        <v>94</v>
      </c>
      <c r="AW52" s="4">
        <f t="shared" si="58"/>
        <v>95</v>
      </c>
      <c r="AX52" s="4">
        <f t="shared" si="58"/>
        <v>94</v>
      </c>
      <c r="AY52" s="4">
        <f t="shared" si="58"/>
        <v>99</v>
      </c>
      <c r="AZ52" s="4">
        <f>VLOOKUP($A52,'Wall Toss'!$C:$Q,2,FALSE)</f>
        <v>13</v>
      </c>
      <c r="BA52" s="4">
        <f>VLOOKUP($A52,'Wall Toss'!$C:$Q,3,FALSE)</f>
        <v>18</v>
      </c>
      <c r="BB52" s="4">
        <f t="shared" si="8"/>
        <v>18</v>
      </c>
    </row>
    <row r="53" spans="1:54" ht="13" x14ac:dyDescent="0.15">
      <c r="A53" s="4" t="s">
        <v>94</v>
      </c>
      <c r="B53" s="4">
        <f>VLOOKUP(A53,'Height &amp; Seated Height'!C:Q,2,FALSE)</f>
        <v>150</v>
      </c>
      <c r="C53" s="4">
        <f>VLOOKUP($A53,'Height &amp; Seated Height'!C:Q,3,FALSE)</f>
        <v>112.7</v>
      </c>
      <c r="D53" s="4">
        <f>VLOOKUP($A53,'Arm Span'!C:Q,2,FALSE)</f>
        <v>153</v>
      </c>
      <c r="E53" s="8">
        <f>VLOOKUP($A53,'20m Sprint (Post)'!C:Q,2,FALSE)</f>
        <v>3.7559999999999998</v>
      </c>
      <c r="F53" s="8">
        <f>VLOOKUP($A53,'20m Sprint (Post)'!$C:$Q,3,FALSE)</f>
        <v>3.8420000000000001</v>
      </c>
      <c r="G53" s="8">
        <f t="shared" si="0"/>
        <v>3.7559999999999998</v>
      </c>
      <c r="H53" s="8">
        <f>VLOOKUP($A53,'505 Agility (Post)'!$C:$Q,2,FALSE)</f>
        <v>2.6749999999999998</v>
      </c>
      <c r="I53" s="8">
        <f>VLOOKUP($A53,'505 Agility (Post)'!$C:$Q,3,FALSE)</f>
        <v>2.6659999999999999</v>
      </c>
      <c r="J53" s="8">
        <f t="shared" si="1"/>
        <v>2.6659999999999999</v>
      </c>
      <c r="K53" s="4">
        <f>VLOOKUP($A53,'Vertical Jump'!$C:$Q,2,FALSE)</f>
        <v>32</v>
      </c>
      <c r="L53" s="4">
        <f>VLOOKUP($A53,'Vertical Jump'!$C:$Q,3,FALSE)</f>
        <v>57</v>
      </c>
      <c r="M53" s="4">
        <f>VLOOKUP($A53,'Vertical Jump'!$C:$Q,4,FALSE)</f>
        <v>62</v>
      </c>
      <c r="N53" s="4">
        <f t="shared" si="2"/>
        <v>62</v>
      </c>
      <c r="O53" s="4">
        <f t="shared" si="3"/>
        <v>30</v>
      </c>
      <c r="P53" s="4">
        <f>VLOOKUP($A53,'Handgrip Strength'!$C:$Q,2,FALSE)</f>
        <v>13</v>
      </c>
      <c r="Q53" s="4">
        <f>VLOOKUP($A53,'Handgrip Strength'!$C:$Q,3,FALSE)</f>
        <v>13</v>
      </c>
      <c r="R53" s="4">
        <f t="shared" si="4"/>
        <v>13</v>
      </c>
      <c r="S53" s="4">
        <f>VLOOKUP($A53,'Balance Beam (Post)'!$C:$Q,2,FALSE)</f>
        <v>8</v>
      </c>
      <c r="T53" s="4">
        <f>VLOOKUP($A53,'Balance Beam (Post)'!$C:$Q,3,FALSE)</f>
        <v>8</v>
      </c>
      <c r="U53" s="4">
        <f>VLOOKUP($A53,'Balance Beam (Post)'!$C:$Q,4,FALSE)</f>
        <v>8</v>
      </c>
      <c r="V53" s="4">
        <f>VLOOKUP($A53,'Balance Beam (Post)'!$C:$Q,5,FALSE)</f>
        <v>4</v>
      </c>
      <c r="W53" s="4">
        <f>VLOOKUP($A53,'Balance Beam (Post)'!$C:$Q,6,FALSE)</f>
        <v>2</v>
      </c>
      <c r="X53" s="4">
        <f>VLOOKUP($A53,'Balance Beam (Post)'!$C:$Q,7,FALSE)</f>
        <v>4</v>
      </c>
      <c r="Y53" s="4">
        <f>VLOOKUP($A53,'Balance Beam (Post)'!$C:$Q,8,FALSE)</f>
        <v>5</v>
      </c>
      <c r="Z53" s="4">
        <f>VLOOKUP($A53,'Balance Beam (Post)'!$C:$Q,9,FALSE)</f>
        <v>0</v>
      </c>
      <c r="AA53" s="4">
        <f>VLOOKUP($A53,'Balance Beam (Post)'!$C:$Q,10,FALSE)</f>
        <v>0</v>
      </c>
      <c r="AB53" s="4">
        <f>VLOOKUP($A53,'Moving Sideways'!$C:$Q,2,FALSE)</f>
        <v>21</v>
      </c>
      <c r="AC53" s="4">
        <f>VLOOKUP($A53,'Moving Sideways'!$C:$Q,3,FALSE)</f>
        <v>27</v>
      </c>
      <c r="AD53" s="4">
        <f t="shared" si="5"/>
        <v>27</v>
      </c>
      <c r="AE53" s="4">
        <f>VLOOKUP($A53,'Jumping Sideways'!$C:$Q,2,FALSE)</f>
        <v>36</v>
      </c>
      <c r="AF53" s="4">
        <f>VLOOKUP($A53,'Jumping Sideways'!$C:$Q,3,FALSE)</f>
        <v>31</v>
      </c>
      <c r="AG53" s="4">
        <f t="shared" si="6"/>
        <v>36</v>
      </c>
      <c r="AH53" s="4">
        <f>VLOOKUP($A53,'Y-Balance (Post)'!$C:$Q,2,FALSE)</f>
        <v>60</v>
      </c>
      <c r="AI53" s="4">
        <f>VLOOKUP($A53,'Y-Balance (Post)'!$C:$Q,3,FALSE)</f>
        <v>68</v>
      </c>
      <c r="AJ53" s="4">
        <f>VLOOKUP($A53,'Y-Balance (Post)'!$C:$Q,4,FALSE)</f>
        <v>93</v>
      </c>
      <c r="AK53" s="4">
        <f>VLOOKUP($A53,'Y-Balance (Post)'!$C:$Q,5,FALSE)</f>
        <v>98</v>
      </c>
      <c r="AL53" s="4">
        <f>VLOOKUP($A53,'Y-Balance (Post)'!$C:$Q,6,FALSE)</f>
        <v>91</v>
      </c>
      <c r="AM53" s="4">
        <f>VLOOKUP($A53,'Y-Balance (Post)'!$C:$Q,7,FALSE)</f>
        <v>94</v>
      </c>
      <c r="AN53" s="4">
        <f>VLOOKUP($A53,'Y-Balance (Post)'!$C:$Q,8,FALSE)</f>
        <v>62</v>
      </c>
      <c r="AO53" s="4">
        <f>VLOOKUP($A53,'Y-Balance (Post)'!$C:$Q,9,FALSE)</f>
        <v>64</v>
      </c>
      <c r="AP53" s="4">
        <f>VLOOKUP($A53,'Y-Balance (Post)'!$C:$Q,10,FALSE)</f>
        <v>93</v>
      </c>
      <c r="AQ53" s="4">
        <f>VLOOKUP($A53,'Y-Balance (Post)'!$C:$Q,11,FALSE)</f>
        <v>104</v>
      </c>
      <c r="AR53" s="4">
        <f>VLOOKUP($A53,'Y-Balance (Post)'!$C:$Q,12,FALSE)</f>
        <v>93</v>
      </c>
      <c r="AS53" s="4">
        <f>VLOOKUP($A53,'Y-Balance (Post)'!$C:$Q,13,FALSE)</f>
        <v>94</v>
      </c>
      <c r="AT53" s="4">
        <f t="shared" ref="AT53:AY53" si="59">MAX(AH53,AN53)</f>
        <v>62</v>
      </c>
      <c r="AU53" s="4">
        <f t="shared" si="59"/>
        <v>68</v>
      </c>
      <c r="AV53" s="4">
        <f t="shared" si="59"/>
        <v>93</v>
      </c>
      <c r="AW53" s="4">
        <f t="shared" si="59"/>
        <v>104</v>
      </c>
      <c r="AX53" s="4">
        <f t="shared" si="59"/>
        <v>93</v>
      </c>
      <c r="AY53" s="4">
        <f t="shared" si="59"/>
        <v>94</v>
      </c>
      <c r="AZ53" s="4">
        <f>VLOOKUP($A53,'Wall Toss'!$C:$Q,2,FALSE)</f>
        <v>16</v>
      </c>
      <c r="BA53" s="4">
        <f>VLOOKUP($A53,'Wall Toss'!$C:$Q,3,FALSE)</f>
        <v>14</v>
      </c>
      <c r="BB53" s="4">
        <f t="shared" si="8"/>
        <v>16</v>
      </c>
    </row>
    <row r="54" spans="1:54" ht="13" x14ac:dyDescent="0.15">
      <c r="A54" s="4" t="s">
        <v>95</v>
      </c>
      <c r="B54" s="4">
        <f>VLOOKUP(A54,'Height &amp; Seated Height'!C:Q,2,FALSE)</f>
        <v>166.4</v>
      </c>
      <c r="C54" s="4">
        <f>VLOOKUP($A54,'Height &amp; Seated Height'!C:Q,3,FALSE)</f>
        <v>123.9</v>
      </c>
      <c r="D54" s="4">
        <f>VLOOKUP($A54,'Arm Span'!C:Q,2,FALSE)</f>
        <v>167</v>
      </c>
      <c r="E54" s="8">
        <f>VLOOKUP($A54,'20m Sprint (Post)'!C:Q,2,FALSE)</f>
        <v>3.1619999999999999</v>
      </c>
      <c r="F54" s="8">
        <f>VLOOKUP($A54,'20m Sprint (Post)'!$C:$Q,3,FALSE)</f>
        <v>3.194</v>
      </c>
      <c r="G54" s="8">
        <f t="shared" si="0"/>
        <v>3.1619999999999999</v>
      </c>
      <c r="H54" s="8">
        <f>VLOOKUP($A54,'505 Agility (Post)'!$C:$Q,2,FALSE)</f>
        <v>2.6080000000000001</v>
      </c>
      <c r="I54" s="8">
        <f>VLOOKUP($A54,'505 Agility (Post)'!$C:$Q,3,FALSE)</f>
        <v>2.3330000000000002</v>
      </c>
      <c r="J54" s="8">
        <f t="shared" si="1"/>
        <v>2.3330000000000002</v>
      </c>
      <c r="K54" s="4">
        <f>VLOOKUP($A54,'Vertical Jump'!$C:$Q,2,FALSE)</f>
        <v>28</v>
      </c>
      <c r="L54" s="4">
        <f>VLOOKUP($A54,'Vertical Jump'!$C:$Q,3,FALSE)</f>
        <v>61</v>
      </c>
      <c r="M54" s="4">
        <f>VLOOKUP($A54,'Vertical Jump'!$C:$Q,4,FALSE)</f>
        <v>77</v>
      </c>
      <c r="N54" s="4">
        <f t="shared" si="2"/>
        <v>77</v>
      </c>
      <c r="O54" s="4">
        <f t="shared" si="3"/>
        <v>49</v>
      </c>
      <c r="P54" s="4">
        <f>VLOOKUP($A54,'Handgrip Strength'!$C:$Q,2,FALSE)</f>
        <v>35</v>
      </c>
      <c r="Q54" s="4">
        <f>VLOOKUP($A54,'Handgrip Strength'!$C:$Q,3,FALSE)</f>
        <v>37.5</v>
      </c>
      <c r="R54" s="4">
        <f t="shared" si="4"/>
        <v>37.5</v>
      </c>
      <c r="S54" s="4">
        <f>VLOOKUP($A54,'Balance Beam (Post)'!$C:$Q,2,FALSE)</f>
        <v>3</v>
      </c>
      <c r="T54" s="4">
        <f>VLOOKUP($A54,'Balance Beam (Post)'!$C:$Q,3,FALSE)</f>
        <v>1</v>
      </c>
      <c r="U54" s="4">
        <f>VLOOKUP($A54,'Balance Beam (Post)'!$C:$Q,4,FALSE)</f>
        <v>1</v>
      </c>
      <c r="V54" s="4">
        <f>VLOOKUP($A54,'Balance Beam (Post)'!$C:$Q,5,FALSE)</f>
        <v>0</v>
      </c>
      <c r="W54" s="4">
        <f>VLOOKUP($A54,'Balance Beam (Post)'!$C:$Q,6,FALSE)</f>
        <v>1</v>
      </c>
      <c r="X54" s="4">
        <f>VLOOKUP($A54,'Balance Beam (Post)'!$C:$Q,7,FALSE)</f>
        <v>8</v>
      </c>
      <c r="Y54" s="4">
        <f>VLOOKUP($A54,'Balance Beam (Post)'!$C:$Q,8,FALSE)</f>
        <v>2</v>
      </c>
      <c r="Z54" s="4">
        <f>VLOOKUP($A54,'Balance Beam (Post)'!$C:$Q,9,FALSE)</f>
        <v>4</v>
      </c>
      <c r="AA54" s="4">
        <f>VLOOKUP($A54,'Balance Beam (Post)'!$C:$Q,10,FALSE)</f>
        <v>3</v>
      </c>
      <c r="AB54" s="4">
        <f>VLOOKUP($A54,'Moving Sideways'!$C:$Q,2,FALSE)</f>
        <v>24</v>
      </c>
      <c r="AC54" s="4">
        <f>VLOOKUP($A54,'Moving Sideways'!$C:$Q,3,FALSE)</f>
        <v>30</v>
      </c>
      <c r="AD54" s="4">
        <f t="shared" si="5"/>
        <v>30</v>
      </c>
      <c r="AE54" s="4">
        <f>VLOOKUP($A54,'Jumping Sideways'!$C:$Q,2,FALSE)</f>
        <v>40</v>
      </c>
      <c r="AF54" s="4">
        <f>VLOOKUP($A54,'Jumping Sideways'!$C:$Q,3,FALSE)</f>
        <v>35</v>
      </c>
      <c r="AG54" s="4">
        <f t="shared" si="6"/>
        <v>40</v>
      </c>
      <c r="AH54" s="4">
        <f>VLOOKUP($A54,'Y-Balance (Post)'!$C:$Q,2,FALSE)</f>
        <v>52</v>
      </c>
      <c r="AI54" s="4">
        <f>VLOOKUP($A54,'Y-Balance (Post)'!$C:$Q,3,FALSE)</f>
        <v>58</v>
      </c>
      <c r="AJ54" s="4">
        <f>VLOOKUP($A54,'Y-Balance (Post)'!$C:$Q,4,FALSE)</f>
        <v>93</v>
      </c>
      <c r="AK54" s="4">
        <f>VLOOKUP($A54,'Y-Balance (Post)'!$C:$Q,5,FALSE)</f>
        <v>97</v>
      </c>
      <c r="AL54" s="4">
        <f>VLOOKUP($A54,'Y-Balance (Post)'!$C:$Q,6,FALSE)</f>
        <v>89</v>
      </c>
      <c r="AM54" s="4">
        <f>VLOOKUP($A54,'Y-Balance (Post)'!$C:$Q,7,FALSE)</f>
        <v>93</v>
      </c>
      <c r="AN54" s="4">
        <f>VLOOKUP($A54,'Y-Balance (Post)'!$C:$Q,8,FALSE)</f>
        <v>0</v>
      </c>
      <c r="AO54" s="4">
        <f>VLOOKUP($A54,'Y-Balance (Post)'!$C:$Q,9,FALSE)</f>
        <v>56</v>
      </c>
      <c r="AP54" s="4">
        <f>VLOOKUP($A54,'Y-Balance (Post)'!$C:$Q,10,FALSE)</f>
        <v>93</v>
      </c>
      <c r="AQ54" s="4">
        <f>VLOOKUP($A54,'Y-Balance (Post)'!$C:$Q,11,FALSE)</f>
        <v>96</v>
      </c>
      <c r="AR54" s="4">
        <f>VLOOKUP($A54,'Y-Balance (Post)'!$C:$Q,12,FALSE)</f>
        <v>0</v>
      </c>
      <c r="AS54" s="4">
        <f>VLOOKUP($A54,'Y-Balance (Post)'!$C:$Q,13,FALSE)</f>
        <v>87</v>
      </c>
      <c r="AT54" s="4">
        <f t="shared" ref="AT54:AY54" si="60">MAX(AH54,AN54)</f>
        <v>52</v>
      </c>
      <c r="AU54" s="4">
        <f t="shared" si="60"/>
        <v>58</v>
      </c>
      <c r="AV54" s="4">
        <f t="shared" si="60"/>
        <v>93</v>
      </c>
      <c r="AW54" s="4">
        <f t="shared" si="60"/>
        <v>97</v>
      </c>
      <c r="AX54" s="4">
        <f t="shared" si="60"/>
        <v>89</v>
      </c>
      <c r="AY54" s="4">
        <f t="shared" si="60"/>
        <v>93</v>
      </c>
      <c r="AZ54" s="4">
        <f>VLOOKUP($A54,'Wall Toss'!$C:$Q,2,FALSE)</f>
        <v>13</v>
      </c>
      <c r="BA54" s="4">
        <f>VLOOKUP($A54,'Wall Toss'!$C:$Q,3,FALSE)</f>
        <v>16</v>
      </c>
      <c r="BB54" s="4">
        <f t="shared" si="8"/>
        <v>16</v>
      </c>
    </row>
    <row r="55" spans="1:54" ht="13" x14ac:dyDescent="0.15">
      <c r="A55" s="4" t="s">
        <v>96</v>
      </c>
      <c r="B55" s="4">
        <f>VLOOKUP(A55,'Height &amp; Seated Height'!C:Q,2,FALSE)</f>
        <v>160.9</v>
      </c>
      <c r="C55" s="4">
        <f>VLOOKUP($A55,'Height &amp; Seated Height'!C:Q,3,FALSE)</f>
        <v>122.4</v>
      </c>
      <c r="D55" s="4">
        <f>VLOOKUP($A55,'Arm Span'!C:Q,2,FALSE)</f>
        <v>157</v>
      </c>
      <c r="E55" s="8">
        <f>VLOOKUP($A55,'20m Sprint (Post)'!C:Q,2,FALSE)</f>
        <v>3.4729999999999999</v>
      </c>
      <c r="F55" s="8">
        <f>VLOOKUP($A55,'20m Sprint (Post)'!$C:$Q,3,FALSE)</f>
        <v>3.5710000000000002</v>
      </c>
      <c r="G55" s="8">
        <f t="shared" si="0"/>
        <v>3.4729999999999999</v>
      </c>
      <c r="H55" s="8">
        <f>VLOOKUP($A55,'505 Agility (Post)'!$C:$Q,2,FALSE)</f>
        <v>2.609</v>
      </c>
      <c r="I55" s="8">
        <f>VLOOKUP($A55,'505 Agility (Post)'!$C:$Q,3,FALSE)</f>
        <v>2.653</v>
      </c>
      <c r="J55" s="8">
        <f t="shared" si="1"/>
        <v>2.609</v>
      </c>
      <c r="K55" s="4">
        <f>VLOOKUP($A55,'Vertical Jump'!$C:$Q,2,FALSE)</f>
        <v>41</v>
      </c>
      <c r="L55" s="4">
        <f>VLOOKUP($A55,'Vertical Jump'!$C:$Q,3,FALSE)</f>
        <v>80</v>
      </c>
      <c r="M55" s="4">
        <f>VLOOKUP($A55,'Vertical Jump'!$C:$Q,4,FALSE)</f>
        <v>86</v>
      </c>
      <c r="N55" s="4">
        <f t="shared" si="2"/>
        <v>86</v>
      </c>
      <c r="O55" s="4">
        <f t="shared" si="3"/>
        <v>45</v>
      </c>
      <c r="P55" s="4">
        <f>VLOOKUP($A55,'Handgrip Strength'!$C:$Q,2,FALSE)</f>
        <v>24</v>
      </c>
      <c r="Q55" s="4">
        <f>VLOOKUP($A55,'Handgrip Strength'!$C:$Q,3,FALSE)</f>
        <v>25</v>
      </c>
      <c r="R55" s="4">
        <f t="shared" si="4"/>
        <v>25</v>
      </c>
      <c r="S55" s="4">
        <f>VLOOKUP($A55,'Balance Beam (Post)'!$C:$Q,2,FALSE)</f>
        <v>6</v>
      </c>
      <c r="T55" s="4">
        <f>VLOOKUP($A55,'Balance Beam (Post)'!$C:$Q,3,FALSE)</f>
        <v>8</v>
      </c>
      <c r="U55" s="4">
        <f>VLOOKUP($A55,'Balance Beam (Post)'!$C:$Q,4,FALSE)</f>
        <v>8</v>
      </c>
      <c r="V55" s="4">
        <f>VLOOKUP($A55,'Balance Beam (Post)'!$C:$Q,5,FALSE)</f>
        <v>7</v>
      </c>
      <c r="W55" s="4">
        <f>VLOOKUP($A55,'Balance Beam (Post)'!$C:$Q,6,FALSE)</f>
        <v>1</v>
      </c>
      <c r="X55" s="4">
        <f>VLOOKUP($A55,'Balance Beam (Post)'!$C:$Q,7,FALSE)</f>
        <v>1</v>
      </c>
      <c r="Y55" s="4">
        <f>VLOOKUP($A55,'Balance Beam (Post)'!$C:$Q,8,FALSE)</f>
        <v>2</v>
      </c>
      <c r="Z55" s="4">
        <f>VLOOKUP($A55,'Balance Beam (Post)'!$C:$Q,9,FALSE)</f>
        <v>6</v>
      </c>
      <c r="AA55" s="4">
        <f>VLOOKUP($A55,'Balance Beam (Post)'!$C:$Q,10,FALSE)</f>
        <v>1</v>
      </c>
      <c r="AB55" s="4">
        <f>VLOOKUP($A55,'Moving Sideways'!$C:$Q,2,FALSE)</f>
        <v>33</v>
      </c>
      <c r="AC55" s="4">
        <f>VLOOKUP($A55,'Moving Sideways'!$C:$Q,3,FALSE)</f>
        <v>37</v>
      </c>
      <c r="AD55" s="4">
        <f t="shared" si="5"/>
        <v>37</v>
      </c>
      <c r="AE55" s="4">
        <f>VLOOKUP($A55,'Jumping Sideways'!$C:$Q,2,FALSE)</f>
        <v>42</v>
      </c>
      <c r="AF55" s="4">
        <f>VLOOKUP($A55,'Jumping Sideways'!$C:$Q,3,FALSE)</f>
        <v>40</v>
      </c>
      <c r="AG55" s="4">
        <f t="shared" si="6"/>
        <v>42</v>
      </c>
      <c r="AH55" s="4">
        <f>VLOOKUP($A55,'Y-Balance (Post)'!$C:$Q,2,FALSE)</f>
        <v>55</v>
      </c>
      <c r="AI55" s="4">
        <f>VLOOKUP($A55,'Y-Balance (Post)'!$C:$Q,3,FALSE)</f>
        <v>67</v>
      </c>
      <c r="AJ55" s="4">
        <f>VLOOKUP($A55,'Y-Balance (Post)'!$C:$Q,4,FALSE)</f>
        <v>95</v>
      </c>
      <c r="AK55" s="4">
        <f>VLOOKUP($A55,'Y-Balance (Post)'!$C:$Q,5,FALSE)</f>
        <v>85</v>
      </c>
      <c r="AL55" s="4">
        <f>VLOOKUP($A55,'Y-Balance (Post)'!$C:$Q,6,FALSE)</f>
        <v>92</v>
      </c>
      <c r="AM55" s="4">
        <f>VLOOKUP($A55,'Y-Balance (Post)'!$C:$Q,7,FALSE)</f>
        <v>93</v>
      </c>
      <c r="AN55" s="4">
        <f>VLOOKUP($A55,'Y-Balance (Post)'!$C:$Q,8,FALSE)</f>
        <v>58</v>
      </c>
      <c r="AO55" s="4">
        <f>VLOOKUP($A55,'Y-Balance (Post)'!$C:$Q,9,FALSE)</f>
        <v>61</v>
      </c>
      <c r="AP55" s="4">
        <f>VLOOKUP($A55,'Y-Balance (Post)'!$C:$Q,10,FALSE)</f>
        <v>95</v>
      </c>
      <c r="AQ55" s="4">
        <f>VLOOKUP($A55,'Y-Balance (Post)'!$C:$Q,11,FALSE)</f>
        <v>83</v>
      </c>
      <c r="AR55" s="4">
        <f>VLOOKUP($A55,'Y-Balance (Post)'!$C:$Q,12,FALSE)</f>
        <v>93</v>
      </c>
      <c r="AS55" s="4">
        <f>VLOOKUP($A55,'Y-Balance (Post)'!$C:$Q,13,FALSE)</f>
        <v>101</v>
      </c>
      <c r="AT55" s="4">
        <f t="shared" ref="AT55:AY55" si="61">MAX(AH55,AN55)</f>
        <v>58</v>
      </c>
      <c r="AU55" s="4">
        <f t="shared" si="61"/>
        <v>67</v>
      </c>
      <c r="AV55" s="4">
        <f t="shared" si="61"/>
        <v>95</v>
      </c>
      <c r="AW55" s="4">
        <f t="shared" si="61"/>
        <v>85</v>
      </c>
      <c r="AX55" s="4">
        <f t="shared" si="61"/>
        <v>93</v>
      </c>
      <c r="AY55" s="4">
        <f t="shared" si="61"/>
        <v>101</v>
      </c>
      <c r="AZ55" s="4">
        <f>VLOOKUP($A55,'Wall Toss'!$C:$Q,2,FALSE)</f>
        <v>23</v>
      </c>
      <c r="BA55" s="4">
        <f>VLOOKUP($A55,'Wall Toss'!$C:$Q,3,FALSE)</f>
        <v>28</v>
      </c>
      <c r="BB55" s="4">
        <f t="shared" si="8"/>
        <v>28</v>
      </c>
    </row>
    <row r="56" spans="1:54" ht="13" x14ac:dyDescent="0.15">
      <c r="A56" s="4" t="s">
        <v>97</v>
      </c>
      <c r="B56" s="4">
        <f>VLOOKUP(A56,'Height &amp; Seated Height'!C:Q,2,FALSE)</f>
        <v>151.4</v>
      </c>
      <c r="C56" s="4">
        <f>VLOOKUP($A56,'Height &amp; Seated Height'!C:Q,3,FALSE)</f>
        <v>120.5</v>
      </c>
      <c r="D56" s="4">
        <f>VLOOKUP($A56,'Arm Span'!C:Q,2,FALSE)</f>
        <v>148</v>
      </c>
      <c r="E56" s="8">
        <f>VLOOKUP($A56,'20m Sprint (Post)'!C:Q,2,FALSE)</f>
        <v>3.9849999999999999</v>
      </c>
      <c r="F56" s="8">
        <f>VLOOKUP($A56,'20m Sprint (Post)'!$C:$Q,3,FALSE)</f>
        <v>3.956</v>
      </c>
      <c r="G56" s="8">
        <f t="shared" si="0"/>
        <v>3.956</v>
      </c>
      <c r="H56" s="8">
        <f>VLOOKUP($A56,'505 Agility (Post)'!$C:$Q,2,FALSE)</f>
        <v>2.89</v>
      </c>
      <c r="I56" s="8">
        <f>VLOOKUP($A56,'505 Agility (Post)'!$C:$Q,3,FALSE)</f>
        <v>2.81</v>
      </c>
      <c r="J56" s="8">
        <f t="shared" si="1"/>
        <v>2.81</v>
      </c>
      <c r="K56" s="4">
        <f>VLOOKUP($A56,'Vertical Jump'!$C:$Q,2,FALSE)</f>
        <v>8</v>
      </c>
      <c r="L56" s="4">
        <f>VLOOKUP($A56,'Vertical Jump'!$C:$Q,3,FALSE)</f>
        <v>35</v>
      </c>
      <c r="M56" s="4">
        <f>VLOOKUP($A56,'Vertical Jump'!$C:$Q,4,FALSE)</f>
        <v>34</v>
      </c>
      <c r="N56" s="4">
        <f t="shared" si="2"/>
        <v>35</v>
      </c>
      <c r="O56" s="4">
        <f t="shared" si="3"/>
        <v>27</v>
      </c>
      <c r="P56" s="4">
        <f>VLOOKUP($A56,'Handgrip Strength'!$C:$Q,2,FALSE)</f>
        <v>21</v>
      </c>
      <c r="Q56" s="4">
        <f>VLOOKUP($A56,'Handgrip Strength'!$C:$Q,3,FALSE)</f>
        <v>23</v>
      </c>
      <c r="R56" s="4">
        <f t="shared" si="4"/>
        <v>23</v>
      </c>
      <c r="S56" s="4">
        <f>VLOOKUP($A56,'Balance Beam (Post)'!$C:$Q,2,FALSE)</f>
        <v>8</v>
      </c>
      <c r="T56" s="4">
        <f>VLOOKUP($A56,'Balance Beam (Post)'!$C:$Q,3,FALSE)</f>
        <v>8</v>
      </c>
      <c r="U56" s="4">
        <f>VLOOKUP($A56,'Balance Beam (Post)'!$C:$Q,4,FALSE)</f>
        <v>5</v>
      </c>
      <c r="V56" s="4">
        <f>VLOOKUP($A56,'Balance Beam (Post)'!$C:$Q,5,FALSE)</f>
        <v>2</v>
      </c>
      <c r="W56" s="4">
        <f>VLOOKUP($A56,'Balance Beam (Post)'!$C:$Q,6,FALSE)</f>
        <v>3</v>
      </c>
      <c r="X56" s="4">
        <f>VLOOKUP($A56,'Balance Beam (Post)'!$C:$Q,7,FALSE)</f>
        <v>3</v>
      </c>
      <c r="Y56" s="4">
        <f>VLOOKUP($A56,'Balance Beam (Post)'!$C:$Q,8,FALSE)</f>
        <v>8</v>
      </c>
      <c r="Z56" s="4">
        <f>VLOOKUP($A56,'Balance Beam (Post)'!$C:$Q,9,FALSE)</f>
        <v>8</v>
      </c>
      <c r="AA56" s="4">
        <f>VLOOKUP($A56,'Balance Beam (Post)'!$C:$Q,10,FALSE)</f>
        <v>4</v>
      </c>
      <c r="AB56" s="4">
        <f>VLOOKUP($A56,'Moving Sideways'!$C:$Q,2,FALSE)</f>
        <v>24</v>
      </c>
      <c r="AC56" s="4">
        <f>VLOOKUP($A56,'Moving Sideways'!$C:$Q,3,FALSE)</f>
        <v>32</v>
      </c>
      <c r="AD56" s="4">
        <f t="shared" si="5"/>
        <v>32</v>
      </c>
      <c r="AE56" s="4">
        <f>VLOOKUP($A56,'Jumping Sideways'!$C:$Q,2,FALSE)</f>
        <v>43</v>
      </c>
      <c r="AF56" s="4">
        <f>VLOOKUP($A56,'Jumping Sideways'!$C:$Q,3,FALSE)</f>
        <v>44</v>
      </c>
      <c r="AG56" s="4">
        <f t="shared" si="6"/>
        <v>44</v>
      </c>
      <c r="AH56" s="4">
        <f>VLOOKUP($A56,'Y-Balance (Post)'!$C:$Q,2,FALSE)</f>
        <v>52</v>
      </c>
      <c r="AI56" s="4">
        <f>VLOOKUP($A56,'Y-Balance (Post)'!$C:$Q,3,FALSE)</f>
        <v>49</v>
      </c>
      <c r="AJ56" s="4">
        <f>VLOOKUP($A56,'Y-Balance (Post)'!$C:$Q,4,FALSE)</f>
        <v>85</v>
      </c>
      <c r="AK56" s="4">
        <f>VLOOKUP($A56,'Y-Balance (Post)'!$C:$Q,5,FALSE)</f>
        <v>89</v>
      </c>
      <c r="AL56" s="4">
        <f>VLOOKUP($A56,'Y-Balance (Post)'!$C:$Q,6,FALSE)</f>
        <v>93</v>
      </c>
      <c r="AM56" s="4">
        <f>VLOOKUP($A56,'Y-Balance (Post)'!$C:$Q,7,FALSE)</f>
        <v>89</v>
      </c>
      <c r="AN56" s="4">
        <f>VLOOKUP($A56,'Y-Balance (Post)'!$C:$Q,8,FALSE)</f>
        <v>60</v>
      </c>
      <c r="AO56" s="4">
        <f>VLOOKUP($A56,'Y-Balance (Post)'!$C:$Q,9,FALSE)</f>
        <v>71</v>
      </c>
      <c r="AP56" s="4">
        <f>VLOOKUP($A56,'Y-Balance (Post)'!$C:$Q,10,FALSE)</f>
        <v>88</v>
      </c>
      <c r="AQ56" s="4">
        <f>VLOOKUP($A56,'Y-Balance (Post)'!$C:$Q,11,FALSE)</f>
        <v>96</v>
      </c>
      <c r="AR56" s="4">
        <f>VLOOKUP($A56,'Y-Balance (Post)'!$C:$Q,12,FALSE)</f>
        <v>100</v>
      </c>
      <c r="AS56" s="4">
        <f>VLOOKUP($A56,'Y-Balance (Post)'!$C:$Q,13,FALSE)</f>
        <v>87</v>
      </c>
      <c r="AT56" s="4">
        <f t="shared" ref="AT56:AY56" si="62">MAX(AH56,AN56)</f>
        <v>60</v>
      </c>
      <c r="AU56" s="4">
        <f t="shared" si="62"/>
        <v>71</v>
      </c>
      <c r="AV56" s="4">
        <f t="shared" si="62"/>
        <v>88</v>
      </c>
      <c r="AW56" s="4">
        <f t="shared" si="62"/>
        <v>96</v>
      </c>
      <c r="AX56" s="4">
        <f t="shared" si="62"/>
        <v>100</v>
      </c>
      <c r="AY56" s="4">
        <f t="shared" si="62"/>
        <v>89</v>
      </c>
      <c r="AZ56" s="4">
        <f>VLOOKUP($A56,'Wall Toss'!$C:$Q,2,FALSE)</f>
        <v>18</v>
      </c>
      <c r="BA56" s="4">
        <f>VLOOKUP($A56,'Wall Toss'!$C:$Q,3,FALSE)</f>
        <v>19</v>
      </c>
      <c r="BB56" s="4">
        <f t="shared" si="8"/>
        <v>19</v>
      </c>
    </row>
    <row r="57" spans="1:54" ht="13" x14ac:dyDescent="0.15">
      <c r="A57" s="4" t="s">
        <v>98</v>
      </c>
      <c r="B57" s="4">
        <f>VLOOKUP(A57,'Height &amp; Seated Height'!C:Q,2,FALSE)</f>
        <v>142.9</v>
      </c>
      <c r="C57" s="4">
        <f>VLOOKUP($A57,'Height &amp; Seated Height'!C:Q,3,FALSE)</f>
        <v>112.2</v>
      </c>
      <c r="D57" s="4">
        <f>VLOOKUP($A57,'Arm Span'!C:Q,2,FALSE)</f>
        <v>146</v>
      </c>
      <c r="E57" s="8">
        <f>VLOOKUP($A57,'20m Sprint (Post)'!C:Q,2,FALSE)</f>
        <v>3.7149999999999999</v>
      </c>
      <c r="F57" s="8">
        <f>VLOOKUP($A57,'20m Sprint (Post)'!$C:$Q,3,FALSE)</f>
        <v>3.6360000000000001</v>
      </c>
      <c r="G57" s="8">
        <f t="shared" si="0"/>
        <v>3.6360000000000001</v>
      </c>
      <c r="H57" s="8">
        <f>VLOOKUP($A57,'505 Agility (Post)'!$C:$Q,2,FALSE)</f>
        <v>2.85</v>
      </c>
      <c r="I57" s="8">
        <f>VLOOKUP($A57,'505 Agility (Post)'!$C:$Q,3,FALSE)</f>
        <v>2.64</v>
      </c>
      <c r="J57" s="8">
        <f t="shared" si="1"/>
        <v>2.64</v>
      </c>
      <c r="K57" s="4">
        <f>VLOOKUP($A57,'Vertical Jump'!$C:$Q,2,FALSE)</f>
        <v>8</v>
      </c>
      <c r="L57" s="4">
        <f>VLOOKUP($A57,'Vertical Jump'!$C:$Q,3,FALSE)</f>
        <v>47</v>
      </c>
      <c r="M57" s="4">
        <f>VLOOKUP($A57,'Vertical Jump'!$C:$Q,4,FALSE)</f>
        <v>47</v>
      </c>
      <c r="N57" s="4">
        <f t="shared" si="2"/>
        <v>47</v>
      </c>
      <c r="O57" s="4">
        <f t="shared" si="3"/>
        <v>39</v>
      </c>
      <c r="P57" s="4">
        <f>VLOOKUP($A57,'Handgrip Strength'!$C:$Q,2,FALSE)</f>
        <v>21</v>
      </c>
      <c r="Q57" s="4">
        <f>VLOOKUP($A57,'Handgrip Strength'!$C:$Q,3,FALSE)</f>
        <v>21</v>
      </c>
      <c r="R57" s="4">
        <f t="shared" si="4"/>
        <v>21</v>
      </c>
      <c r="S57" s="4">
        <f>VLOOKUP($A57,'Balance Beam (Post)'!$C:$Q,2,FALSE)</f>
        <v>8</v>
      </c>
      <c r="T57" s="4">
        <f>VLOOKUP($A57,'Balance Beam (Post)'!$C:$Q,3,FALSE)</f>
        <v>8</v>
      </c>
      <c r="U57" s="4">
        <f>VLOOKUP($A57,'Balance Beam (Post)'!$C:$Q,4,FALSE)</f>
        <v>8</v>
      </c>
      <c r="V57" s="4">
        <f>VLOOKUP($A57,'Balance Beam (Post)'!$C:$Q,5,FALSE)</f>
        <v>2</v>
      </c>
      <c r="W57" s="4">
        <f>VLOOKUP($A57,'Balance Beam (Post)'!$C:$Q,6,FALSE)</f>
        <v>8</v>
      </c>
      <c r="X57" s="4">
        <f>VLOOKUP($A57,'Balance Beam (Post)'!$C:$Q,7,FALSE)</f>
        <v>5</v>
      </c>
      <c r="Y57" s="4">
        <f>VLOOKUP($A57,'Balance Beam (Post)'!$C:$Q,8,FALSE)</f>
        <v>8</v>
      </c>
      <c r="Z57" s="4">
        <f>VLOOKUP($A57,'Balance Beam (Post)'!$C:$Q,9,FALSE)</f>
        <v>7</v>
      </c>
      <c r="AA57" s="4">
        <f>VLOOKUP($A57,'Balance Beam (Post)'!$C:$Q,10,FALSE)</f>
        <v>2</v>
      </c>
      <c r="AB57" s="4">
        <f>VLOOKUP($A57,'Moving Sideways'!$C:$Q,2,FALSE)</f>
        <v>27</v>
      </c>
      <c r="AC57" s="4">
        <f>VLOOKUP($A57,'Moving Sideways'!$C:$Q,3,FALSE)</f>
        <v>33</v>
      </c>
      <c r="AD57" s="4">
        <f t="shared" si="5"/>
        <v>33</v>
      </c>
      <c r="AE57" s="4">
        <f>VLOOKUP($A57,'Jumping Sideways'!$C:$Q,2,FALSE)</f>
        <v>49</v>
      </c>
      <c r="AF57" s="4">
        <f>VLOOKUP($A57,'Jumping Sideways'!$C:$Q,3,FALSE)</f>
        <v>50</v>
      </c>
      <c r="AG57" s="4">
        <f t="shared" si="6"/>
        <v>50</v>
      </c>
      <c r="AH57" s="4">
        <f>VLOOKUP($A57,'Y-Balance (Post)'!$C:$Q,2,FALSE)</f>
        <v>59</v>
      </c>
      <c r="AI57" s="4">
        <f>VLOOKUP($A57,'Y-Balance (Post)'!$C:$Q,3,FALSE)</f>
        <v>62</v>
      </c>
      <c r="AJ57" s="4">
        <f>VLOOKUP($A57,'Y-Balance (Post)'!$C:$Q,4,FALSE)</f>
        <v>90</v>
      </c>
      <c r="AK57" s="4">
        <f>VLOOKUP($A57,'Y-Balance (Post)'!$C:$Q,5,FALSE)</f>
        <v>78</v>
      </c>
      <c r="AL57" s="4">
        <f>VLOOKUP($A57,'Y-Balance (Post)'!$C:$Q,6,FALSE)</f>
        <v>88</v>
      </c>
      <c r="AM57" s="4">
        <f>VLOOKUP($A57,'Y-Balance (Post)'!$C:$Q,7,FALSE)</f>
        <v>77</v>
      </c>
      <c r="AN57" s="4">
        <f>VLOOKUP($A57,'Y-Balance (Post)'!$C:$Q,8,FALSE)</f>
        <v>62</v>
      </c>
      <c r="AO57" s="4">
        <f>VLOOKUP($A57,'Y-Balance (Post)'!$C:$Q,9,FALSE)</f>
        <v>65</v>
      </c>
      <c r="AP57" s="4">
        <f>VLOOKUP($A57,'Y-Balance (Post)'!$C:$Q,10,FALSE)</f>
        <v>77</v>
      </c>
      <c r="AQ57" s="4">
        <f>VLOOKUP($A57,'Y-Balance (Post)'!$C:$Q,11,FALSE)</f>
        <v>83</v>
      </c>
      <c r="AR57" s="4">
        <f>VLOOKUP($A57,'Y-Balance (Post)'!$C:$Q,12,FALSE)</f>
        <v>81</v>
      </c>
      <c r="AS57" s="4">
        <f>VLOOKUP($A57,'Y-Balance (Post)'!$C:$Q,13,FALSE)</f>
        <v>82</v>
      </c>
      <c r="AT57" s="4">
        <f t="shared" ref="AT57:AY57" si="63">MAX(AH57,AN57)</f>
        <v>62</v>
      </c>
      <c r="AU57" s="4">
        <f t="shared" si="63"/>
        <v>65</v>
      </c>
      <c r="AV57" s="4">
        <f t="shared" si="63"/>
        <v>90</v>
      </c>
      <c r="AW57" s="4">
        <f t="shared" si="63"/>
        <v>83</v>
      </c>
      <c r="AX57" s="4">
        <f t="shared" si="63"/>
        <v>88</v>
      </c>
      <c r="AY57" s="4">
        <f t="shared" si="63"/>
        <v>82</v>
      </c>
      <c r="AZ57" s="4">
        <f>VLOOKUP($A57,'Wall Toss'!$C:$Q,2,FALSE)</f>
        <v>19</v>
      </c>
      <c r="BA57" s="4">
        <f>VLOOKUP($A57,'Wall Toss'!$C:$Q,3,FALSE)</f>
        <v>23</v>
      </c>
      <c r="BB57" s="4">
        <f t="shared" si="8"/>
        <v>23</v>
      </c>
    </row>
    <row r="58" spans="1:54" ht="13" x14ac:dyDescent="0.15">
      <c r="A58" s="4" t="s">
        <v>99</v>
      </c>
      <c r="B58" s="4">
        <f>VLOOKUP(A58,'Height &amp; Seated Height'!C:Q,2,FALSE)</f>
        <v>150.6</v>
      </c>
      <c r="C58" s="4">
        <f>VLOOKUP($A58,'Height &amp; Seated Height'!C:Q,3,FALSE)</f>
        <v>117.8</v>
      </c>
      <c r="D58" s="4">
        <f>VLOOKUP($A58,'Arm Span'!C:Q,2,FALSE)</f>
        <v>151.5</v>
      </c>
      <c r="E58" s="4">
        <f>VLOOKUP($A58,'20m Sprint (Post)'!C:Q,2,FALSE)</f>
        <v>3.55</v>
      </c>
      <c r="F58" s="8">
        <f>VLOOKUP($A58,'20m Sprint (Post)'!$C:$Q,3,FALSE)</f>
        <v>3.524</v>
      </c>
      <c r="G58" s="4">
        <f t="shared" si="0"/>
        <v>3.524</v>
      </c>
      <c r="H58" s="8">
        <f>VLOOKUP($A58,'505 Agility (Post)'!$C:$Q,2,FALSE)</f>
        <v>2.76</v>
      </c>
      <c r="I58" s="8">
        <f>VLOOKUP($A58,'505 Agility (Post)'!$C:$Q,3,FALSE)</f>
        <v>2.77</v>
      </c>
      <c r="J58" s="8">
        <f t="shared" si="1"/>
        <v>2.76</v>
      </c>
      <c r="K58" s="4">
        <f>VLOOKUP($A58,'Vertical Jump'!$C:$Q,2,FALSE)</f>
        <v>12</v>
      </c>
      <c r="L58" s="4">
        <f>VLOOKUP($A58,'Vertical Jump'!$C:$Q,3,FALSE)</f>
        <v>53</v>
      </c>
      <c r="M58" s="4">
        <f>VLOOKUP($A58,'Vertical Jump'!$C:$Q,4,FALSE)</f>
        <v>56</v>
      </c>
      <c r="N58" s="4">
        <f t="shared" si="2"/>
        <v>56</v>
      </c>
      <c r="O58" s="4">
        <f t="shared" si="3"/>
        <v>44</v>
      </c>
      <c r="P58" s="4">
        <f>VLOOKUP($A58,'Handgrip Strength'!$C:$Q,2,FALSE)</f>
        <v>25</v>
      </c>
      <c r="Q58" s="4">
        <f>VLOOKUP($A58,'Handgrip Strength'!$C:$Q,3,FALSE)</f>
        <v>27</v>
      </c>
      <c r="R58" s="4">
        <f t="shared" si="4"/>
        <v>27</v>
      </c>
      <c r="S58" s="4">
        <f>VLOOKUP($A58,'Balance Beam (Post)'!$C:$Q,2,FALSE)</f>
        <v>8</v>
      </c>
      <c r="T58" s="4">
        <f>VLOOKUP($A58,'Balance Beam (Post)'!$C:$Q,3,FALSE)</f>
        <v>8</v>
      </c>
      <c r="U58" s="4">
        <f>VLOOKUP($A58,'Balance Beam (Post)'!$C:$Q,4,FALSE)</f>
        <v>8</v>
      </c>
      <c r="V58" s="4">
        <f>VLOOKUP($A58,'Balance Beam (Post)'!$C:$Q,5,FALSE)</f>
        <v>7</v>
      </c>
      <c r="W58" s="4">
        <f>VLOOKUP($A58,'Balance Beam (Post)'!$C:$Q,6,FALSE)</f>
        <v>8</v>
      </c>
      <c r="X58" s="4">
        <f>VLOOKUP($A58,'Balance Beam (Post)'!$C:$Q,7,FALSE)</f>
        <v>8</v>
      </c>
      <c r="Y58" s="4">
        <f>VLOOKUP($A58,'Balance Beam (Post)'!$C:$Q,8,FALSE)</f>
        <v>1</v>
      </c>
      <c r="Z58" s="4">
        <f>VLOOKUP($A58,'Balance Beam (Post)'!$C:$Q,9,FALSE)</f>
        <v>1</v>
      </c>
      <c r="AA58" s="4">
        <f>VLOOKUP($A58,'Balance Beam (Post)'!$C:$Q,10,FALSE)</f>
        <v>2</v>
      </c>
      <c r="AB58" s="4">
        <f>VLOOKUP($A58,'Moving Sideways'!$C:$Q,2,FALSE)</f>
        <v>30</v>
      </c>
      <c r="AC58" s="4">
        <f>VLOOKUP($A58,'Moving Sideways'!$C:$Q,3,FALSE)</f>
        <v>31</v>
      </c>
      <c r="AD58" s="4">
        <f t="shared" si="5"/>
        <v>31</v>
      </c>
      <c r="AE58" s="4">
        <f>VLOOKUP($A58,'Jumping Sideways'!$C:$Q,2,FALSE)</f>
        <v>43</v>
      </c>
      <c r="AF58" s="4">
        <f>VLOOKUP($A58,'Jumping Sideways'!$C:$Q,3,FALSE)</f>
        <v>50</v>
      </c>
      <c r="AG58" s="4">
        <f t="shared" si="6"/>
        <v>50</v>
      </c>
      <c r="AH58" s="4">
        <f>VLOOKUP($A58,'Y-Balance (Post)'!$C:$Q,2,FALSE)</f>
        <v>62</v>
      </c>
      <c r="AI58" s="4">
        <f>VLOOKUP($A58,'Y-Balance (Post)'!$C:$Q,3,FALSE)</f>
        <v>63</v>
      </c>
      <c r="AJ58" s="4">
        <f>VLOOKUP($A58,'Y-Balance (Post)'!$C:$Q,4,FALSE)</f>
        <v>92</v>
      </c>
      <c r="AK58" s="4">
        <f>VLOOKUP($A58,'Y-Balance (Post)'!$C:$Q,5,FALSE)</f>
        <v>90</v>
      </c>
      <c r="AL58" s="4">
        <f>VLOOKUP($A58,'Y-Balance (Post)'!$C:$Q,6,FALSE)</f>
        <v>90</v>
      </c>
      <c r="AM58" s="4">
        <f>VLOOKUP($A58,'Y-Balance (Post)'!$C:$Q,7,FALSE)</f>
        <v>94</v>
      </c>
      <c r="AN58" s="4">
        <f>VLOOKUP($A58,'Y-Balance (Post)'!$C:$Q,8,FALSE)</f>
        <v>62</v>
      </c>
      <c r="AO58" s="4">
        <f>VLOOKUP($A58,'Y-Balance (Post)'!$C:$Q,9,FALSE)</f>
        <v>69</v>
      </c>
      <c r="AP58" s="4">
        <f>VLOOKUP($A58,'Y-Balance (Post)'!$C:$Q,10,FALSE)</f>
        <v>98</v>
      </c>
      <c r="AQ58" s="4">
        <f>VLOOKUP($A58,'Y-Balance (Post)'!$C:$Q,11,FALSE)</f>
        <v>98</v>
      </c>
      <c r="AR58" s="4">
        <f>VLOOKUP($A58,'Y-Balance (Post)'!$C:$Q,12,FALSE)</f>
        <v>100</v>
      </c>
      <c r="AS58" s="4">
        <f>VLOOKUP($A58,'Y-Balance (Post)'!$C:$Q,13,FALSE)</f>
        <v>93</v>
      </c>
      <c r="AT58" s="4">
        <f t="shared" ref="AT58:AY58" si="64">MAX(AH58,AN58)</f>
        <v>62</v>
      </c>
      <c r="AU58" s="4">
        <f t="shared" si="64"/>
        <v>69</v>
      </c>
      <c r="AV58" s="4">
        <f t="shared" si="64"/>
        <v>98</v>
      </c>
      <c r="AW58" s="4">
        <f t="shared" si="64"/>
        <v>98</v>
      </c>
      <c r="AX58" s="4">
        <f t="shared" si="64"/>
        <v>100</v>
      </c>
      <c r="AY58" s="4">
        <f t="shared" si="64"/>
        <v>94</v>
      </c>
      <c r="AZ58" s="4">
        <f>VLOOKUP($A58,'Wall Toss'!$C:$Q,2,FALSE)</f>
        <v>24</v>
      </c>
      <c r="BA58" s="4">
        <f>VLOOKUP($A58,'Wall Toss'!$C:$Q,3,FALSE)</f>
        <v>23</v>
      </c>
      <c r="BB58" s="4">
        <f t="shared" si="8"/>
        <v>24</v>
      </c>
    </row>
    <row r="59" spans="1:54" ht="13" x14ac:dyDescent="0.15">
      <c r="A59" s="4" t="s">
        <v>100</v>
      </c>
      <c r="B59" s="4">
        <f>VLOOKUP(A59,'Height &amp; Seated Height'!C:Q,2,FALSE)</f>
        <v>161.9</v>
      </c>
      <c r="C59" s="4">
        <f>VLOOKUP($A59,'Height &amp; Seated Height'!C:Q,3,FALSE)</f>
        <v>119.5</v>
      </c>
      <c r="D59" s="4">
        <f>VLOOKUP($A59,'Arm Span'!C:Q,2,FALSE)</f>
        <v>162.5</v>
      </c>
      <c r="E59" s="8">
        <f>VLOOKUP($A59,'20m Sprint (Post)'!C:Q,2,FALSE)</f>
        <v>4.0730000000000004</v>
      </c>
      <c r="F59" s="8">
        <f>VLOOKUP($A59,'20m Sprint (Post)'!$C:$Q,3,FALSE)</f>
        <v>4.1340000000000003</v>
      </c>
      <c r="G59" s="8">
        <f t="shared" si="0"/>
        <v>4.0730000000000004</v>
      </c>
      <c r="H59" s="8">
        <f>VLOOKUP($A59,'505 Agility (Post)'!$C:$Q,2,FALSE)</f>
        <v>2.8</v>
      </c>
      <c r="I59" s="8">
        <f>VLOOKUP($A59,'505 Agility (Post)'!$C:$Q,3,FALSE)</f>
        <v>2.95</v>
      </c>
      <c r="J59" s="8">
        <f t="shared" si="1"/>
        <v>2.8</v>
      </c>
      <c r="K59" s="4">
        <f>VLOOKUP($A59,'Vertical Jump'!$C:$Q,2,FALSE)</f>
        <v>31</v>
      </c>
      <c r="L59" s="4">
        <f>VLOOKUP($A59,'Vertical Jump'!$C:$Q,3,FALSE)</f>
        <v>61</v>
      </c>
      <c r="M59" s="4">
        <f>VLOOKUP($A59,'Vertical Jump'!$C:$Q,4,FALSE)</f>
        <v>61</v>
      </c>
      <c r="N59" s="4">
        <f t="shared" si="2"/>
        <v>61</v>
      </c>
      <c r="O59" s="4">
        <f t="shared" si="3"/>
        <v>30</v>
      </c>
      <c r="P59" s="4">
        <f>VLOOKUP($A59,'Handgrip Strength'!$C:$Q,2,FALSE)</f>
        <v>23.5</v>
      </c>
      <c r="Q59" s="4">
        <f>VLOOKUP($A59,'Handgrip Strength'!$C:$Q,3,FALSE)</f>
        <v>21</v>
      </c>
      <c r="R59" s="4">
        <f t="shared" si="4"/>
        <v>23.5</v>
      </c>
      <c r="S59" s="4">
        <f>VLOOKUP($A59,'Balance Beam (Post)'!$C:$Q,2,FALSE)</f>
        <v>3</v>
      </c>
      <c r="T59" s="4">
        <f>VLOOKUP($A59,'Balance Beam (Post)'!$C:$Q,3,FALSE)</f>
        <v>8</v>
      </c>
      <c r="U59" s="4">
        <f>VLOOKUP($A59,'Balance Beam (Post)'!$C:$Q,4,FALSE)</f>
        <v>8</v>
      </c>
      <c r="V59" s="4">
        <f>VLOOKUP($A59,'Balance Beam (Post)'!$C:$Q,5,FALSE)</f>
        <v>1</v>
      </c>
      <c r="W59" s="4">
        <f>VLOOKUP($A59,'Balance Beam (Post)'!$C:$Q,6,FALSE)</f>
        <v>7</v>
      </c>
      <c r="X59" s="4">
        <f>VLOOKUP($A59,'Balance Beam (Post)'!$C:$Q,7,FALSE)</f>
        <v>8</v>
      </c>
      <c r="Y59" s="4">
        <f>VLOOKUP($A59,'Balance Beam (Post)'!$C:$Q,8,FALSE)</f>
        <v>2</v>
      </c>
      <c r="Z59" s="4">
        <f>VLOOKUP($A59,'Balance Beam (Post)'!$C:$Q,9,FALSE)</f>
        <v>1</v>
      </c>
      <c r="AA59" s="4">
        <f>VLOOKUP($A59,'Balance Beam (Post)'!$C:$Q,10,FALSE)</f>
        <v>1</v>
      </c>
      <c r="AB59" s="4">
        <f>VLOOKUP($A59,'Moving Sideways'!$C:$Q,2,FALSE)</f>
        <v>21</v>
      </c>
      <c r="AC59" s="4">
        <f>VLOOKUP($A59,'Moving Sideways'!$C:$Q,3,FALSE)</f>
        <v>24</v>
      </c>
      <c r="AD59" s="4">
        <f t="shared" si="5"/>
        <v>24</v>
      </c>
      <c r="AE59" s="4">
        <f>VLOOKUP($A59,'Jumping Sideways'!$C:$Q,2,FALSE)</f>
        <v>37</v>
      </c>
      <c r="AF59" s="4">
        <f>VLOOKUP($A59,'Jumping Sideways'!$C:$Q,3,FALSE)</f>
        <v>38</v>
      </c>
      <c r="AG59" s="4">
        <f t="shared" si="6"/>
        <v>38</v>
      </c>
      <c r="AH59" s="4">
        <f>VLOOKUP($A59,'Y-Balance (Post)'!$C:$Q,2,FALSE)</f>
        <v>59</v>
      </c>
      <c r="AI59" s="4">
        <f>VLOOKUP($A59,'Y-Balance (Post)'!$C:$Q,3,FALSE)</f>
        <v>63</v>
      </c>
      <c r="AJ59" s="4">
        <f>VLOOKUP($A59,'Y-Balance (Post)'!$C:$Q,4,FALSE)</f>
        <v>75</v>
      </c>
      <c r="AK59" s="4">
        <f>VLOOKUP($A59,'Y-Balance (Post)'!$C:$Q,5,FALSE)</f>
        <v>108</v>
      </c>
      <c r="AL59" s="4">
        <f>VLOOKUP($A59,'Y-Balance (Post)'!$C:$Q,6,FALSE)</f>
        <v>98</v>
      </c>
      <c r="AM59" s="4">
        <f>VLOOKUP($A59,'Y-Balance (Post)'!$C:$Q,7,FALSE)</f>
        <v>0</v>
      </c>
      <c r="AN59" s="4">
        <f>VLOOKUP($A59,'Y-Balance (Post)'!$C:$Q,8,FALSE)</f>
        <v>67</v>
      </c>
      <c r="AO59" s="4">
        <f>VLOOKUP($A59,'Y-Balance (Post)'!$C:$Q,9,FALSE)</f>
        <v>66</v>
      </c>
      <c r="AP59" s="4">
        <f>VLOOKUP($A59,'Y-Balance (Post)'!$C:$Q,10,FALSE)</f>
        <v>95</v>
      </c>
      <c r="AQ59" s="4">
        <f>VLOOKUP($A59,'Y-Balance (Post)'!$C:$Q,11,FALSE)</f>
        <v>0</v>
      </c>
      <c r="AR59" s="4">
        <f>VLOOKUP($A59,'Y-Balance (Post)'!$C:$Q,12,FALSE)</f>
        <v>101</v>
      </c>
      <c r="AS59" s="4">
        <f>VLOOKUP($A59,'Y-Balance (Post)'!$C:$Q,13,FALSE)</f>
        <v>0</v>
      </c>
      <c r="AT59" s="4">
        <f t="shared" ref="AT59:AY59" si="65">MAX(AH59,AN59)</f>
        <v>67</v>
      </c>
      <c r="AU59" s="4">
        <f t="shared" si="65"/>
        <v>66</v>
      </c>
      <c r="AV59" s="4">
        <f t="shared" si="65"/>
        <v>95</v>
      </c>
      <c r="AW59" s="4">
        <f t="shared" si="65"/>
        <v>108</v>
      </c>
      <c r="AX59" s="4">
        <f t="shared" si="65"/>
        <v>101</v>
      </c>
      <c r="AY59" s="4">
        <f t="shared" si="65"/>
        <v>0</v>
      </c>
      <c r="AZ59" s="4">
        <f>VLOOKUP($A59,'Wall Toss'!$C:$Q,2,FALSE)</f>
        <v>14</v>
      </c>
      <c r="BA59" s="4">
        <f>VLOOKUP($A59,'Wall Toss'!$C:$Q,3,FALSE)</f>
        <v>23</v>
      </c>
      <c r="BB59" s="4">
        <f t="shared" si="8"/>
        <v>23</v>
      </c>
    </row>
    <row r="60" spans="1:54" ht="13" x14ac:dyDescent="0.15">
      <c r="A60" s="4" t="s">
        <v>101</v>
      </c>
      <c r="B60" s="4">
        <f>VLOOKUP(A60,'Height &amp; Seated Height'!C:Q,2,FALSE)</f>
        <v>143</v>
      </c>
      <c r="C60" s="4">
        <f>VLOOKUP($A60,'Height &amp; Seated Height'!C:Q,3,FALSE)</f>
        <v>112.3</v>
      </c>
      <c r="D60" s="4">
        <f>VLOOKUP($A60,'Arm Span'!C:Q,2,FALSE)</f>
        <v>143</v>
      </c>
      <c r="E60" s="8">
        <f>VLOOKUP($A60,'20m Sprint (Post)'!C:Q,2,FALSE)</f>
        <v>3.7749999999999999</v>
      </c>
      <c r="F60" s="8">
        <f>VLOOKUP($A60,'20m Sprint (Post)'!$C:$Q,3,FALSE)</f>
        <v>3.7330000000000001</v>
      </c>
      <c r="G60" s="8">
        <f t="shared" si="0"/>
        <v>3.7330000000000001</v>
      </c>
      <c r="H60" s="8">
        <f>VLOOKUP($A60,'505 Agility (Post)'!$C:$Q,2,FALSE)</f>
        <v>2.4700000000000002</v>
      </c>
      <c r="I60" s="8">
        <f>VLOOKUP($A60,'505 Agility (Post)'!$C:$Q,3,FALSE)</f>
        <v>2.4</v>
      </c>
      <c r="J60" s="8">
        <f t="shared" si="1"/>
        <v>2.4</v>
      </c>
      <c r="K60" s="4">
        <f>VLOOKUP($A60,'Vertical Jump'!$C:$Q,2,FALSE)</f>
        <v>25</v>
      </c>
      <c r="L60" s="4">
        <f>VLOOKUP($A60,'Vertical Jump'!$C:$Q,3,FALSE)</f>
        <v>58</v>
      </c>
      <c r="M60" s="4">
        <f>VLOOKUP($A60,'Vertical Jump'!$C:$Q,4,FALSE)</f>
        <v>56</v>
      </c>
      <c r="N60" s="4">
        <f t="shared" si="2"/>
        <v>58</v>
      </c>
      <c r="O60" s="4">
        <f t="shared" si="3"/>
        <v>33</v>
      </c>
      <c r="P60" s="4">
        <f>VLOOKUP($A60,'Handgrip Strength'!$C:$Q,2,FALSE)</f>
        <v>20</v>
      </c>
      <c r="Q60" s="4">
        <f>VLOOKUP($A60,'Handgrip Strength'!$C:$Q,3,FALSE)</f>
        <v>20</v>
      </c>
      <c r="R60" s="4">
        <f t="shared" si="4"/>
        <v>20</v>
      </c>
      <c r="S60" s="4">
        <f>VLOOKUP($A60,'Balance Beam (Post)'!$C:$Q,2,FALSE)</f>
        <v>8</v>
      </c>
      <c r="T60" s="4">
        <f>VLOOKUP($A60,'Balance Beam (Post)'!$C:$Q,3,FALSE)</f>
        <v>8</v>
      </c>
      <c r="U60" s="4">
        <f>VLOOKUP($A60,'Balance Beam (Post)'!$C:$Q,4,FALSE)</f>
        <v>8</v>
      </c>
      <c r="V60" s="4">
        <f>VLOOKUP($A60,'Balance Beam (Post)'!$C:$Q,5,FALSE)</f>
        <v>8</v>
      </c>
      <c r="W60" s="4">
        <f>VLOOKUP($A60,'Balance Beam (Post)'!$C:$Q,6,FALSE)</f>
        <v>8</v>
      </c>
      <c r="X60" s="4">
        <f>VLOOKUP($A60,'Balance Beam (Post)'!$C:$Q,7,FALSE)</f>
        <v>8</v>
      </c>
      <c r="Y60" s="4">
        <f>VLOOKUP($A60,'Balance Beam (Post)'!$C:$Q,8,FALSE)</f>
        <v>2</v>
      </c>
      <c r="Z60" s="4">
        <f>VLOOKUP($A60,'Balance Beam (Post)'!$C:$Q,9,FALSE)</f>
        <v>1</v>
      </c>
      <c r="AA60" s="4">
        <f>VLOOKUP($A60,'Balance Beam (Post)'!$C:$Q,10,FALSE)</f>
        <v>8</v>
      </c>
      <c r="AB60" s="4">
        <f>VLOOKUP($A60,'Moving Sideways'!$C:$Q,2,FALSE)</f>
        <v>34</v>
      </c>
      <c r="AC60" s="4">
        <f>VLOOKUP($A60,'Moving Sideways'!$C:$Q,3,FALSE)</f>
        <v>39</v>
      </c>
      <c r="AD60" s="4">
        <f t="shared" si="5"/>
        <v>39</v>
      </c>
      <c r="AE60" s="4">
        <f>VLOOKUP($A60,'Jumping Sideways'!$C:$Q,2,FALSE)</f>
        <v>50</v>
      </c>
      <c r="AF60" s="4">
        <f>VLOOKUP($A60,'Jumping Sideways'!$C:$Q,3,FALSE)</f>
        <v>50</v>
      </c>
      <c r="AG60" s="4">
        <f t="shared" si="6"/>
        <v>50</v>
      </c>
      <c r="AH60" s="4">
        <f>VLOOKUP($A60,'Y-Balance (Post)'!$C:$Q,2,FALSE)</f>
        <v>67</v>
      </c>
      <c r="AI60" s="4">
        <f>VLOOKUP($A60,'Y-Balance (Post)'!$C:$Q,3,FALSE)</f>
        <v>67</v>
      </c>
      <c r="AJ60" s="4">
        <f>VLOOKUP($A60,'Y-Balance (Post)'!$C:$Q,4,FALSE)</f>
        <v>103</v>
      </c>
      <c r="AK60" s="4">
        <f>VLOOKUP($A60,'Y-Balance (Post)'!$C:$Q,5,FALSE)</f>
        <v>102</v>
      </c>
      <c r="AL60" s="4">
        <f>VLOOKUP($A60,'Y-Balance (Post)'!$C:$Q,6,FALSE)</f>
        <v>103</v>
      </c>
      <c r="AM60" s="4">
        <f>VLOOKUP($A60,'Y-Balance (Post)'!$C:$Q,7,FALSE)</f>
        <v>98</v>
      </c>
      <c r="AN60" s="4">
        <f>VLOOKUP($A60,'Y-Balance (Post)'!$C:$Q,8,FALSE)</f>
        <v>68</v>
      </c>
      <c r="AO60" s="4">
        <f>VLOOKUP($A60,'Y-Balance (Post)'!$C:$Q,9,FALSE)</f>
        <v>74</v>
      </c>
      <c r="AP60" s="4">
        <f>VLOOKUP($A60,'Y-Balance (Post)'!$C:$Q,10,FALSE)</f>
        <v>90</v>
      </c>
      <c r="AQ60" s="4">
        <f>VLOOKUP($A60,'Y-Balance (Post)'!$C:$Q,11,FALSE)</f>
        <v>101</v>
      </c>
      <c r="AR60" s="4">
        <f>VLOOKUP($A60,'Y-Balance (Post)'!$C:$Q,12,FALSE)</f>
        <v>97</v>
      </c>
      <c r="AS60" s="4">
        <f>VLOOKUP($A60,'Y-Balance (Post)'!$C:$Q,13,FALSE)</f>
        <v>92</v>
      </c>
      <c r="AT60" s="4">
        <f t="shared" ref="AT60:AY60" si="66">MAX(AH60,AN60)</f>
        <v>68</v>
      </c>
      <c r="AU60" s="4">
        <f t="shared" si="66"/>
        <v>74</v>
      </c>
      <c r="AV60" s="4">
        <f t="shared" si="66"/>
        <v>103</v>
      </c>
      <c r="AW60" s="4">
        <f t="shared" si="66"/>
        <v>102</v>
      </c>
      <c r="AX60" s="4">
        <f t="shared" si="66"/>
        <v>103</v>
      </c>
      <c r="AY60" s="4">
        <f t="shared" si="66"/>
        <v>98</v>
      </c>
      <c r="AZ60" s="4">
        <f>VLOOKUP($A60,'Wall Toss'!$C:$Q,2,FALSE)</f>
        <v>27</v>
      </c>
      <c r="BA60" s="4">
        <f>VLOOKUP($A60,'Wall Toss'!$C:$Q,3,FALSE)</f>
        <v>24</v>
      </c>
      <c r="BB60" s="4">
        <f t="shared" si="8"/>
        <v>27</v>
      </c>
    </row>
    <row r="61" spans="1:54" ht="13" x14ac:dyDescent="0.15">
      <c r="A61" s="4" t="s">
        <v>102</v>
      </c>
      <c r="B61" s="4">
        <f>VLOOKUP(A61,'Height &amp; Seated Height'!C:Q,2,FALSE)</f>
        <v>149.5</v>
      </c>
      <c r="C61" s="4">
        <f>VLOOKUP($A61,'Height &amp; Seated Height'!C:Q,3,FALSE)</f>
        <v>117.6</v>
      </c>
      <c r="D61" s="4">
        <f>VLOOKUP($A61,'Arm Span'!C:Q,2,FALSE)</f>
        <v>145</v>
      </c>
      <c r="E61" s="8">
        <f>VLOOKUP($A61,'20m Sprint (Post)'!C:Q,2,FALSE)</f>
        <v>3.4180000000000001</v>
      </c>
      <c r="F61" s="8">
        <f>VLOOKUP($A61,'20m Sprint (Post)'!$C:$Q,3,FALSE)</f>
        <v>3.399</v>
      </c>
      <c r="G61" s="8">
        <f t="shared" si="0"/>
        <v>3.399</v>
      </c>
      <c r="H61" s="8">
        <f>VLOOKUP($A61,'505 Agility (Post)'!$C:$Q,2,FALSE)</f>
        <v>2.48</v>
      </c>
      <c r="I61" s="8">
        <f>VLOOKUP($A61,'505 Agility (Post)'!$C:$Q,3,FALSE)</f>
        <v>2.44</v>
      </c>
      <c r="J61" s="8">
        <f t="shared" si="1"/>
        <v>2.44</v>
      </c>
      <c r="K61" s="4">
        <f>VLOOKUP($A61,'Vertical Jump'!$C:$Q,2,FALSE)</f>
        <v>14</v>
      </c>
      <c r="L61" s="4">
        <f>VLOOKUP($A61,'Vertical Jump'!$C:$Q,3,FALSE)</f>
        <v>58</v>
      </c>
      <c r="M61" s="4">
        <f>VLOOKUP($A61,'Vertical Jump'!$C:$Q,4,FALSE)</f>
        <v>58</v>
      </c>
      <c r="N61" s="4">
        <f t="shared" si="2"/>
        <v>58</v>
      </c>
      <c r="O61" s="4">
        <f t="shared" si="3"/>
        <v>44</v>
      </c>
      <c r="P61" s="4">
        <f>VLOOKUP($A61,'Handgrip Strength'!$C:$Q,2,FALSE)</f>
        <v>23.5</v>
      </c>
      <c r="Q61" s="4">
        <f>VLOOKUP($A61,'Handgrip Strength'!$C:$Q,3,FALSE)</f>
        <v>21</v>
      </c>
      <c r="R61" s="4">
        <f t="shared" si="4"/>
        <v>23.5</v>
      </c>
      <c r="S61" s="4">
        <f>VLOOKUP($A61,'Balance Beam (Post)'!$C:$Q,2,FALSE)</f>
        <v>8</v>
      </c>
      <c r="T61" s="4">
        <f>VLOOKUP($A61,'Balance Beam (Post)'!$C:$Q,3,FALSE)</f>
        <v>8</v>
      </c>
      <c r="U61" s="4">
        <f>VLOOKUP($A61,'Balance Beam (Post)'!$C:$Q,4,FALSE)</f>
        <v>8</v>
      </c>
      <c r="V61" s="4">
        <f>VLOOKUP($A61,'Balance Beam (Post)'!$C:$Q,5,FALSE)</f>
        <v>8</v>
      </c>
      <c r="W61" s="4">
        <f>VLOOKUP($A61,'Balance Beam (Post)'!$C:$Q,6,FALSE)</f>
        <v>8</v>
      </c>
      <c r="X61" s="4">
        <f>VLOOKUP($A61,'Balance Beam (Post)'!$C:$Q,7,FALSE)</f>
        <v>8</v>
      </c>
      <c r="Y61" s="4">
        <f>VLOOKUP($A61,'Balance Beam (Post)'!$C:$Q,8,FALSE)</f>
        <v>0</v>
      </c>
      <c r="Z61" s="4">
        <f>VLOOKUP($A61,'Balance Beam (Post)'!$C:$Q,9,FALSE)</f>
        <v>6</v>
      </c>
      <c r="AA61" s="4">
        <f>VLOOKUP($A61,'Balance Beam (Post)'!$C:$Q,10,FALSE)</f>
        <v>8</v>
      </c>
      <c r="AB61" s="4">
        <f>VLOOKUP($A61,'Moving Sideways'!$C:$Q,2,FALSE)</f>
        <v>30</v>
      </c>
      <c r="AC61" s="4">
        <f>VLOOKUP($A61,'Moving Sideways'!$C:$Q,3,FALSE)</f>
        <v>25</v>
      </c>
      <c r="AD61" s="4">
        <f t="shared" si="5"/>
        <v>30</v>
      </c>
      <c r="AE61" s="4">
        <f>VLOOKUP($A61,'Jumping Sideways'!$C:$Q,2,FALSE)</f>
        <v>49</v>
      </c>
      <c r="AF61" s="4">
        <f>VLOOKUP($A61,'Jumping Sideways'!$C:$Q,3,FALSE)</f>
        <v>52</v>
      </c>
      <c r="AG61" s="4">
        <f t="shared" si="6"/>
        <v>52</v>
      </c>
      <c r="AH61" s="4">
        <f>VLOOKUP($A61,'Y-Balance (Post)'!$C:$Q,2,FALSE)</f>
        <v>61</v>
      </c>
      <c r="AI61" s="4">
        <f>VLOOKUP($A61,'Y-Balance (Post)'!$C:$Q,3,FALSE)</f>
        <v>65</v>
      </c>
      <c r="AJ61" s="4">
        <f>VLOOKUP($A61,'Y-Balance (Post)'!$C:$Q,4,FALSE)</f>
        <v>78</v>
      </c>
      <c r="AK61" s="4">
        <f>VLOOKUP($A61,'Y-Balance (Post)'!$C:$Q,5,FALSE)</f>
        <v>89</v>
      </c>
      <c r="AL61" s="4">
        <f>VLOOKUP($A61,'Y-Balance (Post)'!$C:$Q,6,FALSE)</f>
        <v>77</v>
      </c>
      <c r="AM61" s="4">
        <f>VLOOKUP($A61,'Y-Balance (Post)'!$C:$Q,7,FALSE)</f>
        <v>82</v>
      </c>
      <c r="AN61" s="4">
        <f>VLOOKUP($A61,'Y-Balance (Post)'!$C:$Q,8,FALSE)</f>
        <v>65</v>
      </c>
      <c r="AO61" s="4">
        <f>VLOOKUP($A61,'Y-Balance (Post)'!$C:$Q,9,FALSE)</f>
        <v>70</v>
      </c>
      <c r="AP61" s="4">
        <f>VLOOKUP($A61,'Y-Balance (Post)'!$C:$Q,10,FALSE)</f>
        <v>78</v>
      </c>
      <c r="AQ61" s="4">
        <f>VLOOKUP($A61,'Y-Balance (Post)'!$C:$Q,11,FALSE)</f>
        <v>83</v>
      </c>
      <c r="AR61" s="4">
        <f>VLOOKUP($A61,'Y-Balance (Post)'!$C:$Q,12,FALSE)</f>
        <v>79</v>
      </c>
      <c r="AS61" s="4">
        <f>VLOOKUP($A61,'Y-Balance (Post)'!$C:$Q,13,FALSE)</f>
        <v>83</v>
      </c>
      <c r="AT61" s="4">
        <f t="shared" ref="AT61:AY61" si="67">MAX(AH61,AN61)</f>
        <v>65</v>
      </c>
      <c r="AU61" s="4">
        <f t="shared" si="67"/>
        <v>70</v>
      </c>
      <c r="AV61" s="4">
        <f t="shared" si="67"/>
        <v>78</v>
      </c>
      <c r="AW61" s="4">
        <f t="shared" si="67"/>
        <v>89</v>
      </c>
      <c r="AX61" s="4">
        <f t="shared" si="67"/>
        <v>79</v>
      </c>
      <c r="AY61" s="4">
        <f t="shared" si="67"/>
        <v>83</v>
      </c>
      <c r="AZ61" s="4">
        <f>VLOOKUP($A61,'Wall Toss'!$C:$Q,2,FALSE)</f>
        <v>28</v>
      </c>
      <c r="BA61" s="4">
        <f>VLOOKUP($A61,'Wall Toss'!$C:$Q,3,FALSE)</f>
        <v>27</v>
      </c>
      <c r="BB61" s="4">
        <f t="shared" si="8"/>
        <v>28</v>
      </c>
    </row>
    <row r="62" spans="1:54" ht="13" x14ac:dyDescent="0.15">
      <c r="A62" s="4" t="s">
        <v>103</v>
      </c>
      <c r="B62" s="4">
        <f>VLOOKUP(A62,'Height &amp; Seated Height'!C:Q,2,FALSE)</f>
        <v>161.5</v>
      </c>
      <c r="C62" s="4">
        <f>VLOOKUP($A62,'Height &amp; Seated Height'!C:Q,3,FALSE)</f>
        <v>122</v>
      </c>
      <c r="D62" s="4">
        <f>VLOOKUP($A62,'Arm Span'!C:Q,2,FALSE)</f>
        <v>164.5</v>
      </c>
      <c r="E62" s="8">
        <f>VLOOKUP($A62,'20m Sprint (Post)'!C:Q,2,FALSE)</f>
        <v>3.8149999999999999</v>
      </c>
      <c r="F62" s="8">
        <f>VLOOKUP($A62,'20m Sprint (Post)'!$C:$Q,3,FALSE)</f>
        <v>3.8420000000000001</v>
      </c>
      <c r="G62" s="8">
        <f t="shared" si="0"/>
        <v>3.8149999999999999</v>
      </c>
      <c r="H62" s="8">
        <f>VLOOKUP($A62,'505 Agility (Post)'!$C:$Q,2,FALSE)</f>
        <v>0</v>
      </c>
      <c r="I62" s="8">
        <f>VLOOKUP($A62,'505 Agility (Post)'!$C:$Q,3,FALSE)</f>
        <v>2.89</v>
      </c>
      <c r="J62" s="8">
        <f t="shared" si="1"/>
        <v>0</v>
      </c>
      <c r="K62" s="4">
        <f>VLOOKUP($A62,'Vertical Jump'!$C:$Q,2,FALSE)</f>
        <v>29</v>
      </c>
      <c r="L62" s="4">
        <f>VLOOKUP($A62,'Vertical Jump'!$C:$Q,3,FALSE)</f>
        <v>63</v>
      </c>
      <c r="M62" s="4">
        <f>VLOOKUP($A62,'Vertical Jump'!$C:$Q,4,FALSE)</f>
        <v>63</v>
      </c>
      <c r="N62" s="4">
        <f t="shared" si="2"/>
        <v>63</v>
      </c>
      <c r="O62" s="4">
        <f t="shared" si="3"/>
        <v>34</v>
      </c>
      <c r="P62" s="4">
        <f>VLOOKUP($A62,'Handgrip Strength'!$C:$Q,2,FALSE)</f>
        <v>23</v>
      </c>
      <c r="Q62" s="4">
        <f>VLOOKUP($A62,'Handgrip Strength'!$C:$Q,3,FALSE)</f>
        <v>28.5</v>
      </c>
      <c r="R62" s="4">
        <f t="shared" si="4"/>
        <v>28.5</v>
      </c>
      <c r="S62" s="4">
        <f>VLOOKUP($A62,'Balance Beam (Post)'!$C:$Q,2,FALSE)</f>
        <v>8</v>
      </c>
      <c r="T62" s="4">
        <f>VLOOKUP($A62,'Balance Beam (Post)'!$C:$Q,3,FALSE)</f>
        <v>8</v>
      </c>
      <c r="U62" s="4">
        <f>VLOOKUP($A62,'Balance Beam (Post)'!$C:$Q,4,FALSE)</f>
        <v>2</v>
      </c>
      <c r="V62" s="4">
        <f>VLOOKUP($A62,'Balance Beam (Post)'!$C:$Q,5,FALSE)</f>
        <v>1</v>
      </c>
      <c r="W62" s="4">
        <f>VLOOKUP($A62,'Balance Beam (Post)'!$C:$Q,6,FALSE)</f>
        <v>1</v>
      </c>
      <c r="X62" s="4">
        <f>VLOOKUP($A62,'Balance Beam (Post)'!$C:$Q,7,FALSE)</f>
        <v>1</v>
      </c>
      <c r="Y62" s="4">
        <f>VLOOKUP($A62,'Balance Beam (Post)'!$C:$Q,8,FALSE)</f>
        <v>1</v>
      </c>
      <c r="Z62" s="4">
        <f>VLOOKUP($A62,'Balance Beam (Post)'!$C:$Q,9,FALSE)</f>
        <v>1</v>
      </c>
      <c r="AA62" s="4">
        <f>VLOOKUP($A62,'Balance Beam (Post)'!$C:$Q,10,FALSE)</f>
        <v>1</v>
      </c>
      <c r="AB62" s="4">
        <f>VLOOKUP($A62,'Moving Sideways'!$C:$Q,2,FALSE)</f>
        <v>18</v>
      </c>
      <c r="AC62" s="4">
        <f>VLOOKUP($A62,'Moving Sideways'!$C:$Q,3,FALSE)</f>
        <v>22</v>
      </c>
      <c r="AD62" s="4">
        <f t="shared" si="5"/>
        <v>22</v>
      </c>
      <c r="AE62" s="4">
        <f>VLOOKUP($A62,'Jumping Sideways'!$C:$Q,2,FALSE)</f>
        <v>35</v>
      </c>
      <c r="AF62" s="4">
        <f>VLOOKUP($A62,'Jumping Sideways'!$C:$Q,3,FALSE)</f>
        <v>36</v>
      </c>
      <c r="AG62" s="4">
        <f t="shared" si="6"/>
        <v>36</v>
      </c>
      <c r="AH62" s="4">
        <f>VLOOKUP($A62,'Y-Balance (Post)'!$C:$Q,2,FALSE)</f>
        <v>57</v>
      </c>
      <c r="AI62" s="4">
        <f>VLOOKUP($A62,'Y-Balance (Post)'!$C:$Q,3,FALSE)</f>
        <v>59</v>
      </c>
      <c r="AJ62" s="4">
        <f>VLOOKUP($A62,'Y-Balance (Post)'!$C:$Q,4,FALSE)</f>
        <v>90</v>
      </c>
      <c r="AK62" s="4">
        <f>VLOOKUP($A62,'Y-Balance (Post)'!$C:$Q,5,FALSE)</f>
        <v>83</v>
      </c>
      <c r="AL62" s="4">
        <f>VLOOKUP($A62,'Y-Balance (Post)'!$C:$Q,6,FALSE)</f>
        <v>80</v>
      </c>
      <c r="AM62" s="4">
        <f>VLOOKUP($A62,'Y-Balance (Post)'!$C:$Q,7,FALSE)</f>
        <v>94</v>
      </c>
      <c r="AN62" s="4">
        <f>VLOOKUP($A62,'Y-Balance (Post)'!$C:$Q,8,FALSE)</f>
        <v>0</v>
      </c>
      <c r="AO62" s="4">
        <f>VLOOKUP($A62,'Y-Balance (Post)'!$C:$Q,9,FALSE)</f>
        <v>57</v>
      </c>
      <c r="AP62" s="4">
        <f>VLOOKUP($A62,'Y-Balance (Post)'!$C:$Q,10,FALSE)</f>
        <v>93</v>
      </c>
      <c r="AQ62" s="4">
        <f>VLOOKUP($A62,'Y-Balance (Post)'!$C:$Q,11,FALSE)</f>
        <v>0</v>
      </c>
      <c r="AR62" s="4">
        <f>VLOOKUP($A62,'Y-Balance (Post)'!$C:$Q,12,FALSE)</f>
        <v>87</v>
      </c>
      <c r="AS62" s="4">
        <f>VLOOKUP($A62,'Y-Balance (Post)'!$C:$Q,13,FALSE)</f>
        <v>93</v>
      </c>
      <c r="AT62" s="4">
        <f t="shared" ref="AT62:AY62" si="68">MAX(AH62,AN62)</f>
        <v>57</v>
      </c>
      <c r="AU62" s="4">
        <f t="shared" si="68"/>
        <v>59</v>
      </c>
      <c r="AV62" s="4">
        <f t="shared" si="68"/>
        <v>93</v>
      </c>
      <c r="AW62" s="4">
        <f t="shared" si="68"/>
        <v>83</v>
      </c>
      <c r="AX62" s="4">
        <f t="shared" si="68"/>
        <v>87</v>
      </c>
      <c r="AY62" s="4">
        <f t="shared" si="68"/>
        <v>94</v>
      </c>
      <c r="AZ62" s="4">
        <f>VLOOKUP($A62,'Wall Toss'!$C:$Q,2,FALSE)</f>
        <v>24</v>
      </c>
      <c r="BA62" s="4">
        <f>VLOOKUP($A62,'Wall Toss'!$C:$Q,3,FALSE)</f>
        <v>25</v>
      </c>
      <c r="BB62" s="4">
        <f t="shared" si="8"/>
        <v>25</v>
      </c>
    </row>
    <row r="63" spans="1:54" ht="13" x14ac:dyDescent="0.15">
      <c r="A63" s="4" t="s">
        <v>104</v>
      </c>
      <c r="B63" s="4">
        <f>VLOOKUP(A63,'Height &amp; Seated Height'!C:Q,2,FALSE)</f>
        <v>145</v>
      </c>
      <c r="C63" s="4">
        <f>VLOOKUP($A63,'Height &amp; Seated Height'!C:Q,3,FALSE)</f>
        <v>113</v>
      </c>
      <c r="D63" s="4">
        <f>VLOOKUP($A63,'Arm Span'!C:Q,2,FALSE)</f>
        <v>147</v>
      </c>
      <c r="E63" s="8">
        <f>VLOOKUP($A63,'20m Sprint (Post)'!C:Q,2,FALSE)</f>
        <v>4.0250000000000004</v>
      </c>
      <c r="F63" s="8">
        <f>VLOOKUP($A63,'20m Sprint (Post)'!$C:$Q,3,FALSE)</f>
        <v>3.7869999999999999</v>
      </c>
      <c r="G63" s="8">
        <f t="shared" si="0"/>
        <v>3.7869999999999999</v>
      </c>
      <c r="H63" s="8">
        <f>VLOOKUP($A63,'505 Agility (Post)'!$C:$Q,2,FALSE)</f>
        <v>2.9</v>
      </c>
      <c r="I63" s="8">
        <f>VLOOKUP($A63,'505 Agility (Post)'!$C:$Q,3,FALSE)</f>
        <v>2.75</v>
      </c>
      <c r="J63" s="8">
        <f t="shared" si="1"/>
        <v>2.75</v>
      </c>
      <c r="K63" s="4">
        <f>VLOOKUP($A63,'Vertical Jump'!$C:$Q,2,FALSE)</f>
        <v>29</v>
      </c>
      <c r="L63" s="4">
        <f>VLOOKUP($A63,'Vertical Jump'!$C:$Q,3,FALSE)</f>
        <v>58</v>
      </c>
      <c r="M63" s="4">
        <f>VLOOKUP($A63,'Vertical Jump'!$C:$Q,4,FALSE)</f>
        <v>61</v>
      </c>
      <c r="N63" s="4">
        <f t="shared" si="2"/>
        <v>61</v>
      </c>
      <c r="O63" s="4">
        <f t="shared" si="3"/>
        <v>32</v>
      </c>
      <c r="P63" s="4">
        <f>VLOOKUP($A63,'Handgrip Strength'!$C:$Q,2,FALSE)</f>
        <v>22</v>
      </c>
      <c r="Q63" s="4">
        <f>VLOOKUP($A63,'Handgrip Strength'!$C:$Q,3,FALSE)</f>
        <v>22</v>
      </c>
      <c r="R63" s="4">
        <f t="shared" si="4"/>
        <v>22</v>
      </c>
      <c r="S63" s="4">
        <f>VLOOKUP($A63,'Balance Beam (Post)'!$C:$Q,2,FALSE)</f>
        <v>5</v>
      </c>
      <c r="T63" s="4">
        <f>VLOOKUP($A63,'Balance Beam (Post)'!$C:$Q,3,FALSE)</f>
        <v>1</v>
      </c>
      <c r="U63" s="4">
        <f>VLOOKUP($A63,'Balance Beam (Post)'!$C:$Q,4,FALSE)</f>
        <v>8</v>
      </c>
      <c r="V63" s="4">
        <f>VLOOKUP($A63,'Balance Beam (Post)'!$C:$Q,5,FALSE)</f>
        <v>1</v>
      </c>
      <c r="W63" s="4">
        <f>VLOOKUP($A63,'Balance Beam (Post)'!$C:$Q,6,FALSE)</f>
        <v>2</v>
      </c>
      <c r="X63" s="4">
        <f>VLOOKUP($A63,'Balance Beam (Post)'!$C:$Q,7,FALSE)</f>
        <v>2</v>
      </c>
      <c r="Y63" s="4">
        <f>VLOOKUP($A63,'Balance Beam (Post)'!$C:$Q,8,FALSE)</f>
        <v>0</v>
      </c>
      <c r="Z63" s="4">
        <f>VLOOKUP($A63,'Balance Beam (Post)'!$C:$Q,9,FALSE)</f>
        <v>1</v>
      </c>
      <c r="AA63" s="4">
        <f>VLOOKUP($A63,'Balance Beam (Post)'!$C:$Q,10,FALSE)</f>
        <v>2</v>
      </c>
      <c r="AB63" s="4">
        <f>VLOOKUP($A63,'Moving Sideways'!$C:$Q,2,FALSE)</f>
        <v>13</v>
      </c>
      <c r="AC63" s="4">
        <f>VLOOKUP($A63,'Moving Sideways'!$C:$Q,3,FALSE)</f>
        <v>17</v>
      </c>
      <c r="AD63" s="4">
        <f t="shared" si="5"/>
        <v>17</v>
      </c>
      <c r="AE63" s="4">
        <f>VLOOKUP($A63,'Jumping Sideways'!$C:$Q,2,FALSE)</f>
        <v>44</v>
      </c>
      <c r="AF63" s="4">
        <f>VLOOKUP($A63,'Jumping Sideways'!$C:$Q,3,FALSE)</f>
        <v>39</v>
      </c>
      <c r="AG63" s="4">
        <f t="shared" si="6"/>
        <v>44</v>
      </c>
      <c r="AH63" s="4">
        <f>VLOOKUP($A63,'Y-Balance (Post)'!$C:$Q,2,FALSE)</f>
        <v>52</v>
      </c>
      <c r="AI63" s="4">
        <f>VLOOKUP($A63,'Y-Balance (Post)'!$C:$Q,3,FALSE)</f>
        <v>61</v>
      </c>
      <c r="AJ63" s="4">
        <f>VLOOKUP($A63,'Y-Balance (Post)'!$C:$Q,4,FALSE)</f>
        <v>96</v>
      </c>
      <c r="AK63" s="4">
        <f>VLOOKUP($A63,'Y-Balance (Post)'!$C:$Q,5,FALSE)</f>
        <v>79</v>
      </c>
      <c r="AL63" s="4">
        <f>VLOOKUP($A63,'Y-Balance (Post)'!$C:$Q,6,FALSE)</f>
        <v>87</v>
      </c>
      <c r="AM63" s="4">
        <f>VLOOKUP($A63,'Y-Balance (Post)'!$C:$Q,7,FALSE)</f>
        <v>93</v>
      </c>
      <c r="AN63" s="4">
        <f>VLOOKUP($A63,'Y-Balance (Post)'!$C:$Q,8,FALSE)</f>
        <v>61</v>
      </c>
      <c r="AO63" s="4">
        <f>VLOOKUP($A63,'Y-Balance (Post)'!$C:$Q,9,FALSE)</f>
        <v>63</v>
      </c>
      <c r="AP63" s="4">
        <f>VLOOKUP($A63,'Y-Balance (Post)'!$C:$Q,10,FALSE)</f>
        <v>91</v>
      </c>
      <c r="AQ63" s="4">
        <f>VLOOKUP($A63,'Y-Balance (Post)'!$C:$Q,11,FALSE)</f>
        <v>92</v>
      </c>
      <c r="AR63" s="4">
        <f>VLOOKUP($A63,'Y-Balance (Post)'!$C:$Q,12,FALSE)</f>
        <v>0</v>
      </c>
      <c r="AS63" s="4">
        <f>VLOOKUP($A63,'Y-Balance (Post)'!$C:$Q,13,FALSE)</f>
        <v>78</v>
      </c>
      <c r="AT63" s="4">
        <f t="shared" ref="AT63:AY63" si="69">MAX(AH63,AN63)</f>
        <v>61</v>
      </c>
      <c r="AU63" s="4">
        <f t="shared" si="69"/>
        <v>63</v>
      </c>
      <c r="AV63" s="4">
        <f t="shared" si="69"/>
        <v>96</v>
      </c>
      <c r="AW63" s="4">
        <f t="shared" si="69"/>
        <v>92</v>
      </c>
      <c r="AX63" s="4">
        <f t="shared" si="69"/>
        <v>87</v>
      </c>
      <c r="AY63" s="4">
        <f t="shared" si="69"/>
        <v>93</v>
      </c>
      <c r="AZ63" s="4">
        <f>VLOOKUP($A63,'Wall Toss'!$C:$Q,2,FALSE)</f>
        <v>17</v>
      </c>
      <c r="BA63" s="4">
        <f>VLOOKUP($A63,'Wall Toss'!$C:$Q,3,FALSE)</f>
        <v>24</v>
      </c>
      <c r="BB63" s="4">
        <f t="shared" si="8"/>
        <v>24</v>
      </c>
    </row>
    <row r="64" spans="1:54" ht="13" x14ac:dyDescent="0.15">
      <c r="A64" s="4" t="s">
        <v>105</v>
      </c>
      <c r="B64" s="4">
        <f>VLOOKUP(A64,'Height &amp; Seated Height'!C:Q,2,FALSE)</f>
        <v>147.4</v>
      </c>
      <c r="C64" s="4">
        <f>VLOOKUP($A64,'Height &amp; Seated Height'!C:Q,3,FALSE)</f>
        <v>114.6</v>
      </c>
      <c r="D64" s="4">
        <f>VLOOKUP($A64,'Arm Span'!C:Q,2,FALSE)</f>
        <v>150</v>
      </c>
      <c r="E64" s="8">
        <f>VLOOKUP($A64,'20m Sprint (Post)'!C:Q,2,FALSE)</f>
        <v>3.754</v>
      </c>
      <c r="F64" s="8">
        <f>VLOOKUP($A64,'20m Sprint (Post)'!$C:$Q,3,FALSE)</f>
        <v>3.7669999999999999</v>
      </c>
      <c r="G64" s="8">
        <f t="shared" si="0"/>
        <v>3.754</v>
      </c>
      <c r="H64" s="8">
        <f>VLOOKUP($A64,'505 Agility (Post)'!$C:$Q,2,FALSE)</f>
        <v>2.8</v>
      </c>
      <c r="I64" s="8">
        <f>VLOOKUP($A64,'505 Agility (Post)'!$C:$Q,3,FALSE)</f>
        <v>2.8</v>
      </c>
      <c r="J64" s="8">
        <f t="shared" si="1"/>
        <v>2.8</v>
      </c>
      <c r="K64" s="4">
        <f>VLOOKUP($A64,'Vertical Jump'!$C:$Q,2,FALSE)</f>
        <v>29</v>
      </c>
      <c r="L64" s="4">
        <f>VLOOKUP($A64,'Vertical Jump'!$C:$Q,3,FALSE)</f>
        <v>69</v>
      </c>
      <c r="M64" s="4">
        <f>VLOOKUP($A64,'Vertical Jump'!$C:$Q,4,FALSE)</f>
        <v>70</v>
      </c>
      <c r="N64" s="4">
        <f t="shared" si="2"/>
        <v>70</v>
      </c>
      <c r="O64" s="4">
        <f t="shared" si="3"/>
        <v>41</v>
      </c>
      <c r="P64" s="4">
        <f>VLOOKUP($A64,'Handgrip Strength'!$C:$Q,2,FALSE)</f>
        <v>20</v>
      </c>
      <c r="Q64" s="4">
        <f>VLOOKUP($A64,'Handgrip Strength'!$C:$Q,3,FALSE)</f>
        <v>21</v>
      </c>
      <c r="R64" s="4">
        <f t="shared" si="4"/>
        <v>21</v>
      </c>
      <c r="S64" s="4">
        <f>VLOOKUP($A64,'Balance Beam (Post)'!$C:$Q,2,FALSE)</f>
        <v>8</v>
      </c>
      <c r="T64" s="4">
        <f>VLOOKUP($A64,'Balance Beam (Post)'!$C:$Q,3,FALSE)</f>
        <v>8</v>
      </c>
      <c r="U64" s="4">
        <f>VLOOKUP($A64,'Balance Beam (Post)'!$C:$Q,4,FALSE)</f>
        <v>8</v>
      </c>
      <c r="V64" s="4">
        <f>VLOOKUP($A64,'Balance Beam (Post)'!$C:$Q,5,FALSE)</f>
        <v>8</v>
      </c>
      <c r="W64" s="4">
        <f>VLOOKUP($A64,'Balance Beam (Post)'!$C:$Q,6,FALSE)</f>
        <v>8</v>
      </c>
      <c r="X64" s="4">
        <f>VLOOKUP($A64,'Balance Beam (Post)'!$C:$Q,7,FALSE)</f>
        <v>8</v>
      </c>
      <c r="Y64" s="4">
        <f>VLOOKUP($A64,'Balance Beam (Post)'!$C:$Q,8,FALSE)</f>
        <v>8</v>
      </c>
      <c r="Z64" s="4">
        <f>VLOOKUP($A64,'Balance Beam (Post)'!$C:$Q,9,FALSE)</f>
        <v>8</v>
      </c>
      <c r="AA64" s="4">
        <f>VLOOKUP($A64,'Balance Beam (Post)'!$C:$Q,10,FALSE)</f>
        <v>8</v>
      </c>
      <c r="AB64" s="4">
        <f>VLOOKUP($A64,'Moving Sideways'!$C:$Q,2,FALSE)</f>
        <v>29</v>
      </c>
      <c r="AC64" s="4">
        <f>VLOOKUP($A64,'Moving Sideways'!$C:$Q,3,FALSE)</f>
        <v>25</v>
      </c>
      <c r="AD64" s="4">
        <f t="shared" si="5"/>
        <v>29</v>
      </c>
      <c r="AE64" s="4">
        <f>VLOOKUP($A64,'Jumping Sideways'!$C:$Q,2,FALSE)</f>
        <v>34</v>
      </c>
      <c r="AF64" s="4">
        <f>VLOOKUP($A64,'Jumping Sideways'!$C:$Q,3,FALSE)</f>
        <v>45</v>
      </c>
      <c r="AG64" s="4">
        <f t="shared" si="6"/>
        <v>45</v>
      </c>
      <c r="AH64" s="4">
        <f>VLOOKUP($A64,'Y-Balance (Post)'!$C:$Q,2,FALSE)</f>
        <v>69</v>
      </c>
      <c r="AI64" s="4">
        <f>VLOOKUP($A64,'Y-Balance (Post)'!$C:$Q,3,FALSE)</f>
        <v>53</v>
      </c>
      <c r="AJ64" s="4">
        <f>VLOOKUP($A64,'Y-Balance (Post)'!$C:$Q,4,FALSE)</f>
        <v>83</v>
      </c>
      <c r="AK64" s="4">
        <f>VLOOKUP($A64,'Y-Balance (Post)'!$C:$Q,5,FALSE)</f>
        <v>90</v>
      </c>
      <c r="AL64" s="4">
        <f>VLOOKUP($A64,'Y-Balance (Post)'!$C:$Q,6,FALSE)</f>
        <v>94</v>
      </c>
      <c r="AM64" s="4">
        <f>VLOOKUP($A64,'Y-Balance (Post)'!$C:$Q,7,FALSE)</f>
        <v>93</v>
      </c>
      <c r="AN64" s="4">
        <f>VLOOKUP($A64,'Y-Balance (Post)'!$C:$Q,8,FALSE)</f>
        <v>70</v>
      </c>
      <c r="AO64" s="4">
        <f>VLOOKUP($A64,'Y-Balance (Post)'!$C:$Q,9,FALSE)</f>
        <v>62</v>
      </c>
      <c r="AP64" s="4">
        <f>VLOOKUP($A64,'Y-Balance (Post)'!$C:$Q,10,FALSE)</f>
        <v>91</v>
      </c>
      <c r="AQ64" s="4">
        <f>VLOOKUP($A64,'Y-Balance (Post)'!$C:$Q,11,FALSE)</f>
        <v>92</v>
      </c>
      <c r="AR64" s="4">
        <f>VLOOKUP($A64,'Y-Balance (Post)'!$C:$Q,12,FALSE)</f>
        <v>92</v>
      </c>
      <c r="AS64" s="4">
        <f>VLOOKUP($A64,'Y-Balance (Post)'!$C:$Q,13,FALSE)</f>
        <v>96</v>
      </c>
      <c r="AT64" s="4">
        <f t="shared" ref="AT64:AY64" si="70">MAX(AH64,AN64)</f>
        <v>70</v>
      </c>
      <c r="AU64" s="4">
        <f t="shared" si="70"/>
        <v>62</v>
      </c>
      <c r="AV64" s="4">
        <f t="shared" si="70"/>
        <v>91</v>
      </c>
      <c r="AW64" s="4">
        <f t="shared" si="70"/>
        <v>92</v>
      </c>
      <c r="AX64" s="4">
        <f t="shared" si="70"/>
        <v>94</v>
      </c>
      <c r="AY64" s="4">
        <f t="shared" si="70"/>
        <v>96</v>
      </c>
      <c r="AZ64" s="4">
        <f>VLOOKUP($A64,'Wall Toss'!$C:$Q,2,FALSE)</f>
        <v>16</v>
      </c>
      <c r="BA64" s="4">
        <f>VLOOKUP($A64,'Wall Toss'!$C:$Q,3,FALSE)</f>
        <v>20</v>
      </c>
      <c r="BB64" s="4">
        <f t="shared" si="8"/>
        <v>20</v>
      </c>
    </row>
    <row r="65" spans="1:54" ht="13" x14ac:dyDescent="0.15">
      <c r="A65" s="4" t="s">
        <v>106</v>
      </c>
      <c r="B65" s="4">
        <f>VLOOKUP(A65,'Height &amp; Seated Height'!C:Q,2,FALSE)</f>
        <v>142</v>
      </c>
      <c r="C65" s="4">
        <f>VLOOKUP($A65,'Height &amp; Seated Height'!C:Q,3,FALSE)</f>
        <v>115.1</v>
      </c>
      <c r="D65" s="4">
        <f>VLOOKUP($A65,'Arm Span'!C:Q,2,FALSE)</f>
        <v>142</v>
      </c>
      <c r="E65" s="8">
        <f>VLOOKUP($A65,'20m Sprint (Post)'!C:Q,2,FALSE)</f>
        <v>3.843</v>
      </c>
      <c r="F65" s="8">
        <f>VLOOKUP($A65,'20m Sprint (Post)'!$C:$Q,3,FALSE)</f>
        <v>3.8119999999999998</v>
      </c>
      <c r="G65" s="8">
        <f t="shared" si="0"/>
        <v>3.8119999999999998</v>
      </c>
      <c r="H65" s="8">
        <f>VLOOKUP($A65,'505 Agility (Post)'!$C:$Q,2,FALSE)</f>
        <v>2.78</v>
      </c>
      <c r="I65" s="8">
        <f>VLOOKUP($A65,'505 Agility (Post)'!$C:$Q,3,FALSE)</f>
        <v>3.07</v>
      </c>
      <c r="J65" s="8">
        <f t="shared" si="1"/>
        <v>2.78</v>
      </c>
      <c r="K65" s="4">
        <f>VLOOKUP($A65,'Vertical Jump'!$C:$Q,2,FALSE)</f>
        <v>3</v>
      </c>
      <c r="L65" s="4">
        <f>VLOOKUP($A65,'Vertical Jump'!$C:$Q,3,FALSE)</f>
        <v>42</v>
      </c>
      <c r="M65" s="4">
        <f>VLOOKUP($A65,'Vertical Jump'!$C:$Q,4,FALSE)</f>
        <v>44</v>
      </c>
      <c r="N65" s="4">
        <f t="shared" si="2"/>
        <v>44</v>
      </c>
      <c r="O65" s="4">
        <f t="shared" si="3"/>
        <v>41</v>
      </c>
      <c r="P65" s="4">
        <f>VLOOKUP($A65,'Handgrip Strength'!$C:$Q,2,FALSE)</f>
        <v>17.5</v>
      </c>
      <c r="Q65" s="4">
        <f>VLOOKUP($A65,'Handgrip Strength'!$C:$Q,3,FALSE)</f>
        <v>16.5</v>
      </c>
      <c r="R65" s="4">
        <f t="shared" si="4"/>
        <v>17.5</v>
      </c>
      <c r="S65" s="4">
        <f>VLOOKUP($A65,'Balance Beam (Post)'!$C:$Q,2,FALSE)</f>
        <v>8</v>
      </c>
      <c r="T65" s="4">
        <f>VLOOKUP($A65,'Balance Beam (Post)'!$C:$Q,3,FALSE)</f>
        <v>8</v>
      </c>
      <c r="U65" s="4">
        <f>VLOOKUP($A65,'Balance Beam (Post)'!$C:$Q,4,FALSE)</f>
        <v>8</v>
      </c>
      <c r="V65" s="4">
        <f>VLOOKUP($A65,'Balance Beam (Post)'!$C:$Q,5,FALSE)</f>
        <v>8</v>
      </c>
      <c r="W65" s="4">
        <f>VLOOKUP($A65,'Balance Beam (Post)'!$C:$Q,6,FALSE)</f>
        <v>8</v>
      </c>
      <c r="X65" s="4">
        <f>VLOOKUP($A65,'Balance Beam (Post)'!$C:$Q,7,FALSE)</f>
        <v>8</v>
      </c>
      <c r="Y65" s="4">
        <f>VLOOKUP($A65,'Balance Beam (Post)'!$C:$Q,8,FALSE)</f>
        <v>8</v>
      </c>
      <c r="Z65" s="4">
        <f>VLOOKUP($A65,'Balance Beam (Post)'!$C:$Q,9,FALSE)</f>
        <v>8</v>
      </c>
      <c r="AA65" s="4">
        <f>VLOOKUP($A65,'Balance Beam (Post)'!$C:$Q,10,FALSE)</f>
        <v>8</v>
      </c>
      <c r="AB65" s="4">
        <f>VLOOKUP($A65,'Moving Sideways'!$C:$Q,2,FALSE)</f>
        <v>24</v>
      </c>
      <c r="AC65" s="4">
        <f>VLOOKUP($A65,'Moving Sideways'!$C:$Q,3,FALSE)</f>
        <v>33</v>
      </c>
      <c r="AD65" s="4">
        <f t="shared" si="5"/>
        <v>33</v>
      </c>
      <c r="AE65" s="4">
        <f>VLOOKUP($A65,'Jumping Sideways'!$C:$Q,2,FALSE)</f>
        <v>42</v>
      </c>
      <c r="AF65" s="4">
        <f>VLOOKUP($A65,'Jumping Sideways'!$C:$Q,3,FALSE)</f>
        <v>41</v>
      </c>
      <c r="AG65" s="4">
        <f t="shared" si="6"/>
        <v>42</v>
      </c>
      <c r="AH65" s="4">
        <f>VLOOKUP($A65,'Y-Balance (Post)'!$C:$Q,2,FALSE)</f>
        <v>60</v>
      </c>
      <c r="AI65" s="4">
        <f>VLOOKUP($A65,'Y-Balance (Post)'!$C:$Q,3,FALSE)</f>
        <v>55</v>
      </c>
      <c r="AJ65" s="4">
        <f>VLOOKUP($A65,'Y-Balance (Post)'!$C:$Q,4,FALSE)</f>
        <v>91</v>
      </c>
      <c r="AK65" s="4">
        <f>VLOOKUP($A65,'Y-Balance (Post)'!$C:$Q,5,FALSE)</f>
        <v>98</v>
      </c>
      <c r="AL65" s="4">
        <f>VLOOKUP($A65,'Y-Balance (Post)'!$C:$Q,6,FALSE)</f>
        <v>91</v>
      </c>
      <c r="AM65" s="4">
        <f>VLOOKUP($A65,'Y-Balance (Post)'!$C:$Q,7,FALSE)</f>
        <v>97</v>
      </c>
      <c r="AN65" s="4">
        <f>VLOOKUP($A65,'Y-Balance (Post)'!$C:$Q,8,FALSE)</f>
        <v>64</v>
      </c>
      <c r="AO65" s="4">
        <f>VLOOKUP($A65,'Y-Balance (Post)'!$C:$Q,9,FALSE)</f>
        <v>66</v>
      </c>
      <c r="AP65" s="4">
        <f>VLOOKUP($A65,'Y-Balance (Post)'!$C:$Q,10,FALSE)</f>
        <v>91</v>
      </c>
      <c r="AQ65" s="4">
        <f>VLOOKUP($A65,'Y-Balance (Post)'!$C:$Q,11,FALSE)</f>
        <v>99</v>
      </c>
      <c r="AR65" s="4">
        <f>VLOOKUP($A65,'Y-Balance (Post)'!$C:$Q,12,FALSE)</f>
        <v>95</v>
      </c>
      <c r="AS65" s="4">
        <f>VLOOKUP($A65,'Y-Balance (Post)'!$C:$Q,13,FALSE)</f>
        <v>99</v>
      </c>
      <c r="AT65" s="4">
        <f t="shared" ref="AT65:AY65" si="71">MAX(AH65,AN65)</f>
        <v>64</v>
      </c>
      <c r="AU65" s="4">
        <f t="shared" si="71"/>
        <v>66</v>
      </c>
      <c r="AV65" s="4">
        <f t="shared" si="71"/>
        <v>91</v>
      </c>
      <c r="AW65" s="4">
        <f t="shared" si="71"/>
        <v>99</v>
      </c>
      <c r="AX65" s="4">
        <f t="shared" si="71"/>
        <v>95</v>
      </c>
      <c r="AY65" s="4">
        <f t="shared" si="71"/>
        <v>99</v>
      </c>
      <c r="AZ65" s="4">
        <f>VLOOKUP($A65,'Wall Toss'!$C:$Q,2,FALSE)</f>
        <v>14</v>
      </c>
      <c r="BA65" s="4">
        <f>VLOOKUP($A65,'Wall Toss'!$C:$Q,3,FALSE)</f>
        <v>18</v>
      </c>
      <c r="BB65" s="4">
        <f t="shared" si="8"/>
        <v>18</v>
      </c>
    </row>
    <row r="66" spans="1:54" ht="13" x14ac:dyDescent="0.15">
      <c r="A66" s="4" t="s">
        <v>107</v>
      </c>
      <c r="B66" s="4">
        <f>VLOOKUP(A66,'Height &amp; Seated Height'!C:Q,2,FALSE)</f>
        <v>148</v>
      </c>
      <c r="C66" s="4">
        <f>VLOOKUP($A66,'Height &amp; Seated Height'!C:Q,3,FALSE)</f>
        <v>115.8</v>
      </c>
      <c r="D66" s="4">
        <f>VLOOKUP($A66,'Arm Span'!C:Q,2,FALSE)</f>
        <v>150</v>
      </c>
      <c r="E66" s="8">
        <f>VLOOKUP($A66,'20m Sprint (Post)'!C:Q,2,FALSE)</f>
        <v>3.5219999999999998</v>
      </c>
      <c r="F66" s="8">
        <f>VLOOKUP($A66,'20m Sprint (Post)'!$C:$Q,3,FALSE)</f>
        <v>3.5369999999999999</v>
      </c>
      <c r="G66" s="8">
        <f t="shared" si="0"/>
        <v>3.5219999999999998</v>
      </c>
      <c r="H66" s="8">
        <f>VLOOKUP($A66,'505 Agility (Post)'!$C:$Q,2,FALSE)</f>
        <v>2.71</v>
      </c>
      <c r="I66" s="8">
        <f>VLOOKUP($A66,'505 Agility (Post)'!$C:$Q,3,FALSE)</f>
        <v>2.82</v>
      </c>
      <c r="J66" s="8">
        <f t="shared" si="1"/>
        <v>2.71</v>
      </c>
      <c r="K66" s="4">
        <f>VLOOKUP($A66,'Vertical Jump'!$C:$Q,2,FALSE)</f>
        <v>28</v>
      </c>
      <c r="L66" s="4">
        <f>VLOOKUP($A66,'Vertical Jump'!$C:$Q,3,FALSE)</f>
        <v>79</v>
      </c>
      <c r="M66" s="4">
        <f>VLOOKUP($A66,'Vertical Jump'!$C:$Q,4,FALSE)</f>
        <v>79</v>
      </c>
      <c r="N66" s="4">
        <f t="shared" si="2"/>
        <v>79</v>
      </c>
      <c r="O66" s="4">
        <f t="shared" si="3"/>
        <v>51</v>
      </c>
      <c r="P66" s="4">
        <f>VLOOKUP($A66,'Handgrip Strength'!$C:$Q,2,FALSE)</f>
        <v>26</v>
      </c>
      <c r="Q66" s="4">
        <f>VLOOKUP($A66,'Handgrip Strength'!$C:$Q,3,FALSE)</f>
        <v>22.5</v>
      </c>
      <c r="R66" s="4">
        <f t="shared" si="4"/>
        <v>26</v>
      </c>
      <c r="S66" s="4">
        <f>VLOOKUP($A66,'Balance Beam (Post)'!$C:$Q,2,FALSE)</f>
        <v>8</v>
      </c>
      <c r="T66" s="4">
        <f>VLOOKUP($A66,'Balance Beam (Post)'!$C:$Q,3,FALSE)</f>
        <v>8</v>
      </c>
      <c r="U66" s="4">
        <f>VLOOKUP($A66,'Balance Beam (Post)'!$C:$Q,4,FALSE)</f>
        <v>8</v>
      </c>
      <c r="V66" s="4">
        <f>VLOOKUP($A66,'Balance Beam (Post)'!$C:$Q,5,FALSE)</f>
        <v>7</v>
      </c>
      <c r="W66" s="4">
        <f>VLOOKUP($A66,'Balance Beam (Post)'!$C:$Q,6,FALSE)</f>
        <v>8</v>
      </c>
      <c r="X66" s="4">
        <f>VLOOKUP($A66,'Balance Beam (Post)'!$C:$Q,7,FALSE)</f>
        <v>8</v>
      </c>
      <c r="Y66" s="4">
        <f>VLOOKUP($A66,'Balance Beam (Post)'!$C:$Q,8,FALSE)</f>
        <v>8</v>
      </c>
      <c r="Z66" s="4">
        <f>VLOOKUP($A66,'Balance Beam (Post)'!$C:$Q,9,FALSE)</f>
        <v>8</v>
      </c>
      <c r="AA66" s="4">
        <f>VLOOKUP($A66,'Balance Beam (Post)'!$C:$Q,10,FALSE)</f>
        <v>8</v>
      </c>
      <c r="AB66" s="4">
        <f>VLOOKUP($A66,'Moving Sideways'!$C:$Q,2,FALSE)</f>
        <v>36</v>
      </c>
      <c r="AC66" s="4">
        <f>VLOOKUP($A66,'Moving Sideways'!$C:$Q,3,FALSE)</f>
        <v>37</v>
      </c>
      <c r="AD66" s="4">
        <f t="shared" si="5"/>
        <v>37</v>
      </c>
      <c r="AE66" s="4">
        <f>VLOOKUP($A66,'Jumping Sideways'!$C:$Q,2,FALSE)</f>
        <v>51</v>
      </c>
      <c r="AF66" s="4">
        <f>VLOOKUP($A66,'Jumping Sideways'!$C:$Q,3,FALSE)</f>
        <v>44</v>
      </c>
      <c r="AG66" s="4">
        <f t="shared" si="6"/>
        <v>51</v>
      </c>
      <c r="AH66" s="4">
        <f>VLOOKUP($A66,'Y-Balance (Post)'!$C:$Q,2,FALSE)</f>
        <v>71</v>
      </c>
      <c r="AI66" s="4">
        <f>VLOOKUP($A66,'Y-Balance (Post)'!$C:$Q,3,FALSE)</f>
        <v>69</v>
      </c>
      <c r="AJ66" s="4">
        <f>VLOOKUP($A66,'Y-Balance (Post)'!$C:$Q,4,FALSE)</f>
        <v>89</v>
      </c>
      <c r="AK66" s="4">
        <f>VLOOKUP($A66,'Y-Balance (Post)'!$C:$Q,5,FALSE)</f>
        <v>105</v>
      </c>
      <c r="AL66" s="4">
        <f>VLOOKUP($A66,'Y-Balance (Post)'!$C:$Q,6,FALSE)</f>
        <v>96</v>
      </c>
      <c r="AM66" s="4">
        <f>VLOOKUP($A66,'Y-Balance (Post)'!$C:$Q,7,FALSE)</f>
        <v>90</v>
      </c>
      <c r="AN66" s="4">
        <f>VLOOKUP($A66,'Y-Balance (Post)'!$C:$Q,8,FALSE)</f>
        <v>75</v>
      </c>
      <c r="AO66" s="4">
        <f>VLOOKUP($A66,'Y-Balance (Post)'!$C:$Q,9,FALSE)</f>
        <v>77</v>
      </c>
      <c r="AP66" s="4">
        <f>VLOOKUP($A66,'Y-Balance (Post)'!$C:$Q,10,FALSE)</f>
        <v>99</v>
      </c>
      <c r="AQ66" s="4">
        <f>VLOOKUP($A66,'Y-Balance (Post)'!$C:$Q,11,FALSE)</f>
        <v>103</v>
      </c>
      <c r="AR66" s="4">
        <f>VLOOKUP($A66,'Y-Balance (Post)'!$C:$Q,12,FALSE)</f>
        <v>99</v>
      </c>
      <c r="AS66" s="4">
        <f>VLOOKUP($A66,'Y-Balance (Post)'!$C:$Q,13,FALSE)</f>
        <v>97</v>
      </c>
      <c r="AT66" s="4">
        <f t="shared" ref="AT66:AY66" si="72">MAX(AH66,AN66)</f>
        <v>75</v>
      </c>
      <c r="AU66" s="4">
        <f t="shared" si="72"/>
        <v>77</v>
      </c>
      <c r="AV66" s="4">
        <f t="shared" si="72"/>
        <v>99</v>
      </c>
      <c r="AW66" s="4">
        <f t="shared" si="72"/>
        <v>105</v>
      </c>
      <c r="AX66" s="4">
        <f t="shared" si="72"/>
        <v>99</v>
      </c>
      <c r="AY66" s="4">
        <f t="shared" si="72"/>
        <v>97</v>
      </c>
      <c r="AZ66" s="4">
        <f>VLOOKUP($A66,'Wall Toss'!$C:$Q,2,FALSE)</f>
        <v>19</v>
      </c>
      <c r="BA66" s="4">
        <f>VLOOKUP($A66,'Wall Toss'!$C:$Q,3,FALSE)</f>
        <v>19</v>
      </c>
      <c r="BB66" s="4">
        <f t="shared" si="8"/>
        <v>19</v>
      </c>
    </row>
    <row r="67" spans="1:54" ht="13" x14ac:dyDescent="0.15">
      <c r="A67" s="4" t="s">
        <v>108</v>
      </c>
      <c r="B67" s="4">
        <f>VLOOKUP(A67,'Height &amp; Seated Height'!C:Q,2,FALSE)</f>
        <v>159.1</v>
      </c>
      <c r="C67" s="4">
        <f>VLOOKUP($A67,'Height &amp; Seated Height'!C:Q,3,FALSE)</f>
        <v>119.6</v>
      </c>
      <c r="D67" s="4">
        <f>VLOOKUP($A67,'Arm Span'!C:Q,2,FALSE)</f>
        <v>160</v>
      </c>
      <c r="E67" s="8">
        <f>VLOOKUP($A67,'20m Sprint (Post)'!C:Q,2,FALSE)</f>
        <v>3.3319999999999999</v>
      </c>
      <c r="F67" s="8">
        <f>VLOOKUP($A67,'20m Sprint (Post)'!$C:$Q,3,FALSE)</f>
        <v>3.33</v>
      </c>
      <c r="G67" s="8">
        <f t="shared" si="0"/>
        <v>3.33</v>
      </c>
      <c r="H67" s="8">
        <f>VLOOKUP($A67,'505 Agility (Post)'!$C:$Q,2,FALSE)</f>
        <v>2.5499999999999998</v>
      </c>
      <c r="I67" s="8">
        <f>VLOOKUP($A67,'505 Agility (Post)'!$C:$Q,3,FALSE)</f>
        <v>2.37</v>
      </c>
      <c r="J67" s="8">
        <f t="shared" si="1"/>
        <v>2.37</v>
      </c>
      <c r="K67" s="4">
        <f>VLOOKUP($A67,'Vertical Jump'!$C:$Q,2,FALSE)</f>
        <v>25</v>
      </c>
      <c r="L67" s="4">
        <f>VLOOKUP($A67,'Vertical Jump'!$C:$Q,3,FALSE)</f>
        <v>82</v>
      </c>
      <c r="M67" s="4">
        <f>VLOOKUP($A67,'Vertical Jump'!$C:$Q,4,FALSE)</f>
        <v>83</v>
      </c>
      <c r="N67" s="4">
        <f t="shared" si="2"/>
        <v>83</v>
      </c>
      <c r="O67" s="4">
        <f t="shared" si="3"/>
        <v>58</v>
      </c>
      <c r="P67" s="4">
        <f>VLOOKUP($A67,'Handgrip Strength'!$C:$Q,2,FALSE)</f>
        <v>30.5</v>
      </c>
      <c r="Q67" s="4">
        <f>VLOOKUP($A67,'Handgrip Strength'!$C:$Q,3,FALSE)</f>
        <v>29.5</v>
      </c>
      <c r="R67" s="4">
        <f t="shared" si="4"/>
        <v>30.5</v>
      </c>
      <c r="S67" s="4">
        <f>VLOOKUP($A67,'Balance Beam (Post)'!$C:$Q,2,FALSE)</f>
        <v>8</v>
      </c>
      <c r="T67" s="4">
        <f>VLOOKUP($A67,'Balance Beam (Post)'!$C:$Q,3,FALSE)</f>
        <v>8</v>
      </c>
      <c r="U67" s="4">
        <f>VLOOKUP($A67,'Balance Beam (Post)'!$C:$Q,4,FALSE)</f>
        <v>8</v>
      </c>
      <c r="V67" s="4">
        <f>VLOOKUP($A67,'Balance Beam (Post)'!$C:$Q,5,FALSE)</f>
        <v>8</v>
      </c>
      <c r="W67" s="4">
        <f>VLOOKUP($A67,'Balance Beam (Post)'!$C:$Q,6,FALSE)</f>
        <v>8</v>
      </c>
      <c r="X67" s="4">
        <f>VLOOKUP($A67,'Balance Beam (Post)'!$C:$Q,7,FALSE)</f>
        <v>8</v>
      </c>
      <c r="Y67" s="4">
        <f>VLOOKUP($A67,'Balance Beam (Post)'!$C:$Q,8,FALSE)</f>
        <v>1</v>
      </c>
      <c r="Z67" s="4">
        <f>VLOOKUP($A67,'Balance Beam (Post)'!$C:$Q,9,FALSE)</f>
        <v>3</v>
      </c>
      <c r="AA67" s="4">
        <f>VLOOKUP($A67,'Balance Beam (Post)'!$C:$Q,10,FALSE)</f>
        <v>1</v>
      </c>
      <c r="AB67" s="4">
        <f>VLOOKUP($A67,'Moving Sideways'!$C:$Q,2,FALSE)</f>
        <v>29</v>
      </c>
      <c r="AC67" s="4">
        <f>VLOOKUP($A67,'Moving Sideways'!$C:$Q,3,FALSE)</f>
        <v>33</v>
      </c>
      <c r="AD67" s="4">
        <f t="shared" si="5"/>
        <v>33</v>
      </c>
      <c r="AE67" s="4">
        <f>VLOOKUP($A67,'Jumping Sideways'!$C:$Q,2,FALSE)</f>
        <v>49</v>
      </c>
      <c r="AF67" s="4">
        <f>VLOOKUP($A67,'Jumping Sideways'!$C:$Q,3,FALSE)</f>
        <v>49</v>
      </c>
      <c r="AG67" s="4">
        <f t="shared" si="6"/>
        <v>49</v>
      </c>
      <c r="AH67" s="4">
        <f>VLOOKUP($A67,'Y-Balance (Post)'!$C:$Q,2,FALSE)</f>
        <v>61</v>
      </c>
      <c r="AI67" s="4">
        <f>VLOOKUP($A67,'Y-Balance (Post)'!$C:$Q,3,FALSE)</f>
        <v>66</v>
      </c>
      <c r="AJ67" s="4">
        <f>VLOOKUP($A67,'Y-Balance (Post)'!$C:$Q,4,FALSE)</f>
        <v>93</v>
      </c>
      <c r="AK67" s="4">
        <f>VLOOKUP($A67,'Y-Balance (Post)'!$C:$Q,5,FALSE)</f>
        <v>94</v>
      </c>
      <c r="AL67" s="4">
        <f>VLOOKUP($A67,'Y-Balance (Post)'!$C:$Q,6,FALSE)</f>
        <v>93</v>
      </c>
      <c r="AM67" s="4">
        <f>VLOOKUP($A67,'Y-Balance (Post)'!$C:$Q,7,FALSE)</f>
        <v>98</v>
      </c>
      <c r="AN67" s="4">
        <f>VLOOKUP($A67,'Y-Balance (Post)'!$C:$Q,8,FALSE)</f>
        <v>59</v>
      </c>
      <c r="AO67" s="4">
        <f>VLOOKUP($A67,'Y-Balance (Post)'!$C:$Q,9,FALSE)</f>
        <v>67</v>
      </c>
      <c r="AP67" s="4">
        <f>VLOOKUP($A67,'Y-Balance (Post)'!$C:$Q,10,FALSE)</f>
        <v>92</v>
      </c>
      <c r="AQ67" s="4">
        <f>VLOOKUP($A67,'Y-Balance (Post)'!$C:$Q,11,FALSE)</f>
        <v>96</v>
      </c>
      <c r="AR67" s="4">
        <f>VLOOKUP($A67,'Y-Balance (Post)'!$C:$Q,12,FALSE)</f>
        <v>98</v>
      </c>
      <c r="AS67" s="4">
        <f>VLOOKUP($A67,'Y-Balance (Post)'!$C:$Q,13,FALSE)</f>
        <v>102</v>
      </c>
      <c r="AT67" s="4">
        <f t="shared" ref="AT67:AY67" si="73">MAX(AH67,AN67)</f>
        <v>61</v>
      </c>
      <c r="AU67" s="4">
        <f t="shared" si="73"/>
        <v>67</v>
      </c>
      <c r="AV67" s="4">
        <f t="shared" si="73"/>
        <v>93</v>
      </c>
      <c r="AW67" s="4">
        <f t="shared" si="73"/>
        <v>96</v>
      </c>
      <c r="AX67" s="4">
        <f t="shared" si="73"/>
        <v>98</v>
      </c>
      <c r="AY67" s="4">
        <f t="shared" si="73"/>
        <v>102</v>
      </c>
      <c r="AZ67" s="4">
        <f>VLOOKUP($A67,'Wall Toss'!$C:$Q,2,FALSE)</f>
        <v>26</v>
      </c>
      <c r="BA67" s="4">
        <f>VLOOKUP($A67,'Wall Toss'!$C:$Q,3,FALSE)</f>
        <v>26</v>
      </c>
      <c r="BB67" s="4">
        <f t="shared" si="8"/>
        <v>26</v>
      </c>
    </row>
    <row r="68" spans="1:54" ht="13" x14ac:dyDescent="0.15">
      <c r="A68" s="4" t="s">
        <v>109</v>
      </c>
      <c r="B68" s="4">
        <f>VLOOKUP(A68,'Height &amp; Seated Height'!C:Q,2,FALSE)</f>
        <v>160.9</v>
      </c>
      <c r="C68" s="4">
        <f>VLOOKUP($A68,'Height &amp; Seated Height'!C:Q,3,FALSE)</f>
        <v>119.6</v>
      </c>
      <c r="D68" s="4">
        <f>VLOOKUP($A68,'Arm Span'!C:Q,2,FALSE)</f>
        <v>166</v>
      </c>
      <c r="E68" s="8">
        <f>VLOOKUP($A68,'20m Sprint (Post)'!C:Q,2,FALSE)</f>
        <v>3.266</v>
      </c>
      <c r="F68" s="8">
        <f>VLOOKUP($A68,'20m Sprint (Post)'!$C:$Q,3,FALSE)</f>
        <v>3.24</v>
      </c>
      <c r="G68" s="8">
        <f t="shared" si="0"/>
        <v>3.24</v>
      </c>
      <c r="H68" s="8">
        <f>VLOOKUP($A68,'505 Agility (Post)'!$C:$Q,2,FALSE)</f>
        <v>2.33</v>
      </c>
      <c r="I68" s="8">
        <f>VLOOKUP($A68,'505 Agility (Post)'!$C:$Q,3,FALSE)</f>
        <v>2.35</v>
      </c>
      <c r="J68" s="8">
        <f t="shared" si="1"/>
        <v>2.33</v>
      </c>
      <c r="K68" s="4">
        <f>VLOOKUP($A68,'Vertical Jump'!$C:$Q,2,FALSE)</f>
        <v>31</v>
      </c>
      <c r="L68" s="4">
        <f>VLOOKUP($A68,'Vertical Jump'!$C:$Q,3,FALSE)</f>
        <v>84</v>
      </c>
      <c r="M68" s="4">
        <f>VLOOKUP($A68,'Vertical Jump'!$C:$Q,4,FALSE)</f>
        <v>80</v>
      </c>
      <c r="N68" s="4">
        <f t="shared" si="2"/>
        <v>84</v>
      </c>
      <c r="O68" s="4">
        <f t="shared" si="3"/>
        <v>53</v>
      </c>
      <c r="P68" s="4">
        <f>VLOOKUP($A68,'Handgrip Strength'!$C:$Q,2,FALSE)</f>
        <v>29</v>
      </c>
      <c r="Q68" s="4">
        <f>VLOOKUP($A68,'Handgrip Strength'!$C:$Q,3,FALSE)</f>
        <v>28.5</v>
      </c>
      <c r="R68" s="4">
        <f t="shared" si="4"/>
        <v>29</v>
      </c>
      <c r="S68" s="4">
        <f>VLOOKUP($A68,'Balance Beam (Post)'!$C:$Q,2,FALSE)</f>
        <v>8</v>
      </c>
      <c r="T68" s="4">
        <f>VLOOKUP($A68,'Balance Beam (Post)'!$C:$Q,3,FALSE)</f>
        <v>8</v>
      </c>
      <c r="U68" s="4">
        <f>VLOOKUP($A68,'Balance Beam (Post)'!$C:$Q,4,FALSE)</f>
        <v>8</v>
      </c>
      <c r="V68" s="4">
        <f>VLOOKUP($A68,'Balance Beam (Post)'!$C:$Q,5,FALSE)</f>
        <v>8</v>
      </c>
      <c r="W68" s="4">
        <f>VLOOKUP($A68,'Balance Beam (Post)'!$C:$Q,6,FALSE)</f>
        <v>8</v>
      </c>
      <c r="X68" s="4">
        <f>VLOOKUP($A68,'Balance Beam (Post)'!$C:$Q,7,FALSE)</f>
        <v>8</v>
      </c>
      <c r="Y68" s="4">
        <f>VLOOKUP($A68,'Balance Beam (Post)'!$C:$Q,8,FALSE)</f>
        <v>8</v>
      </c>
      <c r="Z68" s="4">
        <f>VLOOKUP($A68,'Balance Beam (Post)'!$C:$Q,9,FALSE)</f>
        <v>8</v>
      </c>
      <c r="AA68" s="4">
        <f>VLOOKUP($A68,'Balance Beam (Post)'!$C:$Q,10,FALSE)</f>
        <v>8</v>
      </c>
      <c r="AB68" s="4">
        <f>VLOOKUP($A68,'Moving Sideways'!$C:$Q,2,FALSE)</f>
        <v>31</v>
      </c>
      <c r="AC68" s="4">
        <f>VLOOKUP($A68,'Moving Sideways'!$C:$Q,3,FALSE)</f>
        <v>33</v>
      </c>
      <c r="AD68" s="4">
        <f t="shared" si="5"/>
        <v>33</v>
      </c>
      <c r="AE68" s="4">
        <f>VLOOKUP($A68,'Jumping Sideways'!$C:$Q,2,FALSE)</f>
        <v>53</v>
      </c>
      <c r="AF68" s="4">
        <f>VLOOKUP($A68,'Jumping Sideways'!$C:$Q,3,FALSE)</f>
        <v>56</v>
      </c>
      <c r="AG68" s="4">
        <f t="shared" si="6"/>
        <v>56</v>
      </c>
      <c r="AH68" s="4">
        <f>VLOOKUP($A68,'Y-Balance (Post)'!$C:$Q,2,FALSE)</f>
        <v>67</v>
      </c>
      <c r="AI68" s="4">
        <f>VLOOKUP($A68,'Y-Balance (Post)'!$C:$Q,3,FALSE)</f>
        <v>69</v>
      </c>
      <c r="AJ68" s="4">
        <f>VLOOKUP($A68,'Y-Balance (Post)'!$C:$Q,4,FALSE)</f>
        <v>84</v>
      </c>
      <c r="AK68" s="4">
        <f>VLOOKUP($A68,'Y-Balance (Post)'!$C:$Q,5,FALSE)</f>
        <v>93</v>
      </c>
      <c r="AL68" s="4">
        <f>VLOOKUP($A68,'Y-Balance (Post)'!$C:$Q,6,FALSE)</f>
        <v>95</v>
      </c>
      <c r="AM68" s="4">
        <f>VLOOKUP($A68,'Y-Balance (Post)'!$C:$Q,7,FALSE)</f>
        <v>100</v>
      </c>
      <c r="AN68" s="4">
        <f>VLOOKUP($A68,'Y-Balance (Post)'!$C:$Q,8,FALSE)</f>
        <v>68</v>
      </c>
      <c r="AO68" s="4">
        <f>VLOOKUP($A68,'Y-Balance (Post)'!$C:$Q,9,FALSE)</f>
        <v>64</v>
      </c>
      <c r="AP68" s="4">
        <f>VLOOKUP($A68,'Y-Balance (Post)'!$C:$Q,10,FALSE)</f>
        <v>97</v>
      </c>
      <c r="AQ68" s="4">
        <f>VLOOKUP($A68,'Y-Balance (Post)'!$C:$Q,11,FALSE)</f>
        <v>101</v>
      </c>
      <c r="AR68" s="4">
        <f>VLOOKUP($A68,'Y-Balance (Post)'!$C:$Q,12,FALSE)</f>
        <v>97</v>
      </c>
      <c r="AS68" s="4">
        <f>VLOOKUP($A68,'Y-Balance (Post)'!$C:$Q,13,FALSE)</f>
        <v>104</v>
      </c>
      <c r="AT68" s="4">
        <f t="shared" ref="AT68:AY68" si="74">MAX(AH68,AN68)</f>
        <v>68</v>
      </c>
      <c r="AU68" s="4">
        <f t="shared" si="74"/>
        <v>69</v>
      </c>
      <c r="AV68" s="4">
        <f t="shared" si="74"/>
        <v>97</v>
      </c>
      <c r="AW68" s="4">
        <f t="shared" si="74"/>
        <v>101</v>
      </c>
      <c r="AX68" s="4">
        <f t="shared" si="74"/>
        <v>97</v>
      </c>
      <c r="AY68" s="4">
        <f t="shared" si="74"/>
        <v>104</v>
      </c>
      <c r="AZ68" s="4">
        <f>VLOOKUP($A68,'Wall Toss'!$C:$Q,2,FALSE)</f>
        <v>24</v>
      </c>
      <c r="BA68" s="4">
        <f>VLOOKUP($A68,'Wall Toss'!$C:$Q,3,FALSE)</f>
        <v>26</v>
      </c>
      <c r="BB68" s="4">
        <f t="shared" si="8"/>
        <v>26</v>
      </c>
    </row>
    <row r="69" spans="1:54" ht="13" x14ac:dyDescent="0.15">
      <c r="A69" s="4" t="s">
        <v>110</v>
      </c>
      <c r="B69" s="4">
        <f>VLOOKUP(A69,'Height &amp; Seated Height'!C:Q,2,FALSE)</f>
        <v>141.1</v>
      </c>
      <c r="C69" s="4">
        <f>VLOOKUP($A69,'Height &amp; Seated Height'!C:Q,3,FALSE)</f>
        <v>112</v>
      </c>
      <c r="D69" s="4">
        <f>VLOOKUP($A69,'Arm Span'!C:Q,2,FALSE)</f>
        <v>144</v>
      </c>
      <c r="E69" s="8">
        <f>VLOOKUP($A69,'20m Sprint (Post)'!C:Q,2,FALSE)</f>
        <v>3.3940000000000001</v>
      </c>
      <c r="F69" s="8">
        <f>VLOOKUP($A69,'20m Sprint (Post)'!$C:$Q,3,FALSE)</f>
        <v>3.3879999999999999</v>
      </c>
      <c r="G69" s="8">
        <f t="shared" si="0"/>
        <v>3.3879999999999999</v>
      </c>
      <c r="H69" s="8">
        <f>VLOOKUP($A69,'505 Agility (Post)'!$C:$Q,2,FALSE)</f>
        <v>2.59</v>
      </c>
      <c r="I69" s="8">
        <f>VLOOKUP($A69,'505 Agility (Post)'!$C:$Q,3,FALSE)</f>
        <v>2.54</v>
      </c>
      <c r="J69" s="8">
        <f t="shared" si="1"/>
        <v>2.54</v>
      </c>
      <c r="K69" s="4">
        <f>VLOOKUP($A69,'Vertical Jump'!$C:$Q,2,FALSE)</f>
        <v>27</v>
      </c>
      <c r="L69" s="4">
        <f>VLOOKUP($A69,'Vertical Jump'!$C:$Q,3,FALSE)</f>
        <v>70</v>
      </c>
      <c r="M69" s="4">
        <f>VLOOKUP($A69,'Vertical Jump'!$C:$Q,4,FALSE)</f>
        <v>69</v>
      </c>
      <c r="N69" s="4">
        <f t="shared" si="2"/>
        <v>70</v>
      </c>
      <c r="O69" s="4">
        <f t="shared" si="3"/>
        <v>43</v>
      </c>
      <c r="P69" s="4">
        <f>VLOOKUP($A69,'Handgrip Strength'!$C:$Q,2,FALSE)</f>
        <v>22.5</v>
      </c>
      <c r="Q69" s="4">
        <f>VLOOKUP($A69,'Handgrip Strength'!$C:$Q,3,FALSE)</f>
        <v>22</v>
      </c>
      <c r="R69" s="4">
        <f t="shared" si="4"/>
        <v>22.5</v>
      </c>
      <c r="S69" s="4">
        <f>VLOOKUP($A69,'Balance Beam (Post)'!$C:$Q,2,FALSE)</f>
        <v>8</v>
      </c>
      <c r="T69" s="4">
        <f>VLOOKUP($A69,'Balance Beam (Post)'!$C:$Q,3,FALSE)</f>
        <v>8</v>
      </c>
      <c r="U69" s="4">
        <f>VLOOKUP($A69,'Balance Beam (Post)'!$C:$Q,4,FALSE)</f>
        <v>8</v>
      </c>
      <c r="V69" s="4">
        <f>VLOOKUP($A69,'Balance Beam (Post)'!$C:$Q,5,FALSE)</f>
        <v>5</v>
      </c>
      <c r="W69" s="4">
        <f>VLOOKUP($A69,'Balance Beam (Post)'!$C:$Q,6,FALSE)</f>
        <v>8</v>
      </c>
      <c r="X69" s="4">
        <f>VLOOKUP($A69,'Balance Beam (Post)'!$C:$Q,7,FALSE)</f>
        <v>8</v>
      </c>
      <c r="Y69" s="4">
        <f>VLOOKUP($A69,'Balance Beam (Post)'!$C:$Q,8,FALSE)</f>
        <v>3</v>
      </c>
      <c r="Z69" s="4">
        <f>VLOOKUP($A69,'Balance Beam (Post)'!$C:$Q,9,FALSE)</f>
        <v>2</v>
      </c>
      <c r="AA69" s="4">
        <f>VLOOKUP($A69,'Balance Beam (Post)'!$C:$Q,10,FALSE)</f>
        <v>2</v>
      </c>
      <c r="AB69" s="4">
        <f>VLOOKUP($A69,'Moving Sideways'!$C:$Q,2,FALSE)</f>
        <v>36</v>
      </c>
      <c r="AC69" s="4">
        <f>VLOOKUP($A69,'Moving Sideways'!$C:$Q,3,FALSE)</f>
        <v>36</v>
      </c>
      <c r="AD69" s="4">
        <f t="shared" si="5"/>
        <v>36</v>
      </c>
      <c r="AE69" s="4">
        <f>VLOOKUP($A69,'Jumping Sideways'!$C:$Q,2,FALSE)</f>
        <v>54</v>
      </c>
      <c r="AF69" s="4">
        <f>VLOOKUP($A69,'Jumping Sideways'!$C:$Q,3,FALSE)</f>
        <v>55</v>
      </c>
      <c r="AG69" s="4">
        <f t="shared" si="6"/>
        <v>55</v>
      </c>
      <c r="AH69" s="4">
        <f>VLOOKUP($A69,'Y-Balance (Post)'!$C:$Q,2,FALSE)</f>
        <v>51</v>
      </c>
      <c r="AI69" s="4">
        <f>VLOOKUP($A69,'Y-Balance (Post)'!$C:$Q,3,FALSE)</f>
        <v>60</v>
      </c>
      <c r="AJ69" s="4">
        <f>VLOOKUP($A69,'Y-Balance (Post)'!$C:$Q,4,FALSE)</f>
        <v>94</v>
      </c>
      <c r="AK69" s="4">
        <f>VLOOKUP($A69,'Y-Balance (Post)'!$C:$Q,5,FALSE)</f>
        <v>89</v>
      </c>
      <c r="AL69" s="4">
        <f>VLOOKUP($A69,'Y-Balance (Post)'!$C:$Q,6,FALSE)</f>
        <v>87</v>
      </c>
      <c r="AM69" s="4">
        <f>VLOOKUP($A69,'Y-Balance (Post)'!$C:$Q,7,FALSE)</f>
        <v>95</v>
      </c>
      <c r="AN69" s="4">
        <f>VLOOKUP($A69,'Y-Balance (Post)'!$C:$Q,8,FALSE)</f>
        <v>67</v>
      </c>
      <c r="AO69" s="4">
        <f>VLOOKUP($A69,'Y-Balance (Post)'!$C:$Q,9,FALSE)</f>
        <v>64</v>
      </c>
      <c r="AP69" s="4">
        <f>VLOOKUP($A69,'Y-Balance (Post)'!$C:$Q,10,FALSE)</f>
        <v>91</v>
      </c>
      <c r="AQ69" s="4">
        <f>VLOOKUP($A69,'Y-Balance (Post)'!$C:$Q,11,FALSE)</f>
        <v>85</v>
      </c>
      <c r="AR69" s="4">
        <f>VLOOKUP($A69,'Y-Balance (Post)'!$C:$Q,12,FALSE)</f>
        <v>91</v>
      </c>
      <c r="AS69" s="4">
        <f>VLOOKUP($A69,'Y-Balance (Post)'!$C:$Q,13,FALSE)</f>
        <v>91</v>
      </c>
      <c r="AT69" s="4">
        <f t="shared" ref="AT69:AY69" si="75">MAX(AH69,AN69)</f>
        <v>67</v>
      </c>
      <c r="AU69" s="4">
        <f t="shared" si="75"/>
        <v>64</v>
      </c>
      <c r="AV69" s="4">
        <f t="shared" si="75"/>
        <v>94</v>
      </c>
      <c r="AW69" s="4">
        <f t="shared" si="75"/>
        <v>89</v>
      </c>
      <c r="AX69" s="4">
        <f t="shared" si="75"/>
        <v>91</v>
      </c>
      <c r="AY69" s="4">
        <f t="shared" si="75"/>
        <v>95</v>
      </c>
      <c r="AZ69" s="4">
        <f>VLOOKUP($A69,'Wall Toss'!$C:$Q,2,FALSE)</f>
        <v>21</v>
      </c>
      <c r="BA69" s="4">
        <f>VLOOKUP($A69,'Wall Toss'!$C:$Q,3,FALSE)</f>
        <v>21</v>
      </c>
      <c r="BB69" s="4">
        <f t="shared" si="8"/>
        <v>21</v>
      </c>
    </row>
    <row r="70" spans="1:54" ht="13" x14ac:dyDescent="0.15">
      <c r="A70" s="4" t="s">
        <v>111</v>
      </c>
      <c r="B70" s="4">
        <f>VLOOKUP(A70,'Height &amp; Seated Height'!C:Q,2,FALSE)</f>
        <v>153.30000000000001</v>
      </c>
      <c r="C70" s="4">
        <f>VLOOKUP($A70,'Height &amp; Seated Height'!C:Q,3,FALSE)</f>
        <v>117.5</v>
      </c>
      <c r="D70" s="4">
        <f>VLOOKUP($A70,'Arm Span'!C:Q,2,FALSE)</f>
        <v>162</v>
      </c>
      <c r="E70" s="8">
        <f>VLOOKUP($A70,'20m Sprint (Post)'!C:Q,2,FALSE)</f>
        <v>3.508</v>
      </c>
      <c r="F70" s="8">
        <f>VLOOKUP($A70,'20m Sprint (Post)'!$C:$Q,3,FALSE)</f>
        <v>3.4550000000000001</v>
      </c>
      <c r="G70" s="8">
        <f t="shared" si="0"/>
        <v>3.4550000000000001</v>
      </c>
      <c r="H70" s="8">
        <f>VLOOKUP($A70,'505 Agility (Post)'!$C:$Q,2,FALSE)</f>
        <v>2.66</v>
      </c>
      <c r="I70" s="8">
        <f>VLOOKUP($A70,'505 Agility (Post)'!$C:$Q,3,FALSE)</f>
        <v>2.5099999999999998</v>
      </c>
      <c r="J70" s="8">
        <f t="shared" si="1"/>
        <v>2.5099999999999998</v>
      </c>
      <c r="K70" s="4">
        <f>VLOOKUP($A70,'Vertical Jump'!$C:$Q,2,FALSE)</f>
        <v>41</v>
      </c>
      <c r="L70" s="4">
        <f>VLOOKUP($A70,'Vertical Jump'!$C:$Q,3,FALSE)</f>
        <v>94</v>
      </c>
      <c r="M70" s="4">
        <f>VLOOKUP($A70,'Vertical Jump'!$C:$Q,4,FALSE)</f>
        <v>91</v>
      </c>
      <c r="N70" s="4">
        <f t="shared" si="2"/>
        <v>94</v>
      </c>
      <c r="O70" s="4">
        <f t="shared" si="3"/>
        <v>53</v>
      </c>
      <c r="P70" s="4">
        <f>VLOOKUP($A70,'Handgrip Strength'!$C:$Q,2,FALSE)</f>
        <v>29</v>
      </c>
      <c r="Q70" s="4">
        <f>VLOOKUP($A70,'Handgrip Strength'!$C:$Q,3,FALSE)</f>
        <v>27</v>
      </c>
      <c r="R70" s="4">
        <f t="shared" si="4"/>
        <v>29</v>
      </c>
      <c r="S70" s="4">
        <f>VLOOKUP($A70,'Balance Beam (Post)'!$C:$Q,2,FALSE)</f>
        <v>8</v>
      </c>
      <c r="T70" s="4">
        <f>VLOOKUP($A70,'Balance Beam (Post)'!$C:$Q,3,FALSE)</f>
        <v>8</v>
      </c>
      <c r="U70" s="4">
        <f>VLOOKUP($A70,'Balance Beam (Post)'!$C:$Q,4,FALSE)</f>
        <v>8</v>
      </c>
      <c r="V70" s="4">
        <f>VLOOKUP($A70,'Balance Beam (Post)'!$C:$Q,5,FALSE)</f>
        <v>8</v>
      </c>
      <c r="W70" s="4">
        <f>VLOOKUP($A70,'Balance Beam (Post)'!$C:$Q,6,FALSE)</f>
        <v>3</v>
      </c>
      <c r="X70" s="4">
        <f>VLOOKUP($A70,'Balance Beam (Post)'!$C:$Q,7,FALSE)</f>
        <v>8</v>
      </c>
      <c r="Y70" s="4">
        <f>VLOOKUP($A70,'Balance Beam (Post)'!$C:$Q,8,FALSE)</f>
        <v>1</v>
      </c>
      <c r="Z70" s="4">
        <f>VLOOKUP($A70,'Balance Beam (Post)'!$C:$Q,9,FALSE)</f>
        <v>3</v>
      </c>
      <c r="AA70" s="4">
        <f>VLOOKUP($A70,'Balance Beam (Post)'!$C:$Q,10,FALSE)</f>
        <v>2</v>
      </c>
      <c r="AB70" s="4">
        <f>VLOOKUP($A70,'Moving Sideways'!$C:$Q,2,FALSE)</f>
        <v>32</v>
      </c>
      <c r="AC70" s="4">
        <f>VLOOKUP($A70,'Moving Sideways'!$C:$Q,3,FALSE)</f>
        <v>31</v>
      </c>
      <c r="AD70" s="4">
        <f t="shared" si="5"/>
        <v>32</v>
      </c>
      <c r="AE70" s="4">
        <f>VLOOKUP($A70,'Jumping Sideways'!$C:$Q,2,FALSE)</f>
        <v>53</v>
      </c>
      <c r="AF70" s="4">
        <f>VLOOKUP($A70,'Jumping Sideways'!$C:$Q,3,FALSE)</f>
        <v>50</v>
      </c>
      <c r="AG70" s="4">
        <f t="shared" si="6"/>
        <v>53</v>
      </c>
      <c r="AH70" s="4">
        <f>VLOOKUP($A70,'Y-Balance (Post)'!$C:$Q,2,FALSE)</f>
        <v>74</v>
      </c>
      <c r="AI70" s="4">
        <f>VLOOKUP($A70,'Y-Balance (Post)'!$C:$Q,3,FALSE)</f>
        <v>83</v>
      </c>
      <c r="AJ70" s="4">
        <f>VLOOKUP($A70,'Y-Balance (Post)'!$C:$Q,4,FALSE)</f>
        <v>103</v>
      </c>
      <c r="AK70" s="4">
        <f>VLOOKUP($A70,'Y-Balance (Post)'!$C:$Q,5,FALSE)</f>
        <v>107</v>
      </c>
      <c r="AL70" s="4">
        <f>VLOOKUP($A70,'Y-Balance (Post)'!$C:$Q,6,FALSE)</f>
        <v>97</v>
      </c>
      <c r="AM70" s="4">
        <f>VLOOKUP($A70,'Y-Balance (Post)'!$C:$Q,7,FALSE)</f>
        <v>106</v>
      </c>
      <c r="AN70" s="4">
        <f>VLOOKUP($A70,'Y-Balance (Post)'!$C:$Q,8,FALSE)</f>
        <v>103</v>
      </c>
      <c r="AO70" s="4">
        <f>VLOOKUP($A70,'Y-Balance (Post)'!$C:$Q,9,FALSE)</f>
        <v>85</v>
      </c>
      <c r="AP70" s="4">
        <f>VLOOKUP($A70,'Y-Balance (Post)'!$C:$Q,10,FALSE)</f>
        <v>95</v>
      </c>
      <c r="AQ70" s="4">
        <f>VLOOKUP($A70,'Y-Balance (Post)'!$C:$Q,11,FALSE)</f>
        <v>89</v>
      </c>
      <c r="AR70" s="4">
        <f>VLOOKUP($A70,'Y-Balance (Post)'!$C:$Q,12,FALSE)</f>
        <v>95</v>
      </c>
      <c r="AS70" s="4">
        <f>VLOOKUP($A70,'Y-Balance (Post)'!$C:$Q,13,FALSE)</f>
        <v>104</v>
      </c>
      <c r="AT70" s="4">
        <f t="shared" ref="AT70:AY70" si="76">MAX(AH70,AN70)</f>
        <v>103</v>
      </c>
      <c r="AU70" s="4">
        <f t="shared" si="76"/>
        <v>85</v>
      </c>
      <c r="AV70" s="4">
        <f t="shared" si="76"/>
        <v>103</v>
      </c>
      <c r="AW70" s="4">
        <f t="shared" si="76"/>
        <v>107</v>
      </c>
      <c r="AX70" s="4">
        <f t="shared" si="76"/>
        <v>97</v>
      </c>
      <c r="AY70" s="4">
        <f t="shared" si="76"/>
        <v>106</v>
      </c>
      <c r="AZ70" s="4">
        <f>VLOOKUP($A70,'Wall Toss'!$C:$Q,2,FALSE)</f>
        <v>31</v>
      </c>
      <c r="BA70" s="4">
        <f>VLOOKUP($A70,'Wall Toss'!$C:$Q,3,FALSE)</f>
        <v>30</v>
      </c>
      <c r="BB70" s="4">
        <f t="shared" si="8"/>
        <v>31</v>
      </c>
    </row>
    <row r="71" spans="1:54" ht="13" x14ac:dyDescent="0.15">
      <c r="A71" s="4" t="s">
        <v>112</v>
      </c>
      <c r="B71" s="4">
        <f>VLOOKUP(A71,'Height &amp; Seated Height'!C:Q,2,FALSE)</f>
        <v>149.5</v>
      </c>
      <c r="C71" s="4">
        <f>VLOOKUP($A71,'Height &amp; Seated Height'!C:Q,3,FALSE)</f>
        <v>113.8</v>
      </c>
      <c r="D71" s="4">
        <f>VLOOKUP($A71,'Arm Span'!C:Q,2,FALSE)</f>
        <v>150</v>
      </c>
      <c r="E71" s="8">
        <f>VLOOKUP($A71,'20m Sprint (Post)'!C:Q,2,FALSE)</f>
        <v>3.698</v>
      </c>
      <c r="F71" s="8">
        <f>VLOOKUP($A71,'20m Sprint (Post)'!$C:$Q,3,FALSE)</f>
        <v>3.6440000000000001</v>
      </c>
      <c r="G71" s="8">
        <f t="shared" si="0"/>
        <v>3.6440000000000001</v>
      </c>
      <c r="H71" s="8">
        <f>VLOOKUP($A71,'505 Agility (Post)'!$C:$Q,2,FALSE)</f>
        <v>2.65</v>
      </c>
      <c r="I71" s="8">
        <f>VLOOKUP($A71,'505 Agility (Post)'!$C:$Q,3,FALSE)</f>
        <v>2.75</v>
      </c>
      <c r="J71" s="8">
        <f t="shared" si="1"/>
        <v>2.65</v>
      </c>
      <c r="K71" s="4">
        <f>VLOOKUP($A71,'Vertical Jump'!$C:$Q,2,FALSE)</f>
        <v>29</v>
      </c>
      <c r="L71" s="4">
        <f>VLOOKUP($A71,'Vertical Jump'!$C:$Q,3,FALSE)</f>
        <v>81</v>
      </c>
      <c r="M71" s="4">
        <f>VLOOKUP($A71,'Vertical Jump'!$C:$Q,4,FALSE)</f>
        <v>80</v>
      </c>
      <c r="N71" s="4">
        <f t="shared" si="2"/>
        <v>81</v>
      </c>
      <c r="O71" s="4">
        <f t="shared" si="3"/>
        <v>52</v>
      </c>
      <c r="P71" s="4">
        <f>VLOOKUP($A71,'Handgrip Strength'!$C:$Q,2,FALSE)</f>
        <v>21</v>
      </c>
      <c r="Q71" s="4">
        <f>VLOOKUP($A71,'Handgrip Strength'!$C:$Q,3,FALSE)</f>
        <v>20</v>
      </c>
      <c r="R71" s="4">
        <f t="shared" si="4"/>
        <v>21</v>
      </c>
      <c r="S71" s="4">
        <f>VLOOKUP($A71,'Balance Beam (Post)'!$C:$Q,2,FALSE)</f>
        <v>8</v>
      </c>
      <c r="T71" s="4">
        <f>VLOOKUP($A71,'Balance Beam (Post)'!$C:$Q,3,FALSE)</f>
        <v>8</v>
      </c>
      <c r="U71" s="4">
        <f>VLOOKUP($A71,'Balance Beam (Post)'!$C:$Q,4,FALSE)</f>
        <v>8</v>
      </c>
      <c r="V71" s="4">
        <f>VLOOKUP($A71,'Balance Beam (Post)'!$C:$Q,5,FALSE)</f>
        <v>8</v>
      </c>
      <c r="W71" s="4">
        <f>VLOOKUP($A71,'Balance Beam (Post)'!$C:$Q,6,FALSE)</f>
        <v>8</v>
      </c>
      <c r="X71" s="4">
        <f>VLOOKUP($A71,'Balance Beam (Post)'!$C:$Q,7,FALSE)</f>
        <v>8</v>
      </c>
      <c r="Y71" s="4">
        <f>VLOOKUP($A71,'Balance Beam (Post)'!$C:$Q,8,FALSE)</f>
        <v>8</v>
      </c>
      <c r="Z71" s="4">
        <f>VLOOKUP($A71,'Balance Beam (Post)'!$C:$Q,9,FALSE)</f>
        <v>8</v>
      </c>
      <c r="AA71" s="4">
        <f>VLOOKUP($A71,'Balance Beam (Post)'!$C:$Q,10,FALSE)</f>
        <v>8</v>
      </c>
      <c r="AB71" s="4">
        <f>VLOOKUP($A71,'Moving Sideways'!$C:$Q,2,FALSE)</f>
        <v>31</v>
      </c>
      <c r="AC71" s="4">
        <f>VLOOKUP($A71,'Moving Sideways'!$C:$Q,3,FALSE)</f>
        <v>35</v>
      </c>
      <c r="AD71" s="4">
        <f t="shared" si="5"/>
        <v>35</v>
      </c>
      <c r="AE71" s="4">
        <f>VLOOKUP($A71,'Jumping Sideways'!$C:$Q,2,FALSE)</f>
        <v>50</v>
      </c>
      <c r="AF71" s="4">
        <f>VLOOKUP($A71,'Jumping Sideways'!$C:$Q,3,FALSE)</f>
        <v>52</v>
      </c>
      <c r="AG71" s="4">
        <f t="shared" si="6"/>
        <v>52</v>
      </c>
      <c r="AH71" s="4">
        <f>VLOOKUP($A71,'Y-Balance (Post)'!$C:$Q,2,FALSE)</f>
        <v>67</v>
      </c>
      <c r="AI71" s="4">
        <f>VLOOKUP($A71,'Y-Balance (Post)'!$C:$Q,3,FALSE)</f>
        <v>73</v>
      </c>
      <c r="AJ71" s="4">
        <f>VLOOKUP($A71,'Y-Balance (Post)'!$C:$Q,4,FALSE)</f>
        <v>97</v>
      </c>
      <c r="AK71" s="4">
        <f>VLOOKUP($A71,'Y-Balance (Post)'!$C:$Q,5,FALSE)</f>
        <v>105</v>
      </c>
      <c r="AL71" s="4">
        <f>VLOOKUP($A71,'Y-Balance (Post)'!$C:$Q,6,FALSE)</f>
        <v>94</v>
      </c>
      <c r="AM71" s="4">
        <f>VLOOKUP($A71,'Y-Balance (Post)'!$C:$Q,7,FALSE)</f>
        <v>97</v>
      </c>
      <c r="AN71" s="4">
        <f>VLOOKUP($A71,'Y-Balance (Post)'!$C:$Q,8,FALSE)</f>
        <v>75</v>
      </c>
      <c r="AO71" s="4">
        <f>VLOOKUP($A71,'Y-Balance (Post)'!$C:$Q,9,FALSE)</f>
        <v>69</v>
      </c>
      <c r="AP71" s="4">
        <f>VLOOKUP($A71,'Y-Balance (Post)'!$C:$Q,10,FALSE)</f>
        <v>100</v>
      </c>
      <c r="AQ71" s="4">
        <f>VLOOKUP($A71,'Y-Balance (Post)'!$C:$Q,11,FALSE)</f>
        <v>92</v>
      </c>
      <c r="AR71" s="4">
        <f>VLOOKUP($A71,'Y-Balance (Post)'!$C:$Q,12,FALSE)</f>
        <v>95</v>
      </c>
      <c r="AS71" s="4">
        <f>VLOOKUP($A71,'Y-Balance (Post)'!$C:$Q,13,FALSE)</f>
        <v>101</v>
      </c>
      <c r="AT71" s="4">
        <f t="shared" ref="AT71:AY71" si="77">MAX(AH71,AN71)</f>
        <v>75</v>
      </c>
      <c r="AU71" s="4">
        <f t="shared" si="77"/>
        <v>73</v>
      </c>
      <c r="AV71" s="4">
        <f t="shared" si="77"/>
        <v>100</v>
      </c>
      <c r="AW71" s="4">
        <f t="shared" si="77"/>
        <v>105</v>
      </c>
      <c r="AX71" s="4">
        <f t="shared" si="77"/>
        <v>95</v>
      </c>
      <c r="AY71" s="4">
        <f t="shared" si="77"/>
        <v>101</v>
      </c>
      <c r="AZ71" s="4">
        <f>VLOOKUP($A71,'Wall Toss'!$C:$Q,2,FALSE)</f>
        <v>30</v>
      </c>
      <c r="BA71" s="4">
        <f>VLOOKUP($A71,'Wall Toss'!$C:$Q,3,FALSE)</f>
        <v>26</v>
      </c>
      <c r="BB71" s="4">
        <f t="shared" si="8"/>
        <v>30</v>
      </c>
    </row>
    <row r="72" spans="1:54" ht="13" x14ac:dyDescent="0.15">
      <c r="A72" s="4" t="s">
        <v>113</v>
      </c>
      <c r="B72" s="4">
        <f>VLOOKUP(A72,'Height &amp; Seated Height'!C:Q,2,FALSE)</f>
        <v>160</v>
      </c>
      <c r="C72" s="4">
        <f>VLOOKUP($A72,'Height &amp; Seated Height'!C:Q,3,FALSE)</f>
        <v>122.7</v>
      </c>
      <c r="D72" s="4">
        <f>VLOOKUP($A72,'Arm Span'!C:Q,2,FALSE)</f>
        <v>163</v>
      </c>
      <c r="E72" s="8">
        <f>VLOOKUP($A72,'20m Sprint (Post)'!C:Q,2,FALSE)</f>
        <v>2.8879999999999999</v>
      </c>
      <c r="F72" s="8">
        <f>VLOOKUP($A72,'20m Sprint (Post)'!$C:$Q,3,FALSE)</f>
        <v>2.851</v>
      </c>
      <c r="G72" s="8">
        <f t="shared" si="0"/>
        <v>2.851</v>
      </c>
      <c r="H72" s="8">
        <f>VLOOKUP($A72,'505 Agility (Post)'!$C:$Q,2,FALSE)</f>
        <v>2.2999999999999998</v>
      </c>
      <c r="I72" s="8">
        <f>VLOOKUP($A72,'505 Agility (Post)'!$C:$Q,3,FALSE)</f>
        <v>0</v>
      </c>
      <c r="J72" s="8">
        <f t="shared" si="1"/>
        <v>0</v>
      </c>
      <c r="K72" s="4">
        <f>VLOOKUP($A72,'Vertical Jump'!$C:$Q,2,FALSE)</f>
        <v>18</v>
      </c>
      <c r="L72" s="4">
        <f>VLOOKUP($A72,'Vertical Jump'!$C:$Q,3,FALSE)</f>
        <v>91</v>
      </c>
      <c r="M72" s="4">
        <f>VLOOKUP($A72,'Vertical Jump'!$C:$Q,4,FALSE)</f>
        <v>90</v>
      </c>
      <c r="N72" s="4">
        <f t="shared" si="2"/>
        <v>91</v>
      </c>
      <c r="O72" s="4">
        <f t="shared" si="3"/>
        <v>73</v>
      </c>
      <c r="P72" s="4">
        <f>VLOOKUP($A72,'Handgrip Strength'!$C:$Q,2,FALSE)</f>
        <v>45.5</v>
      </c>
      <c r="Q72" s="4">
        <f>VLOOKUP($A72,'Handgrip Strength'!$C:$Q,3,FALSE)</f>
        <v>46</v>
      </c>
      <c r="R72" s="4">
        <f t="shared" si="4"/>
        <v>46</v>
      </c>
      <c r="S72" s="4">
        <f>VLOOKUP($A72,'Balance Beam (Post)'!$C:$Q,2,FALSE)</f>
        <v>8</v>
      </c>
      <c r="T72" s="4">
        <f>VLOOKUP($A72,'Balance Beam (Post)'!$C:$Q,3,FALSE)</f>
        <v>8</v>
      </c>
      <c r="U72" s="4">
        <f>VLOOKUP($A72,'Balance Beam (Post)'!$C:$Q,4,FALSE)</f>
        <v>8</v>
      </c>
      <c r="V72" s="4">
        <f>VLOOKUP($A72,'Balance Beam (Post)'!$C:$Q,5,FALSE)</f>
        <v>3</v>
      </c>
      <c r="W72" s="4">
        <f>VLOOKUP($A72,'Balance Beam (Post)'!$C:$Q,6,FALSE)</f>
        <v>8</v>
      </c>
      <c r="X72" s="4">
        <f>VLOOKUP($A72,'Balance Beam (Post)'!$C:$Q,7,FALSE)</f>
        <v>8</v>
      </c>
      <c r="Y72" s="4">
        <f>VLOOKUP($A72,'Balance Beam (Post)'!$C:$Q,8,FALSE)</f>
        <v>8</v>
      </c>
      <c r="Z72" s="4">
        <f>VLOOKUP($A72,'Balance Beam (Post)'!$C:$Q,9,FALSE)</f>
        <v>5</v>
      </c>
      <c r="AA72" s="4">
        <f>VLOOKUP($A72,'Balance Beam (Post)'!$C:$Q,10,FALSE)</f>
        <v>7</v>
      </c>
      <c r="AB72" s="4">
        <f>VLOOKUP($A72,'Moving Sideways'!$C:$Q,2,FALSE)</f>
        <v>43</v>
      </c>
      <c r="AC72" s="4">
        <f>VLOOKUP($A72,'Moving Sideways'!$C:$Q,3,FALSE)</f>
        <v>39</v>
      </c>
      <c r="AD72" s="4">
        <f t="shared" si="5"/>
        <v>43</v>
      </c>
      <c r="AE72" s="4">
        <f>VLOOKUP($A72,'Jumping Sideways'!$C:$Q,2,FALSE)</f>
        <v>50</v>
      </c>
      <c r="AF72" s="4">
        <f>VLOOKUP($A72,'Jumping Sideways'!$C:$Q,3,FALSE)</f>
        <v>50</v>
      </c>
      <c r="AG72" s="4">
        <f t="shared" si="6"/>
        <v>50</v>
      </c>
      <c r="AH72" s="4">
        <f>VLOOKUP($A72,'Y-Balance (Post)'!$C:$Q,2,FALSE)</f>
        <v>75</v>
      </c>
      <c r="AI72" s="4">
        <f>VLOOKUP($A72,'Y-Balance (Post)'!$C:$Q,3,FALSE)</f>
        <v>72</v>
      </c>
      <c r="AJ72" s="4">
        <f>VLOOKUP($A72,'Y-Balance (Post)'!$C:$Q,4,FALSE)</f>
        <v>104</v>
      </c>
      <c r="AK72" s="4">
        <f>VLOOKUP($A72,'Y-Balance (Post)'!$C:$Q,5,FALSE)</f>
        <v>104</v>
      </c>
      <c r="AL72" s="4">
        <f>VLOOKUP($A72,'Y-Balance (Post)'!$C:$Q,6,FALSE)</f>
        <v>103</v>
      </c>
      <c r="AM72" s="4">
        <f>VLOOKUP($A72,'Y-Balance (Post)'!$C:$Q,7,FALSE)</f>
        <v>103</v>
      </c>
      <c r="AN72" s="4">
        <f>VLOOKUP($A72,'Y-Balance (Post)'!$C:$Q,8,FALSE)</f>
        <v>77</v>
      </c>
      <c r="AO72" s="4">
        <f>VLOOKUP($A72,'Y-Balance (Post)'!$C:$Q,9,FALSE)</f>
        <v>82</v>
      </c>
      <c r="AP72" s="4">
        <f>VLOOKUP($A72,'Y-Balance (Post)'!$C:$Q,10,FALSE)</f>
        <v>106</v>
      </c>
      <c r="AQ72" s="4">
        <f>VLOOKUP($A72,'Y-Balance (Post)'!$C:$Q,11,FALSE)</f>
        <v>103</v>
      </c>
      <c r="AR72" s="4">
        <f>VLOOKUP($A72,'Y-Balance (Post)'!$C:$Q,12,FALSE)</f>
        <v>109</v>
      </c>
      <c r="AS72" s="4">
        <f>VLOOKUP($A72,'Y-Balance (Post)'!$C:$Q,13,FALSE)</f>
        <v>99</v>
      </c>
      <c r="AT72" s="4">
        <f t="shared" ref="AT72:AY72" si="78">MAX(AH72,AN72)</f>
        <v>77</v>
      </c>
      <c r="AU72" s="4">
        <f t="shared" si="78"/>
        <v>82</v>
      </c>
      <c r="AV72" s="4">
        <f t="shared" si="78"/>
        <v>106</v>
      </c>
      <c r="AW72" s="4">
        <f t="shared" si="78"/>
        <v>104</v>
      </c>
      <c r="AX72" s="4">
        <f t="shared" si="78"/>
        <v>109</v>
      </c>
      <c r="AY72" s="4">
        <f t="shared" si="78"/>
        <v>103</v>
      </c>
      <c r="AZ72" s="4">
        <f>VLOOKUP($A72,'Wall Toss'!$C:$Q,2,FALSE)</f>
        <v>28</v>
      </c>
      <c r="BA72" s="4">
        <f>VLOOKUP($A72,'Wall Toss'!$C:$Q,3,FALSE)</f>
        <v>28</v>
      </c>
      <c r="BB72" s="4">
        <f t="shared" si="8"/>
        <v>28</v>
      </c>
    </row>
    <row r="73" spans="1:54" ht="13" x14ac:dyDescent="0.15">
      <c r="A73" s="4" t="s">
        <v>114</v>
      </c>
      <c r="B73" s="4">
        <f>VLOOKUP(A73,'Height &amp; Seated Height'!C:Q,2,FALSE)</f>
        <v>153.5</v>
      </c>
      <c r="C73" s="4">
        <f>VLOOKUP($A73,'Height &amp; Seated Height'!C:Q,3,FALSE)</f>
        <v>115.4</v>
      </c>
      <c r="D73" s="4">
        <f>VLOOKUP($A73,'Arm Span'!C:Q,2,FALSE)</f>
        <v>156</v>
      </c>
      <c r="E73" s="8">
        <f>VLOOKUP($A73,'20m Sprint (Post)'!C:Q,2,FALSE)</f>
        <v>3.5350000000000001</v>
      </c>
      <c r="F73" s="8">
        <f>VLOOKUP($A73,'20m Sprint (Post)'!$C:$Q,3,FALSE)</f>
        <v>3.5150000000000001</v>
      </c>
      <c r="G73" s="8">
        <f t="shared" si="0"/>
        <v>3.5150000000000001</v>
      </c>
      <c r="H73" s="8">
        <f>VLOOKUP($A73,'505 Agility (Post)'!$C:$Q,2,FALSE)</f>
        <v>2.94</v>
      </c>
      <c r="I73" s="8">
        <f>VLOOKUP($A73,'505 Agility (Post)'!$C:$Q,3,FALSE)</f>
        <v>2.98</v>
      </c>
      <c r="J73" s="8">
        <f t="shared" si="1"/>
        <v>2.94</v>
      </c>
      <c r="K73" s="4">
        <f>VLOOKUP($A73,'Vertical Jump'!$C:$Q,2,FALSE)</f>
        <v>41</v>
      </c>
      <c r="L73" s="4">
        <f>VLOOKUP($A73,'Vertical Jump'!$C:$Q,3,FALSE)</f>
        <v>78</v>
      </c>
      <c r="M73" s="4">
        <f>VLOOKUP($A73,'Vertical Jump'!$C:$Q,4,FALSE)</f>
        <v>79</v>
      </c>
      <c r="N73" s="4">
        <f t="shared" si="2"/>
        <v>79</v>
      </c>
      <c r="O73" s="4">
        <f t="shared" si="3"/>
        <v>38</v>
      </c>
      <c r="P73" s="4">
        <f>VLOOKUP($A73,'Handgrip Strength'!$C:$Q,2,FALSE)</f>
        <v>28.5</v>
      </c>
      <c r="Q73" s="4">
        <f>VLOOKUP($A73,'Handgrip Strength'!$C:$Q,3,FALSE)</f>
        <v>27.5</v>
      </c>
      <c r="R73" s="4">
        <f t="shared" si="4"/>
        <v>28.5</v>
      </c>
      <c r="S73" s="4">
        <f>VLOOKUP($A73,'Balance Beam (Post)'!$C:$Q,2,FALSE)</f>
        <v>8</v>
      </c>
      <c r="T73" s="4">
        <f>VLOOKUP($A73,'Balance Beam (Post)'!$C:$Q,3,FALSE)</f>
        <v>8</v>
      </c>
      <c r="U73" s="4">
        <f>VLOOKUP($A73,'Balance Beam (Post)'!$C:$Q,4,FALSE)</f>
        <v>8</v>
      </c>
      <c r="V73" s="4">
        <f>VLOOKUP($A73,'Balance Beam (Post)'!$C:$Q,5,FALSE)</f>
        <v>8</v>
      </c>
      <c r="W73" s="4">
        <f>VLOOKUP($A73,'Balance Beam (Post)'!$C:$Q,6,FALSE)</f>
        <v>8</v>
      </c>
      <c r="X73" s="4">
        <f>VLOOKUP($A73,'Balance Beam (Post)'!$C:$Q,7,FALSE)</f>
        <v>8</v>
      </c>
      <c r="Y73" s="4">
        <f>VLOOKUP($A73,'Balance Beam (Post)'!$C:$Q,8,FALSE)</f>
        <v>2</v>
      </c>
      <c r="Z73" s="4">
        <f>VLOOKUP($A73,'Balance Beam (Post)'!$C:$Q,9,FALSE)</f>
        <v>8</v>
      </c>
      <c r="AA73" s="4">
        <f>VLOOKUP($A73,'Balance Beam (Post)'!$C:$Q,10,FALSE)</f>
        <v>1</v>
      </c>
      <c r="AB73" s="4">
        <f>VLOOKUP($A73,'Moving Sideways'!$C:$Q,2,FALSE)</f>
        <v>23</v>
      </c>
      <c r="AC73" s="4">
        <f>VLOOKUP($A73,'Moving Sideways'!$C:$Q,3,FALSE)</f>
        <v>26</v>
      </c>
      <c r="AD73" s="4">
        <f t="shared" si="5"/>
        <v>26</v>
      </c>
      <c r="AE73" s="4">
        <f>VLOOKUP($A73,'Jumping Sideways'!$C:$Q,2,FALSE)</f>
        <v>34</v>
      </c>
      <c r="AF73" s="4">
        <f>VLOOKUP($A73,'Jumping Sideways'!$C:$Q,3,FALSE)</f>
        <v>31</v>
      </c>
      <c r="AG73" s="4">
        <f t="shared" si="6"/>
        <v>34</v>
      </c>
      <c r="AH73" s="4">
        <f>VLOOKUP($A73,'Y-Balance (Post)'!$C:$Q,2,FALSE)</f>
        <v>61</v>
      </c>
      <c r="AI73" s="4">
        <f>VLOOKUP($A73,'Y-Balance (Post)'!$C:$Q,3,FALSE)</f>
        <v>60</v>
      </c>
      <c r="AJ73" s="4">
        <f>VLOOKUP($A73,'Y-Balance (Post)'!$C:$Q,4,FALSE)</f>
        <v>84</v>
      </c>
      <c r="AK73" s="4">
        <f>VLOOKUP($A73,'Y-Balance (Post)'!$C:$Q,5,FALSE)</f>
        <v>84</v>
      </c>
      <c r="AL73" s="4">
        <f>VLOOKUP($A73,'Y-Balance (Post)'!$C:$Q,6,FALSE)</f>
        <v>91</v>
      </c>
      <c r="AM73" s="4">
        <f>VLOOKUP($A73,'Y-Balance (Post)'!$C:$Q,7,FALSE)</f>
        <v>88</v>
      </c>
      <c r="AN73" s="4">
        <f>VLOOKUP($A73,'Y-Balance (Post)'!$C:$Q,8,FALSE)</f>
        <v>59</v>
      </c>
      <c r="AO73" s="4">
        <f>VLOOKUP($A73,'Y-Balance (Post)'!$C:$Q,9,FALSE)</f>
        <v>60</v>
      </c>
      <c r="AP73" s="4">
        <f>VLOOKUP($A73,'Y-Balance (Post)'!$C:$Q,10,FALSE)</f>
        <v>80</v>
      </c>
      <c r="AQ73" s="4">
        <f>VLOOKUP($A73,'Y-Balance (Post)'!$C:$Q,11,FALSE)</f>
        <v>82</v>
      </c>
      <c r="AR73" s="4">
        <f>VLOOKUP($A73,'Y-Balance (Post)'!$C:$Q,12,FALSE)</f>
        <v>97</v>
      </c>
      <c r="AS73" s="4">
        <f>VLOOKUP($A73,'Y-Balance (Post)'!$C:$Q,13,FALSE)</f>
        <v>91</v>
      </c>
      <c r="AT73" s="4">
        <f t="shared" ref="AT73:AY73" si="79">MAX(AH73,AN73)</f>
        <v>61</v>
      </c>
      <c r="AU73" s="4">
        <f t="shared" si="79"/>
        <v>60</v>
      </c>
      <c r="AV73" s="4">
        <f t="shared" si="79"/>
        <v>84</v>
      </c>
      <c r="AW73" s="4">
        <f t="shared" si="79"/>
        <v>84</v>
      </c>
      <c r="AX73" s="4">
        <f t="shared" si="79"/>
        <v>97</v>
      </c>
      <c r="AY73" s="4">
        <f t="shared" si="79"/>
        <v>91</v>
      </c>
      <c r="AZ73" s="4">
        <f>VLOOKUP($A73,'Wall Toss'!$C:$Q,2,FALSE)</f>
        <v>10</v>
      </c>
      <c r="BA73" s="4">
        <f>VLOOKUP($A73,'Wall Toss'!$C:$Q,3,FALSE)</f>
        <v>13</v>
      </c>
      <c r="BB73" s="4">
        <f t="shared" si="8"/>
        <v>13</v>
      </c>
    </row>
    <row r="74" spans="1:54" ht="13" x14ac:dyDescent="0.15">
      <c r="A74" s="4" t="s">
        <v>115</v>
      </c>
      <c r="B74" s="4">
        <f>VLOOKUP(A74,'Height &amp; Seated Height'!C:Q,2,FALSE)</f>
        <v>157</v>
      </c>
      <c r="C74" s="4">
        <f>VLOOKUP($A74,'Height &amp; Seated Height'!C:Q,3,FALSE)</f>
        <v>120.5</v>
      </c>
      <c r="D74" s="4">
        <f>VLOOKUP($A74,'Arm Span'!C:Q,2,FALSE)</f>
        <v>157</v>
      </c>
      <c r="E74" s="8">
        <f>VLOOKUP($A74,'20m Sprint (Post)'!C:Q,2,FALSE)</f>
        <v>3.3639999999999999</v>
      </c>
      <c r="F74" s="8">
        <f>VLOOKUP($A74,'20m Sprint (Post)'!$C:$Q,3,FALSE)</f>
        <v>3.335</v>
      </c>
      <c r="G74" s="8">
        <f t="shared" si="0"/>
        <v>3.335</v>
      </c>
      <c r="H74" s="8">
        <f>VLOOKUP($A74,'505 Agility (Post)'!$C:$Q,2,FALSE)</f>
        <v>2.8</v>
      </c>
      <c r="I74" s="8">
        <f>VLOOKUP($A74,'505 Agility (Post)'!$C:$Q,3,FALSE)</f>
        <v>2.68</v>
      </c>
      <c r="J74" s="8">
        <f t="shared" si="1"/>
        <v>2.68</v>
      </c>
      <c r="K74" s="4">
        <f>VLOOKUP($A74,'Vertical Jump'!$C:$Q,2,FALSE)</f>
        <v>38</v>
      </c>
      <c r="L74" s="4">
        <f>VLOOKUP($A74,'Vertical Jump'!$C:$Q,3,FALSE)</f>
        <v>82</v>
      </c>
      <c r="M74" s="4">
        <f>VLOOKUP($A74,'Vertical Jump'!$C:$Q,4,FALSE)</f>
        <v>87</v>
      </c>
      <c r="N74" s="4">
        <f t="shared" si="2"/>
        <v>87</v>
      </c>
      <c r="O74" s="4">
        <f t="shared" si="3"/>
        <v>49</v>
      </c>
      <c r="P74" s="4">
        <f>VLOOKUP($A74,'Handgrip Strength'!$C:$Q,2,FALSE)</f>
        <v>30</v>
      </c>
      <c r="Q74" s="4">
        <f>VLOOKUP($A74,'Handgrip Strength'!$C:$Q,3,FALSE)</f>
        <v>30</v>
      </c>
      <c r="R74" s="4">
        <f t="shared" si="4"/>
        <v>30</v>
      </c>
      <c r="S74" s="4">
        <f>VLOOKUP($A74,'Balance Beam (Post)'!$C:$Q,2,FALSE)</f>
        <v>8</v>
      </c>
      <c r="T74" s="4">
        <f>VLOOKUP($A74,'Balance Beam (Post)'!$C:$Q,3,FALSE)</f>
        <v>8</v>
      </c>
      <c r="U74" s="4">
        <f>VLOOKUP($A74,'Balance Beam (Post)'!$C:$Q,4,FALSE)</f>
        <v>8</v>
      </c>
      <c r="V74" s="4">
        <f>VLOOKUP($A74,'Balance Beam (Post)'!$C:$Q,5,FALSE)</f>
        <v>8</v>
      </c>
      <c r="W74" s="4">
        <f>VLOOKUP($A74,'Balance Beam (Post)'!$C:$Q,6,FALSE)</f>
        <v>3</v>
      </c>
      <c r="X74" s="4">
        <f>VLOOKUP($A74,'Balance Beam (Post)'!$C:$Q,7,FALSE)</f>
        <v>8</v>
      </c>
      <c r="Y74" s="4">
        <f>VLOOKUP($A74,'Balance Beam (Post)'!$C:$Q,8,FALSE)</f>
        <v>4</v>
      </c>
      <c r="Z74" s="4">
        <f>VLOOKUP($A74,'Balance Beam (Post)'!$C:$Q,9,FALSE)</f>
        <v>4</v>
      </c>
      <c r="AA74" s="4">
        <f>VLOOKUP($A74,'Balance Beam (Post)'!$C:$Q,10,FALSE)</f>
        <v>2</v>
      </c>
      <c r="AB74" s="4">
        <f>VLOOKUP($A74,'Moving Sideways'!$C:$Q,2,FALSE)</f>
        <v>29</v>
      </c>
      <c r="AC74" s="4">
        <f>VLOOKUP($A74,'Moving Sideways'!$C:$Q,3,FALSE)</f>
        <v>33</v>
      </c>
      <c r="AD74" s="4">
        <f t="shared" si="5"/>
        <v>33</v>
      </c>
      <c r="AE74" s="4">
        <f>VLOOKUP($A74,'Jumping Sideways'!$C:$Q,2,FALSE)</f>
        <v>38</v>
      </c>
      <c r="AF74" s="4">
        <f>VLOOKUP($A74,'Jumping Sideways'!$C:$Q,3,FALSE)</f>
        <v>36</v>
      </c>
      <c r="AG74" s="4">
        <f t="shared" si="6"/>
        <v>38</v>
      </c>
      <c r="AH74" s="4">
        <f>VLOOKUP($A74,'Y-Balance (Post)'!$C:$Q,2,FALSE)</f>
        <v>64</v>
      </c>
      <c r="AI74" s="4">
        <f>VLOOKUP($A74,'Y-Balance (Post)'!$C:$Q,3,FALSE)</f>
        <v>62</v>
      </c>
      <c r="AJ74" s="4">
        <f>VLOOKUP($A74,'Y-Balance (Post)'!$C:$Q,4,FALSE)</f>
        <v>100</v>
      </c>
      <c r="AK74" s="4">
        <f>VLOOKUP($A74,'Y-Balance (Post)'!$C:$Q,5,FALSE)</f>
        <v>92</v>
      </c>
      <c r="AL74" s="4">
        <f>VLOOKUP($A74,'Y-Balance (Post)'!$C:$Q,6,FALSE)</f>
        <v>94</v>
      </c>
      <c r="AM74" s="4">
        <f>VLOOKUP($A74,'Y-Balance (Post)'!$C:$Q,7,FALSE)</f>
        <v>103</v>
      </c>
      <c r="AN74" s="4">
        <f>VLOOKUP($A74,'Y-Balance (Post)'!$C:$Q,8,FALSE)</f>
        <v>58</v>
      </c>
      <c r="AO74" s="4">
        <f>VLOOKUP($A74,'Y-Balance (Post)'!$C:$Q,9,FALSE)</f>
        <v>54</v>
      </c>
      <c r="AP74" s="4">
        <f>VLOOKUP($A74,'Y-Balance (Post)'!$C:$Q,10,FALSE)</f>
        <v>103</v>
      </c>
      <c r="AQ74" s="4">
        <f>VLOOKUP($A74,'Y-Balance (Post)'!$C:$Q,11,FALSE)</f>
        <v>93</v>
      </c>
      <c r="AR74" s="4">
        <f>VLOOKUP($A74,'Y-Balance (Post)'!$C:$Q,12,FALSE)</f>
        <v>100</v>
      </c>
      <c r="AS74" s="4">
        <f>VLOOKUP($A74,'Y-Balance (Post)'!$C:$Q,13,FALSE)</f>
        <v>101</v>
      </c>
      <c r="AT74" s="4">
        <f t="shared" ref="AT74:AY74" si="80">MAX(AH74,AN74)</f>
        <v>64</v>
      </c>
      <c r="AU74" s="4">
        <f t="shared" si="80"/>
        <v>62</v>
      </c>
      <c r="AV74" s="4">
        <f t="shared" si="80"/>
        <v>103</v>
      </c>
      <c r="AW74" s="4">
        <f t="shared" si="80"/>
        <v>93</v>
      </c>
      <c r="AX74" s="4">
        <f t="shared" si="80"/>
        <v>100</v>
      </c>
      <c r="AY74" s="4">
        <f t="shared" si="80"/>
        <v>103</v>
      </c>
      <c r="AZ74" s="4">
        <f>VLOOKUP($A74,'Wall Toss'!$C:$Q,2,FALSE)</f>
        <v>8</v>
      </c>
      <c r="BA74" s="4">
        <f>VLOOKUP($A74,'Wall Toss'!$C:$Q,3,FALSE)</f>
        <v>17</v>
      </c>
      <c r="BB74" s="4">
        <f t="shared" si="8"/>
        <v>17</v>
      </c>
    </row>
    <row r="75" spans="1:54" ht="13" x14ac:dyDescent="0.15">
      <c r="A75" s="4" t="s">
        <v>116</v>
      </c>
      <c r="B75" s="4">
        <f>VLOOKUP(A75,'Height &amp; Seated Height'!C:Q,2,FALSE)</f>
        <v>161.80000000000001</v>
      </c>
      <c r="C75" s="4">
        <f>VLOOKUP($A75,'Height &amp; Seated Height'!C:Q,3,FALSE)</f>
        <v>122.5</v>
      </c>
      <c r="D75" s="4">
        <f>VLOOKUP($A75,'Arm Span'!C:Q,2,FALSE)</f>
        <v>162</v>
      </c>
      <c r="E75" s="8">
        <f>VLOOKUP($A75,'20m Sprint (Post)'!C:Q,2,FALSE)</f>
        <v>3.4729999999999999</v>
      </c>
      <c r="F75" s="8">
        <f>VLOOKUP($A75,'20m Sprint (Post)'!$C:$Q,3,FALSE)</f>
        <v>3.4260000000000002</v>
      </c>
      <c r="G75" s="8">
        <f t="shared" si="0"/>
        <v>3.4260000000000002</v>
      </c>
      <c r="H75" s="8">
        <f>VLOOKUP($A75,'505 Agility (Post)'!$C:$Q,2,FALSE)</f>
        <v>2.5299999999999998</v>
      </c>
      <c r="I75" s="8">
        <f>VLOOKUP($A75,'505 Agility (Post)'!$C:$Q,3,FALSE)</f>
        <v>2.57</v>
      </c>
      <c r="J75" s="8">
        <f t="shared" si="1"/>
        <v>2.5299999999999998</v>
      </c>
      <c r="K75" s="4">
        <f>VLOOKUP($A75,'Vertical Jump'!$C:$Q,2,FALSE)</f>
        <v>46</v>
      </c>
      <c r="L75" s="4">
        <f>VLOOKUP($A75,'Vertical Jump'!$C:$Q,3,FALSE)</f>
        <v>90</v>
      </c>
      <c r="M75" s="4">
        <f>VLOOKUP($A75,'Vertical Jump'!$C:$Q,4,FALSE)</f>
        <v>90</v>
      </c>
      <c r="N75" s="4">
        <f t="shared" si="2"/>
        <v>90</v>
      </c>
      <c r="O75" s="4">
        <f t="shared" si="3"/>
        <v>44</v>
      </c>
      <c r="P75" s="4">
        <f>VLOOKUP($A75,'Handgrip Strength'!$C:$Q,2,FALSE)</f>
        <v>30</v>
      </c>
      <c r="Q75" s="4">
        <f>VLOOKUP($A75,'Handgrip Strength'!$C:$Q,3,FALSE)</f>
        <v>29.5</v>
      </c>
      <c r="R75" s="4">
        <f t="shared" si="4"/>
        <v>30</v>
      </c>
      <c r="S75" s="4">
        <f>VLOOKUP($A75,'Balance Beam (Post)'!$C:$Q,2,FALSE)</f>
        <v>8</v>
      </c>
      <c r="T75" s="4">
        <f>VLOOKUP($A75,'Balance Beam (Post)'!$C:$Q,3,FALSE)</f>
        <v>8</v>
      </c>
      <c r="U75" s="4">
        <f>VLOOKUP($A75,'Balance Beam (Post)'!$C:$Q,4,FALSE)</f>
        <v>8</v>
      </c>
      <c r="V75" s="4">
        <f>VLOOKUP($A75,'Balance Beam (Post)'!$C:$Q,5,FALSE)</f>
        <v>2</v>
      </c>
      <c r="W75" s="4">
        <f>VLOOKUP($A75,'Balance Beam (Post)'!$C:$Q,6,FALSE)</f>
        <v>6</v>
      </c>
      <c r="X75" s="4">
        <f>VLOOKUP($A75,'Balance Beam (Post)'!$C:$Q,7,FALSE)</f>
        <v>0</v>
      </c>
      <c r="Y75" s="4">
        <f>VLOOKUP($A75,'Balance Beam (Post)'!$C:$Q,8,FALSE)</f>
        <v>0</v>
      </c>
      <c r="Z75" s="4">
        <f>VLOOKUP($A75,'Balance Beam (Post)'!$C:$Q,9,FALSE)</f>
        <v>0</v>
      </c>
      <c r="AA75" s="4">
        <f>VLOOKUP($A75,'Balance Beam (Post)'!$C:$Q,10,FALSE)</f>
        <v>1</v>
      </c>
      <c r="AB75" s="4">
        <f>VLOOKUP($A75,'Moving Sideways'!$C:$Q,2,FALSE)</f>
        <v>17</v>
      </c>
      <c r="AC75" s="4">
        <f>VLOOKUP($A75,'Moving Sideways'!$C:$Q,3,FALSE)</f>
        <v>21</v>
      </c>
      <c r="AD75" s="4">
        <f t="shared" si="5"/>
        <v>21</v>
      </c>
      <c r="AE75" s="4">
        <f>VLOOKUP($A75,'Jumping Sideways'!$C:$Q,2,FALSE)</f>
        <v>35</v>
      </c>
      <c r="AF75" s="4">
        <f>VLOOKUP($A75,'Jumping Sideways'!$C:$Q,3,FALSE)</f>
        <v>38</v>
      </c>
      <c r="AG75" s="4">
        <f t="shared" si="6"/>
        <v>38</v>
      </c>
      <c r="AH75" s="4">
        <f>VLOOKUP($A75,'Y-Balance (Post)'!$C:$Q,2,FALSE)</f>
        <v>72</v>
      </c>
      <c r="AI75" s="4">
        <f>VLOOKUP($A75,'Y-Balance (Post)'!$C:$Q,3,FALSE)</f>
        <v>75</v>
      </c>
      <c r="AJ75" s="4">
        <f>VLOOKUP($A75,'Y-Balance (Post)'!$C:$Q,4,FALSE)</f>
        <v>112</v>
      </c>
      <c r="AK75" s="4">
        <f>VLOOKUP($A75,'Y-Balance (Post)'!$C:$Q,5,FALSE)</f>
        <v>101</v>
      </c>
      <c r="AL75" s="4">
        <f>VLOOKUP($A75,'Y-Balance (Post)'!$C:$Q,6,FALSE)</f>
        <v>103</v>
      </c>
      <c r="AM75" s="4">
        <f>VLOOKUP($A75,'Y-Balance (Post)'!$C:$Q,7,FALSE)</f>
        <v>100</v>
      </c>
      <c r="AN75" s="4">
        <f>VLOOKUP($A75,'Y-Balance (Post)'!$C:$Q,8,FALSE)</f>
        <v>69</v>
      </c>
      <c r="AO75" s="4">
        <f>VLOOKUP($A75,'Y-Balance (Post)'!$C:$Q,9,FALSE)</f>
        <v>66</v>
      </c>
      <c r="AP75" s="4">
        <f>VLOOKUP($A75,'Y-Balance (Post)'!$C:$Q,10,FALSE)</f>
        <v>101</v>
      </c>
      <c r="AQ75" s="4">
        <f>VLOOKUP($A75,'Y-Balance (Post)'!$C:$Q,11,FALSE)</f>
        <v>99</v>
      </c>
      <c r="AR75" s="4">
        <f>VLOOKUP($A75,'Y-Balance (Post)'!$C:$Q,12,FALSE)</f>
        <v>102</v>
      </c>
      <c r="AS75" s="4">
        <f>VLOOKUP($A75,'Y-Balance (Post)'!$C:$Q,13,FALSE)</f>
        <v>108</v>
      </c>
      <c r="AT75" s="4">
        <f t="shared" ref="AT75:AY75" si="81">MAX(AH75,AN75)</f>
        <v>72</v>
      </c>
      <c r="AU75" s="4">
        <f t="shared" si="81"/>
        <v>75</v>
      </c>
      <c r="AV75" s="4">
        <f t="shared" si="81"/>
        <v>112</v>
      </c>
      <c r="AW75" s="4">
        <f t="shared" si="81"/>
        <v>101</v>
      </c>
      <c r="AX75" s="4">
        <f t="shared" si="81"/>
        <v>103</v>
      </c>
      <c r="AY75" s="4">
        <f t="shared" si="81"/>
        <v>108</v>
      </c>
      <c r="AZ75" s="4">
        <f>VLOOKUP($A75,'Wall Toss'!$C:$Q,2,FALSE)</f>
        <v>7</v>
      </c>
      <c r="BA75" s="4">
        <f>VLOOKUP($A75,'Wall Toss'!$C:$Q,3,FALSE)</f>
        <v>8</v>
      </c>
      <c r="BB75" s="4">
        <f t="shared" si="8"/>
        <v>8</v>
      </c>
    </row>
    <row r="76" spans="1:54" ht="13" x14ac:dyDescent="0.15">
      <c r="A76" s="4" t="s">
        <v>117</v>
      </c>
      <c r="B76" s="4">
        <f>VLOOKUP(A76,'Height &amp; Seated Height'!C:Q,2,FALSE)</f>
        <v>151.69999999999999</v>
      </c>
      <c r="C76" s="4">
        <f>VLOOKUP($A76,'Height &amp; Seated Height'!C:Q,3,FALSE)</f>
        <v>119.1</v>
      </c>
      <c r="D76" s="4">
        <f>VLOOKUP($A76,'Arm Span'!C:Q,2,FALSE)</f>
        <v>151</v>
      </c>
      <c r="E76" s="8">
        <f>VLOOKUP($A76,'20m Sprint (Post)'!C:Q,2,FALSE)</f>
        <v>3.306</v>
      </c>
      <c r="F76" s="8">
        <f>VLOOKUP($A76,'20m Sprint (Post)'!$C:$Q,3,FALSE)</f>
        <v>3.3650000000000002</v>
      </c>
      <c r="G76" s="8">
        <f t="shared" si="0"/>
        <v>3.306</v>
      </c>
      <c r="H76" s="8">
        <f>VLOOKUP($A76,'505 Agility (Post)'!$C:$Q,2,FALSE)</f>
        <v>2.46</v>
      </c>
      <c r="I76" s="8">
        <f>VLOOKUP($A76,'505 Agility (Post)'!$C:$Q,3,FALSE)</f>
        <v>2.56</v>
      </c>
      <c r="J76" s="8">
        <f t="shared" si="1"/>
        <v>2.46</v>
      </c>
      <c r="K76" s="4">
        <f>VLOOKUP($A76,'Vertical Jump'!$C:$Q,2,FALSE)</f>
        <v>26</v>
      </c>
      <c r="L76" s="4">
        <f>VLOOKUP($A76,'Vertical Jump'!$C:$Q,3,FALSE)</f>
        <v>80</v>
      </c>
      <c r="M76" s="4">
        <f>VLOOKUP($A76,'Vertical Jump'!$C:$Q,4,FALSE)</f>
        <v>83</v>
      </c>
      <c r="N76" s="4">
        <f t="shared" si="2"/>
        <v>83</v>
      </c>
      <c r="O76" s="4">
        <f t="shared" si="3"/>
        <v>57</v>
      </c>
      <c r="P76" s="4">
        <f>VLOOKUP($A76,'Handgrip Strength'!$C:$Q,2,FALSE)</f>
        <v>23</v>
      </c>
      <c r="Q76" s="4">
        <f>VLOOKUP($A76,'Handgrip Strength'!$C:$Q,3,FALSE)</f>
        <v>24</v>
      </c>
      <c r="R76" s="4">
        <f t="shared" si="4"/>
        <v>24</v>
      </c>
      <c r="S76" s="4">
        <f>VLOOKUP($A76,'Balance Beam (Post)'!$C:$Q,2,FALSE)</f>
        <v>8</v>
      </c>
      <c r="T76" s="4">
        <f>VLOOKUP($A76,'Balance Beam (Post)'!$C:$Q,3,FALSE)</f>
        <v>8</v>
      </c>
      <c r="U76" s="4">
        <f>VLOOKUP($A76,'Balance Beam (Post)'!$C:$Q,4,FALSE)</f>
        <v>8</v>
      </c>
      <c r="V76" s="4">
        <f>VLOOKUP($A76,'Balance Beam (Post)'!$C:$Q,5,FALSE)</f>
        <v>8</v>
      </c>
      <c r="W76" s="4">
        <f>VLOOKUP($A76,'Balance Beam (Post)'!$C:$Q,6,FALSE)</f>
        <v>8</v>
      </c>
      <c r="X76" s="4">
        <f>VLOOKUP($A76,'Balance Beam (Post)'!$C:$Q,7,FALSE)</f>
        <v>8</v>
      </c>
      <c r="Y76" s="4">
        <f>VLOOKUP($A76,'Balance Beam (Post)'!$C:$Q,8,FALSE)</f>
        <v>8</v>
      </c>
      <c r="Z76" s="4">
        <f>VLOOKUP($A76,'Balance Beam (Post)'!$C:$Q,9,FALSE)</f>
        <v>1</v>
      </c>
      <c r="AA76" s="4">
        <f>VLOOKUP($A76,'Balance Beam (Post)'!$C:$Q,10,FALSE)</f>
        <v>8</v>
      </c>
      <c r="AB76" s="4">
        <f>VLOOKUP($A76,'Moving Sideways'!$C:$Q,2,FALSE)</f>
        <v>31</v>
      </c>
      <c r="AC76" s="4">
        <f>VLOOKUP($A76,'Moving Sideways'!$C:$Q,3,FALSE)</f>
        <v>33</v>
      </c>
      <c r="AD76" s="4">
        <f t="shared" si="5"/>
        <v>33</v>
      </c>
      <c r="AE76" s="4">
        <f>VLOOKUP($A76,'Jumping Sideways'!$C:$Q,2,FALSE)</f>
        <v>46</v>
      </c>
      <c r="AF76" s="4">
        <f>VLOOKUP($A76,'Jumping Sideways'!$C:$Q,3,FALSE)</f>
        <v>45</v>
      </c>
      <c r="AG76" s="4">
        <f t="shared" si="6"/>
        <v>46</v>
      </c>
      <c r="AH76" s="4">
        <f>VLOOKUP($A76,'Y-Balance (Post)'!$C:$Q,2,FALSE)</f>
        <v>71</v>
      </c>
      <c r="AI76" s="4">
        <f>VLOOKUP($A76,'Y-Balance (Post)'!$C:$Q,3,FALSE)</f>
        <v>74</v>
      </c>
      <c r="AJ76" s="4">
        <f>VLOOKUP($A76,'Y-Balance (Post)'!$C:$Q,4,FALSE)</f>
        <v>93</v>
      </c>
      <c r="AK76" s="4">
        <f>VLOOKUP($A76,'Y-Balance (Post)'!$C:$Q,5,FALSE)</f>
        <v>108</v>
      </c>
      <c r="AL76" s="4">
        <f>VLOOKUP($A76,'Y-Balance (Post)'!$C:$Q,6,FALSE)</f>
        <v>81</v>
      </c>
      <c r="AM76" s="4">
        <f>VLOOKUP($A76,'Y-Balance (Post)'!$C:$Q,7,FALSE)</f>
        <v>107</v>
      </c>
      <c r="AN76" s="4">
        <f>VLOOKUP($A76,'Y-Balance (Post)'!$C:$Q,8,FALSE)</f>
        <v>74</v>
      </c>
      <c r="AO76" s="4">
        <f>VLOOKUP($A76,'Y-Balance (Post)'!$C:$Q,9,FALSE)</f>
        <v>71</v>
      </c>
      <c r="AP76" s="4">
        <f>VLOOKUP($A76,'Y-Balance (Post)'!$C:$Q,10,FALSE)</f>
        <v>103</v>
      </c>
      <c r="AQ76" s="4">
        <f>VLOOKUP($A76,'Y-Balance (Post)'!$C:$Q,11,FALSE)</f>
        <v>109</v>
      </c>
      <c r="AR76" s="4">
        <f>VLOOKUP($A76,'Y-Balance (Post)'!$C:$Q,12,FALSE)</f>
        <v>105</v>
      </c>
      <c r="AS76" s="4">
        <f>VLOOKUP($A76,'Y-Balance (Post)'!$C:$Q,13,FALSE)</f>
        <v>97</v>
      </c>
      <c r="AT76" s="4">
        <f t="shared" ref="AT76:AY76" si="82">MAX(AH76,AN76)</f>
        <v>74</v>
      </c>
      <c r="AU76" s="4">
        <f t="shared" si="82"/>
        <v>74</v>
      </c>
      <c r="AV76" s="4">
        <f t="shared" si="82"/>
        <v>103</v>
      </c>
      <c r="AW76" s="4">
        <f t="shared" si="82"/>
        <v>109</v>
      </c>
      <c r="AX76" s="4">
        <f t="shared" si="82"/>
        <v>105</v>
      </c>
      <c r="AY76" s="4">
        <f t="shared" si="82"/>
        <v>107</v>
      </c>
      <c r="AZ76" s="4">
        <f>VLOOKUP($A76,'Wall Toss'!$C:$Q,2,FALSE)</f>
        <v>19</v>
      </c>
      <c r="BA76" s="4">
        <f>VLOOKUP($A76,'Wall Toss'!$C:$Q,3,FALSE)</f>
        <v>29</v>
      </c>
      <c r="BB76" s="4">
        <f t="shared" si="8"/>
        <v>29</v>
      </c>
    </row>
    <row r="77" spans="1:54" ht="13" x14ac:dyDescent="0.15">
      <c r="A77" s="4" t="s">
        <v>118</v>
      </c>
      <c r="B77" s="4">
        <f>VLOOKUP(A77,'Height &amp; Seated Height'!C:Q,2,FALSE)</f>
        <v>155.30000000000001</v>
      </c>
      <c r="C77" s="4">
        <f>VLOOKUP($A77,'Height &amp; Seated Height'!C:Q,3,FALSE)</f>
        <v>121.5</v>
      </c>
      <c r="D77" s="4">
        <f>VLOOKUP($A77,'Arm Span'!C:Q,2,FALSE)</f>
        <v>155</v>
      </c>
      <c r="E77" s="8">
        <f>VLOOKUP($A77,'20m Sprint (Post)'!C:Q,2,FALSE)</f>
        <v>3.5609999999999999</v>
      </c>
      <c r="F77" s="8">
        <f>VLOOKUP($A77,'20m Sprint (Post)'!$C:$Q,3,FALSE)</f>
        <v>3.5630000000000002</v>
      </c>
      <c r="G77" s="8">
        <f t="shared" si="0"/>
        <v>3.5609999999999999</v>
      </c>
      <c r="H77" s="8">
        <f>VLOOKUP($A77,'505 Agility (Post)'!$C:$Q,2,FALSE)</f>
        <v>2.64</v>
      </c>
      <c r="I77" s="8">
        <f>VLOOKUP($A77,'505 Agility (Post)'!$C:$Q,3,FALSE)</f>
        <v>2.5099999999999998</v>
      </c>
      <c r="J77" s="8">
        <f t="shared" si="1"/>
        <v>2.5099999999999998</v>
      </c>
      <c r="K77" s="4">
        <f>VLOOKUP($A77,'Vertical Jump'!$C:$Q,2,FALSE)</f>
        <v>30</v>
      </c>
      <c r="L77" s="4">
        <f>VLOOKUP($A77,'Vertical Jump'!$C:$Q,3,FALSE)</f>
        <v>84</v>
      </c>
      <c r="M77" s="4">
        <f>VLOOKUP($A77,'Vertical Jump'!$C:$Q,4,FALSE)</f>
        <v>84</v>
      </c>
      <c r="N77" s="4">
        <f t="shared" si="2"/>
        <v>84</v>
      </c>
      <c r="O77" s="4">
        <f t="shared" si="3"/>
        <v>54</v>
      </c>
      <c r="P77" s="4">
        <f>VLOOKUP($A77,'Handgrip Strength'!$C:$Q,2,FALSE)</f>
        <v>23</v>
      </c>
      <c r="Q77" s="4">
        <f>VLOOKUP($A77,'Handgrip Strength'!$C:$Q,3,FALSE)</f>
        <v>24.5</v>
      </c>
      <c r="R77" s="4">
        <f t="shared" si="4"/>
        <v>24.5</v>
      </c>
      <c r="S77" s="4">
        <f>VLOOKUP($A77,'Balance Beam (Post)'!$C:$Q,2,FALSE)</f>
        <v>8</v>
      </c>
      <c r="T77" s="4">
        <f>VLOOKUP($A77,'Balance Beam (Post)'!$C:$Q,3,FALSE)</f>
        <v>8</v>
      </c>
      <c r="U77" s="4">
        <f>VLOOKUP($A77,'Balance Beam (Post)'!$C:$Q,4,FALSE)</f>
        <v>8</v>
      </c>
      <c r="V77" s="4">
        <f>VLOOKUP($A77,'Balance Beam (Post)'!$C:$Q,5,FALSE)</f>
        <v>8</v>
      </c>
      <c r="W77" s="4">
        <f>VLOOKUP($A77,'Balance Beam (Post)'!$C:$Q,6,FALSE)</f>
        <v>2</v>
      </c>
      <c r="X77" s="4">
        <f>VLOOKUP($A77,'Balance Beam (Post)'!$C:$Q,7,FALSE)</f>
        <v>8</v>
      </c>
      <c r="Y77" s="4">
        <f>VLOOKUP($A77,'Balance Beam (Post)'!$C:$Q,8,FALSE)</f>
        <v>8</v>
      </c>
      <c r="Z77" s="4">
        <f>VLOOKUP($A77,'Balance Beam (Post)'!$C:$Q,9,FALSE)</f>
        <v>8</v>
      </c>
      <c r="AA77" s="4">
        <f>VLOOKUP($A77,'Balance Beam (Post)'!$C:$Q,10,FALSE)</f>
        <v>8</v>
      </c>
      <c r="AB77" s="4">
        <f>VLOOKUP($A77,'Moving Sideways'!$C:$Q,2,FALSE)</f>
        <v>31</v>
      </c>
      <c r="AC77" s="4">
        <f>VLOOKUP($A77,'Moving Sideways'!$C:$Q,3,FALSE)</f>
        <v>33</v>
      </c>
      <c r="AD77" s="4">
        <f t="shared" si="5"/>
        <v>33</v>
      </c>
      <c r="AE77" s="4">
        <f>VLOOKUP($A77,'Jumping Sideways'!$C:$Q,2,FALSE)</f>
        <v>44</v>
      </c>
      <c r="AF77" s="4">
        <f>VLOOKUP($A77,'Jumping Sideways'!$C:$Q,3,FALSE)</f>
        <v>42</v>
      </c>
      <c r="AG77" s="4">
        <f t="shared" si="6"/>
        <v>44</v>
      </c>
      <c r="AH77" s="4">
        <f>VLOOKUP($A77,'Y-Balance (Post)'!$C:$Q,2,FALSE)</f>
        <v>79</v>
      </c>
      <c r="AI77" s="4">
        <f>VLOOKUP($A77,'Y-Balance (Post)'!$C:$Q,3,FALSE)</f>
        <v>76</v>
      </c>
      <c r="AJ77" s="4">
        <f>VLOOKUP($A77,'Y-Balance (Post)'!$C:$Q,4,FALSE)</f>
        <v>119</v>
      </c>
      <c r="AK77" s="4">
        <f>VLOOKUP($A77,'Y-Balance (Post)'!$C:$Q,5,FALSE)</f>
        <v>93</v>
      </c>
      <c r="AL77" s="4">
        <f>VLOOKUP($A77,'Y-Balance (Post)'!$C:$Q,6,FALSE)</f>
        <v>102</v>
      </c>
      <c r="AM77" s="4">
        <f>VLOOKUP($A77,'Y-Balance (Post)'!$C:$Q,7,FALSE)</f>
        <v>97</v>
      </c>
      <c r="AN77" s="4">
        <f>VLOOKUP($A77,'Y-Balance (Post)'!$C:$Q,8,FALSE)</f>
        <v>84</v>
      </c>
      <c r="AO77" s="4">
        <f>VLOOKUP($A77,'Y-Balance (Post)'!$C:$Q,9,FALSE)</f>
        <v>76</v>
      </c>
      <c r="AP77" s="4">
        <f>VLOOKUP($A77,'Y-Balance (Post)'!$C:$Q,10,FALSE)</f>
        <v>103</v>
      </c>
      <c r="AQ77" s="4">
        <f>VLOOKUP($A77,'Y-Balance (Post)'!$C:$Q,11,FALSE)</f>
        <v>98</v>
      </c>
      <c r="AR77" s="4">
        <f>VLOOKUP($A77,'Y-Balance (Post)'!$C:$Q,12,FALSE)</f>
        <v>101</v>
      </c>
      <c r="AS77" s="4">
        <f>VLOOKUP($A77,'Y-Balance (Post)'!$C:$Q,13,FALSE)</f>
        <v>95</v>
      </c>
      <c r="AT77" s="4">
        <f t="shared" ref="AT77:AY77" si="83">MAX(AH77,AN77)</f>
        <v>84</v>
      </c>
      <c r="AU77" s="4">
        <f t="shared" si="83"/>
        <v>76</v>
      </c>
      <c r="AV77" s="4">
        <f t="shared" si="83"/>
        <v>119</v>
      </c>
      <c r="AW77" s="4">
        <f t="shared" si="83"/>
        <v>98</v>
      </c>
      <c r="AX77" s="4">
        <f t="shared" si="83"/>
        <v>102</v>
      </c>
      <c r="AY77" s="4">
        <f t="shared" si="83"/>
        <v>97</v>
      </c>
      <c r="AZ77" s="4">
        <f>VLOOKUP($A77,'Wall Toss'!$C:$Q,2,FALSE)</f>
        <v>18</v>
      </c>
      <c r="BA77" s="4">
        <f>VLOOKUP($A77,'Wall Toss'!$C:$Q,3,FALSE)</f>
        <v>20</v>
      </c>
      <c r="BB77" s="4">
        <f t="shared" si="8"/>
        <v>20</v>
      </c>
    </row>
    <row r="78" spans="1:54" ht="13" x14ac:dyDescent="0.15">
      <c r="A78" s="4" t="s">
        <v>119</v>
      </c>
      <c r="B78" s="4">
        <f>VLOOKUP(A78,'Height &amp; Seated Height'!C:Q,2,FALSE)</f>
        <v>155.30000000000001</v>
      </c>
      <c r="C78" s="4">
        <f>VLOOKUP($A78,'Height &amp; Seated Height'!C:Q,3,FALSE)</f>
        <v>119.6</v>
      </c>
      <c r="D78" s="4">
        <f>VLOOKUP($A78,'Arm Span'!C:Q,2,FALSE)</f>
        <v>156</v>
      </c>
      <c r="E78" s="8">
        <f>VLOOKUP($A78,'20m Sprint (Post)'!C:Q,2,FALSE)</f>
        <v>3.7080000000000002</v>
      </c>
      <c r="F78" s="8">
        <f>VLOOKUP($A78,'20m Sprint (Post)'!$C:$Q,3,FALSE)</f>
        <v>3.677</v>
      </c>
      <c r="G78" s="8">
        <f t="shared" si="0"/>
        <v>3.677</v>
      </c>
      <c r="H78" s="8">
        <f>VLOOKUP($A78,'505 Agility (Post)'!$C:$Q,2,FALSE)</f>
        <v>2.72</v>
      </c>
      <c r="I78" s="8">
        <f>VLOOKUP($A78,'505 Agility (Post)'!$C:$Q,3,FALSE)</f>
        <v>2.74</v>
      </c>
      <c r="J78" s="8">
        <f t="shared" si="1"/>
        <v>2.72</v>
      </c>
      <c r="K78" s="4">
        <f>VLOOKUP($A78,'Vertical Jump'!$C:$Q,2,FALSE)</f>
        <v>32</v>
      </c>
      <c r="L78" s="4">
        <f>VLOOKUP($A78,'Vertical Jump'!$C:$Q,3,FALSE)</f>
        <v>82</v>
      </c>
      <c r="M78" s="4">
        <f>VLOOKUP($A78,'Vertical Jump'!$C:$Q,4,FALSE)</f>
        <v>81</v>
      </c>
      <c r="N78" s="4">
        <f t="shared" si="2"/>
        <v>82</v>
      </c>
      <c r="O78" s="4">
        <f t="shared" si="3"/>
        <v>50</v>
      </c>
      <c r="P78" s="4">
        <f>VLOOKUP($A78,'Handgrip Strength'!$C:$Q,2,FALSE)</f>
        <v>30.5</v>
      </c>
      <c r="Q78" s="4">
        <f>VLOOKUP($A78,'Handgrip Strength'!$C:$Q,3,FALSE)</f>
        <v>29</v>
      </c>
      <c r="R78" s="4">
        <f t="shared" si="4"/>
        <v>30.5</v>
      </c>
      <c r="S78" s="4">
        <f>VLOOKUP($A78,'Balance Beam (Post)'!$C:$Q,2,FALSE)</f>
        <v>8</v>
      </c>
      <c r="T78" s="4">
        <f>VLOOKUP($A78,'Balance Beam (Post)'!$C:$Q,3,FALSE)</f>
        <v>8</v>
      </c>
      <c r="U78" s="4">
        <f>VLOOKUP($A78,'Balance Beam (Post)'!$C:$Q,4,FALSE)</f>
        <v>8</v>
      </c>
      <c r="V78" s="4">
        <f>VLOOKUP($A78,'Balance Beam (Post)'!$C:$Q,5,FALSE)</f>
        <v>8</v>
      </c>
      <c r="W78" s="4">
        <f>VLOOKUP($A78,'Balance Beam (Post)'!$C:$Q,6,FALSE)</f>
        <v>8</v>
      </c>
      <c r="X78" s="4">
        <f>VLOOKUP($A78,'Balance Beam (Post)'!$C:$Q,7,FALSE)</f>
        <v>8</v>
      </c>
      <c r="Y78" s="4">
        <f>VLOOKUP($A78,'Balance Beam (Post)'!$C:$Q,8,FALSE)</f>
        <v>1</v>
      </c>
      <c r="Z78" s="4">
        <f>VLOOKUP($A78,'Balance Beam (Post)'!$C:$Q,9,FALSE)</f>
        <v>1</v>
      </c>
      <c r="AA78" s="4">
        <f>VLOOKUP($A78,'Balance Beam (Post)'!$C:$Q,10,FALSE)</f>
        <v>2</v>
      </c>
      <c r="AB78" s="4">
        <f>VLOOKUP($A78,'Moving Sideways'!$C:$Q,2,FALSE)</f>
        <v>19</v>
      </c>
      <c r="AC78" s="4">
        <f>VLOOKUP($A78,'Moving Sideways'!$C:$Q,3,FALSE)</f>
        <v>18</v>
      </c>
      <c r="AD78" s="4">
        <f t="shared" si="5"/>
        <v>19</v>
      </c>
      <c r="AE78" s="4">
        <f>VLOOKUP($A78,'Jumping Sideways'!$C:$Q,2,FALSE)</f>
        <v>37</v>
      </c>
      <c r="AF78" s="4">
        <f>VLOOKUP($A78,'Jumping Sideways'!$C:$Q,3,FALSE)</f>
        <v>39</v>
      </c>
      <c r="AG78" s="4">
        <f t="shared" si="6"/>
        <v>39</v>
      </c>
      <c r="AH78" s="4">
        <f>VLOOKUP($A78,'Y-Balance (Post)'!$C:$Q,2,FALSE)</f>
        <v>51</v>
      </c>
      <c r="AI78" s="4">
        <f>VLOOKUP($A78,'Y-Balance (Post)'!$C:$Q,3,FALSE)</f>
        <v>53</v>
      </c>
      <c r="AJ78" s="4">
        <f>VLOOKUP($A78,'Y-Balance (Post)'!$C:$Q,4,FALSE)</f>
        <v>94</v>
      </c>
      <c r="AK78" s="4">
        <f>VLOOKUP($A78,'Y-Balance (Post)'!$C:$Q,5,FALSE)</f>
        <v>90</v>
      </c>
      <c r="AL78" s="4">
        <f>VLOOKUP($A78,'Y-Balance (Post)'!$C:$Q,6,FALSE)</f>
        <v>78</v>
      </c>
      <c r="AM78" s="4">
        <f>VLOOKUP($A78,'Y-Balance (Post)'!$C:$Q,7,FALSE)</f>
        <v>94</v>
      </c>
      <c r="AN78" s="4">
        <f>VLOOKUP($A78,'Y-Balance (Post)'!$C:$Q,8,FALSE)</f>
        <v>58</v>
      </c>
      <c r="AO78" s="4">
        <f>VLOOKUP($A78,'Y-Balance (Post)'!$C:$Q,9,FALSE)</f>
        <v>61</v>
      </c>
      <c r="AP78" s="4">
        <f>VLOOKUP($A78,'Y-Balance (Post)'!$C:$Q,10,FALSE)</f>
        <v>88</v>
      </c>
      <c r="AQ78" s="4">
        <f>VLOOKUP($A78,'Y-Balance (Post)'!$C:$Q,11,FALSE)</f>
        <v>88</v>
      </c>
      <c r="AR78" s="4">
        <f>VLOOKUP($A78,'Y-Balance (Post)'!$C:$Q,12,FALSE)</f>
        <v>0</v>
      </c>
      <c r="AS78" s="4">
        <f>VLOOKUP($A78,'Y-Balance (Post)'!$C:$Q,13,FALSE)</f>
        <v>88</v>
      </c>
      <c r="AT78" s="4">
        <f t="shared" ref="AT78:AY78" si="84">MAX(AH78,AN78)</f>
        <v>58</v>
      </c>
      <c r="AU78" s="4">
        <f t="shared" si="84"/>
        <v>61</v>
      </c>
      <c r="AV78" s="4">
        <f t="shared" si="84"/>
        <v>94</v>
      </c>
      <c r="AW78" s="4">
        <f t="shared" si="84"/>
        <v>90</v>
      </c>
      <c r="AX78" s="4">
        <f t="shared" si="84"/>
        <v>78</v>
      </c>
      <c r="AY78" s="4">
        <f t="shared" si="84"/>
        <v>94</v>
      </c>
      <c r="AZ78" s="4">
        <f>VLOOKUP($A78,'Wall Toss'!$C:$Q,2,FALSE)</f>
        <v>18</v>
      </c>
      <c r="BA78" s="4">
        <f>VLOOKUP($A78,'Wall Toss'!$C:$Q,3,FALSE)</f>
        <v>22</v>
      </c>
      <c r="BB78" s="4">
        <f t="shared" si="8"/>
        <v>22</v>
      </c>
    </row>
    <row r="79" spans="1:54" ht="13" x14ac:dyDescent="0.15">
      <c r="A79" s="4" t="s">
        <v>120</v>
      </c>
      <c r="B79" s="4">
        <f>VLOOKUP(A79,'Height &amp; Seated Height'!C:Q,2,FALSE)</f>
        <v>162.9</v>
      </c>
      <c r="C79" s="4">
        <f>VLOOKUP($A79,'Height &amp; Seated Height'!C:Q,3,FALSE)</f>
        <v>120.4</v>
      </c>
      <c r="D79" s="4">
        <f>VLOOKUP($A79,'Arm Span'!C:Q,2,FALSE)</f>
        <v>165.5</v>
      </c>
      <c r="E79" s="8">
        <f>VLOOKUP($A79,'20m Sprint (Post)'!C:Q,2,FALSE)</f>
        <v>3.077</v>
      </c>
      <c r="F79" s="8">
        <f>VLOOKUP($A79,'20m Sprint (Post)'!$C:$Q,3,FALSE)</f>
        <v>3.0409999999999999</v>
      </c>
      <c r="G79" s="8">
        <f t="shared" si="0"/>
        <v>3.0409999999999999</v>
      </c>
      <c r="H79" s="8">
        <f>VLOOKUP($A79,'505 Agility (Post)'!$C:$Q,2,FALSE)</f>
        <v>2.5499999999999998</v>
      </c>
      <c r="I79" s="8">
        <f>VLOOKUP($A79,'505 Agility (Post)'!$C:$Q,3,FALSE)</f>
        <v>2.3109999999999999</v>
      </c>
      <c r="J79" s="8">
        <f t="shared" si="1"/>
        <v>2.3109999999999999</v>
      </c>
      <c r="K79" s="4">
        <f>VLOOKUP($A79,'Vertical Jump'!$C:$Q,2,FALSE)</f>
        <v>26</v>
      </c>
      <c r="L79" s="4">
        <f>VLOOKUP($A79,'Vertical Jump'!$C:$Q,3,FALSE)</f>
        <v>80</v>
      </c>
      <c r="M79" s="4">
        <f>VLOOKUP($A79,'Vertical Jump'!$C:$Q,4,FALSE)</f>
        <v>79</v>
      </c>
      <c r="N79" s="4">
        <f t="shared" si="2"/>
        <v>80</v>
      </c>
      <c r="O79" s="4">
        <f t="shared" si="3"/>
        <v>54</v>
      </c>
      <c r="P79" s="4">
        <f>VLOOKUP($A79,'Handgrip Strength'!$C:$Q,2,FALSE)</f>
        <v>25</v>
      </c>
      <c r="Q79" s="4">
        <f>VLOOKUP($A79,'Handgrip Strength'!$C:$Q,3,FALSE)</f>
        <v>29.5</v>
      </c>
      <c r="R79" s="4">
        <f t="shared" si="4"/>
        <v>29.5</v>
      </c>
      <c r="S79" s="4">
        <f>VLOOKUP($A79,'Balance Beam (Post)'!$C:$Q,2,FALSE)</f>
        <v>5</v>
      </c>
      <c r="T79" s="4">
        <f>VLOOKUP($A79,'Balance Beam (Post)'!$C:$Q,3,FALSE)</f>
        <v>4</v>
      </c>
      <c r="U79" s="4">
        <f>VLOOKUP($A79,'Balance Beam (Post)'!$C:$Q,4,FALSE)</f>
        <v>3</v>
      </c>
      <c r="V79" s="4">
        <f>VLOOKUP($A79,'Balance Beam (Post)'!$C:$Q,5,FALSE)</f>
        <v>4</v>
      </c>
      <c r="W79" s="4">
        <f>VLOOKUP($A79,'Balance Beam (Post)'!$C:$Q,6,FALSE)</f>
        <v>0</v>
      </c>
      <c r="X79" s="4">
        <f>VLOOKUP($A79,'Balance Beam (Post)'!$C:$Q,7,FALSE)</f>
        <v>3</v>
      </c>
      <c r="Y79" s="4">
        <f>VLOOKUP($A79,'Balance Beam (Post)'!$C:$Q,8,FALSE)</f>
        <v>8</v>
      </c>
      <c r="Z79" s="4">
        <f>VLOOKUP($A79,'Balance Beam (Post)'!$C:$Q,9,FALSE)</f>
        <v>0</v>
      </c>
      <c r="AA79" s="4">
        <f>VLOOKUP($A79,'Balance Beam (Post)'!$C:$Q,10,FALSE)</f>
        <v>1</v>
      </c>
      <c r="AB79" s="4">
        <f>VLOOKUP($A79,'Moving Sideways'!$C:$Q,2,FALSE)</f>
        <v>30</v>
      </c>
      <c r="AC79" s="4">
        <f>VLOOKUP($A79,'Moving Sideways'!$C:$Q,3,FALSE)</f>
        <v>32</v>
      </c>
      <c r="AD79" s="4">
        <f t="shared" si="5"/>
        <v>32</v>
      </c>
      <c r="AE79" s="4">
        <f>VLOOKUP($A79,'Jumping Sideways'!$C:$Q,2,FALSE)</f>
        <v>50</v>
      </c>
      <c r="AF79" s="4">
        <f>VLOOKUP($A79,'Jumping Sideways'!$C:$Q,3,FALSE)</f>
        <v>44</v>
      </c>
      <c r="AG79" s="4">
        <f t="shared" si="6"/>
        <v>50</v>
      </c>
      <c r="AH79" s="4">
        <f>VLOOKUP($A79,'Y-Balance (Post)'!$C:$Q,2,FALSE)</f>
        <v>64</v>
      </c>
      <c r="AI79" s="4">
        <f>VLOOKUP($A79,'Y-Balance (Post)'!$C:$Q,3,FALSE)</f>
        <v>70</v>
      </c>
      <c r="AJ79" s="4">
        <f>VLOOKUP($A79,'Y-Balance (Post)'!$C:$Q,4,FALSE)</f>
        <v>91</v>
      </c>
      <c r="AK79" s="4">
        <f>VLOOKUP($A79,'Y-Balance (Post)'!$C:$Q,5,FALSE)</f>
        <v>84</v>
      </c>
      <c r="AL79" s="4">
        <f>VLOOKUP($A79,'Y-Balance (Post)'!$C:$Q,6,FALSE)</f>
        <v>98</v>
      </c>
      <c r="AM79" s="4">
        <f>VLOOKUP($A79,'Y-Balance (Post)'!$C:$Q,7,FALSE)</f>
        <v>104</v>
      </c>
      <c r="AN79" s="4">
        <f>VLOOKUP($A79,'Y-Balance (Post)'!$C:$Q,8,FALSE)</f>
        <v>69</v>
      </c>
      <c r="AO79" s="4">
        <f>VLOOKUP($A79,'Y-Balance (Post)'!$C:$Q,9,FALSE)</f>
        <v>73</v>
      </c>
      <c r="AP79" s="4">
        <f>VLOOKUP($A79,'Y-Balance (Post)'!$C:$Q,10,FALSE)</f>
        <v>92</v>
      </c>
      <c r="AQ79" s="4">
        <f>VLOOKUP($A79,'Y-Balance (Post)'!$C:$Q,11,FALSE)</f>
        <v>95</v>
      </c>
      <c r="AR79" s="4">
        <f>VLOOKUP($A79,'Y-Balance (Post)'!$C:$Q,12,FALSE)</f>
        <v>100</v>
      </c>
      <c r="AS79" s="4">
        <f>VLOOKUP($A79,'Y-Balance (Post)'!$C:$Q,13,FALSE)</f>
        <v>99</v>
      </c>
      <c r="AT79" s="4">
        <f t="shared" ref="AT79:AY79" si="85">MAX(AH79,AN79)</f>
        <v>69</v>
      </c>
      <c r="AU79" s="4">
        <f t="shared" si="85"/>
        <v>73</v>
      </c>
      <c r="AV79" s="4">
        <f t="shared" si="85"/>
        <v>92</v>
      </c>
      <c r="AW79" s="4">
        <f t="shared" si="85"/>
        <v>95</v>
      </c>
      <c r="AX79" s="4">
        <f t="shared" si="85"/>
        <v>100</v>
      </c>
      <c r="AY79" s="4">
        <f t="shared" si="85"/>
        <v>104</v>
      </c>
      <c r="AZ79" s="4">
        <f>VLOOKUP($A79,'Wall Toss'!$C:$Q,2,FALSE)</f>
        <v>18</v>
      </c>
      <c r="BA79" s="4">
        <f>VLOOKUP($A79,'Wall Toss'!$C:$Q,3,FALSE)</f>
        <v>18</v>
      </c>
      <c r="BB79" s="4">
        <f t="shared" si="8"/>
        <v>18</v>
      </c>
    </row>
    <row r="80" spans="1:54" ht="13" x14ac:dyDescent="0.15">
      <c r="A80" s="4" t="s">
        <v>121</v>
      </c>
      <c r="B80" s="4">
        <f>VLOOKUP(A80,'Height &amp; Seated Height'!C:Q,2,FALSE)</f>
        <v>155.80000000000001</v>
      </c>
      <c r="C80" s="4">
        <f>VLOOKUP($A80,'Height &amp; Seated Height'!C:Q,3,FALSE)</f>
        <v>117.1</v>
      </c>
      <c r="D80" s="4">
        <f>VLOOKUP($A80,'Arm Span'!C:Q,2,FALSE)</f>
        <v>155.5</v>
      </c>
      <c r="E80" s="8">
        <f>VLOOKUP($A80,'20m Sprint (Post)'!C:Q,2,FALSE)</f>
        <v>3.4089999999999998</v>
      </c>
      <c r="F80" s="8">
        <f>VLOOKUP($A80,'20m Sprint (Post)'!$C:$Q,3,FALSE)</f>
        <v>3.3849999999999998</v>
      </c>
      <c r="G80" s="8">
        <f t="shared" si="0"/>
        <v>3.3849999999999998</v>
      </c>
      <c r="H80" s="8">
        <f>VLOOKUP($A80,'505 Agility (Post)'!$C:$Q,2,FALSE)</f>
        <v>2.62</v>
      </c>
      <c r="I80" s="8">
        <f>VLOOKUP($A80,'505 Agility (Post)'!$C:$Q,3,FALSE)</f>
        <v>2.5099999999999998</v>
      </c>
      <c r="J80" s="8">
        <f t="shared" si="1"/>
        <v>2.5099999999999998</v>
      </c>
      <c r="K80" s="4">
        <f>VLOOKUP($A80,'Vertical Jump'!$C:$Q,2,FALSE)</f>
        <v>16</v>
      </c>
      <c r="L80" s="4">
        <f>VLOOKUP($A80,'Vertical Jump'!$C:$Q,3,FALSE)</f>
        <v>64</v>
      </c>
      <c r="M80" s="4">
        <f>VLOOKUP($A80,'Vertical Jump'!$C:$Q,4,FALSE)</f>
        <v>66</v>
      </c>
      <c r="N80" s="4">
        <f t="shared" si="2"/>
        <v>66</v>
      </c>
      <c r="O80" s="4">
        <f t="shared" si="3"/>
        <v>50</v>
      </c>
      <c r="P80" s="4">
        <f>VLOOKUP($A80,'Handgrip Strength'!$C:$Q,2,FALSE)</f>
        <v>20</v>
      </c>
      <c r="Q80" s="4">
        <f>VLOOKUP($A80,'Handgrip Strength'!$C:$Q,3,FALSE)</f>
        <v>22</v>
      </c>
      <c r="R80" s="4">
        <f t="shared" si="4"/>
        <v>22</v>
      </c>
      <c r="S80" s="4">
        <f>VLOOKUP($A80,'Balance Beam (Post)'!$C:$Q,2,FALSE)</f>
        <v>8</v>
      </c>
      <c r="T80" s="4">
        <f>VLOOKUP($A80,'Balance Beam (Post)'!$C:$Q,3,FALSE)</f>
        <v>8</v>
      </c>
      <c r="U80" s="4">
        <f>VLOOKUP($A80,'Balance Beam (Post)'!$C:$Q,4,FALSE)</f>
        <v>8</v>
      </c>
      <c r="V80" s="4">
        <f>VLOOKUP($A80,'Balance Beam (Post)'!$C:$Q,5,FALSE)</f>
        <v>8</v>
      </c>
      <c r="W80" s="4">
        <f>VLOOKUP($A80,'Balance Beam (Post)'!$C:$Q,6,FALSE)</f>
        <v>2</v>
      </c>
      <c r="X80" s="4">
        <f>VLOOKUP($A80,'Balance Beam (Post)'!$C:$Q,7,FALSE)</f>
        <v>8</v>
      </c>
      <c r="Y80" s="4">
        <f>VLOOKUP($A80,'Balance Beam (Post)'!$C:$Q,8,FALSE)</f>
        <v>1</v>
      </c>
      <c r="Z80" s="4">
        <f>VLOOKUP($A80,'Balance Beam (Post)'!$C:$Q,9,FALSE)</f>
        <v>1</v>
      </c>
      <c r="AA80" s="4">
        <f>VLOOKUP($A80,'Balance Beam (Post)'!$C:$Q,10,FALSE)</f>
        <v>1</v>
      </c>
      <c r="AB80" s="4">
        <f>VLOOKUP($A80,'Moving Sideways'!$C:$Q,2,FALSE)</f>
        <v>35</v>
      </c>
      <c r="AC80" s="4">
        <f>VLOOKUP($A80,'Moving Sideways'!$C:$Q,3,FALSE)</f>
        <v>26</v>
      </c>
      <c r="AD80" s="4">
        <f t="shared" si="5"/>
        <v>35</v>
      </c>
      <c r="AE80" s="4">
        <f>VLOOKUP($A80,'Jumping Sideways'!$C:$Q,2,FALSE)</f>
        <v>48</v>
      </c>
      <c r="AF80" s="4">
        <f>VLOOKUP($A80,'Jumping Sideways'!$C:$Q,3,FALSE)</f>
        <v>45</v>
      </c>
      <c r="AG80" s="4">
        <f t="shared" si="6"/>
        <v>48</v>
      </c>
      <c r="AH80" s="4">
        <f>VLOOKUP($A80,'Y-Balance (Post)'!$C:$Q,2,FALSE)</f>
        <v>62</v>
      </c>
      <c r="AI80" s="4">
        <f>VLOOKUP($A80,'Y-Balance (Post)'!$C:$Q,3,FALSE)</f>
        <v>61</v>
      </c>
      <c r="AJ80" s="4">
        <f>VLOOKUP($A80,'Y-Balance (Post)'!$C:$Q,4,FALSE)</f>
        <v>99</v>
      </c>
      <c r="AK80" s="4">
        <f>VLOOKUP($A80,'Y-Balance (Post)'!$C:$Q,5,FALSE)</f>
        <v>104</v>
      </c>
      <c r="AL80" s="4">
        <f>VLOOKUP($A80,'Y-Balance (Post)'!$C:$Q,6,FALSE)</f>
        <v>103</v>
      </c>
      <c r="AM80" s="4">
        <f>VLOOKUP($A80,'Y-Balance (Post)'!$C:$Q,7,FALSE)</f>
        <v>114</v>
      </c>
      <c r="AN80" s="4">
        <f>VLOOKUP($A80,'Y-Balance (Post)'!$C:$Q,8,FALSE)</f>
        <v>69</v>
      </c>
      <c r="AO80" s="4">
        <f>VLOOKUP($A80,'Y-Balance (Post)'!$C:$Q,9,FALSE)</f>
        <v>66</v>
      </c>
      <c r="AP80" s="4">
        <f>VLOOKUP($A80,'Y-Balance (Post)'!$C:$Q,10,FALSE)</f>
        <v>122</v>
      </c>
      <c r="AQ80" s="4">
        <f>VLOOKUP($A80,'Y-Balance (Post)'!$C:$Q,11,FALSE)</f>
        <v>109</v>
      </c>
      <c r="AR80" s="4">
        <f>VLOOKUP($A80,'Y-Balance (Post)'!$C:$Q,12,FALSE)</f>
        <v>109</v>
      </c>
      <c r="AS80" s="4">
        <f>VLOOKUP($A80,'Y-Balance (Post)'!$C:$Q,13,FALSE)</f>
        <v>118</v>
      </c>
      <c r="AT80" s="4">
        <f t="shared" ref="AT80:AY80" si="86">MAX(AH80,AN80)</f>
        <v>69</v>
      </c>
      <c r="AU80" s="4">
        <f t="shared" si="86"/>
        <v>66</v>
      </c>
      <c r="AV80" s="4">
        <f t="shared" si="86"/>
        <v>122</v>
      </c>
      <c r="AW80" s="4">
        <f t="shared" si="86"/>
        <v>109</v>
      </c>
      <c r="AX80" s="4">
        <f t="shared" si="86"/>
        <v>109</v>
      </c>
      <c r="AY80" s="4">
        <f t="shared" si="86"/>
        <v>118</v>
      </c>
      <c r="AZ80" s="4">
        <f>VLOOKUP($A80,'Wall Toss'!$C:$Q,2,FALSE)</f>
        <v>17</v>
      </c>
      <c r="BA80" s="4">
        <f>VLOOKUP($A80,'Wall Toss'!$C:$Q,3,FALSE)</f>
        <v>20</v>
      </c>
      <c r="BB80" s="4">
        <f t="shared" si="8"/>
        <v>20</v>
      </c>
    </row>
    <row r="81" spans="1:54" ht="13" x14ac:dyDescent="0.15">
      <c r="A81" s="4" t="s">
        <v>122</v>
      </c>
      <c r="B81" s="4">
        <f>VLOOKUP(A81,'Height &amp; Seated Height'!C:Q,2,FALSE)</f>
        <v>152</v>
      </c>
      <c r="C81" s="4">
        <f>VLOOKUP($A81,'Height &amp; Seated Height'!C:Q,3,FALSE)</f>
        <v>112</v>
      </c>
      <c r="D81" s="4">
        <f>VLOOKUP($A81,'Arm Span'!C:Q,2,FALSE)</f>
        <v>152</v>
      </c>
      <c r="E81" s="8">
        <f>VLOOKUP($A81,'20m Sprint (Post)'!C:Q,2,FALSE)</f>
        <v>3.3679999999999999</v>
      </c>
      <c r="F81" s="8">
        <f>VLOOKUP($A81,'20m Sprint (Post)'!$C:$Q,3,FALSE)</f>
        <v>3.198</v>
      </c>
      <c r="G81" s="8">
        <f t="shared" si="0"/>
        <v>3.198</v>
      </c>
      <c r="H81" s="8">
        <f>VLOOKUP($A81,'505 Agility (Post)'!$C:$Q,2,FALSE)</f>
        <v>2.6219999999999999</v>
      </c>
      <c r="I81" s="8">
        <f>VLOOKUP($A81,'505 Agility (Post)'!$C:$Q,3,FALSE)</f>
        <v>2.6680000000000001</v>
      </c>
      <c r="J81" s="8">
        <f t="shared" si="1"/>
        <v>2.6219999999999999</v>
      </c>
      <c r="K81" s="4">
        <f>VLOOKUP($A81,'Vertical Jump'!$C:$Q,2,FALSE)</f>
        <v>15</v>
      </c>
      <c r="L81" s="4">
        <f>VLOOKUP($A81,'Vertical Jump'!$C:$Q,3,FALSE)</f>
        <v>62</v>
      </c>
      <c r="M81" s="4">
        <f>VLOOKUP($A81,'Vertical Jump'!$C:$Q,4,FALSE)</f>
        <v>63</v>
      </c>
      <c r="N81" s="4">
        <f t="shared" si="2"/>
        <v>63</v>
      </c>
      <c r="O81" s="4">
        <f t="shared" si="3"/>
        <v>48</v>
      </c>
      <c r="P81" s="4">
        <f>VLOOKUP($A81,'Handgrip Strength'!$C:$Q,2,FALSE)</f>
        <v>15</v>
      </c>
      <c r="Q81" s="4">
        <f>VLOOKUP($A81,'Handgrip Strength'!$C:$Q,3,FALSE)</f>
        <v>15</v>
      </c>
      <c r="R81" s="4">
        <f t="shared" si="4"/>
        <v>15</v>
      </c>
      <c r="S81" s="4">
        <f>VLOOKUP($A81,'Balance Beam (Post)'!$C:$Q,2,FALSE)</f>
        <v>2</v>
      </c>
      <c r="T81" s="4">
        <f>VLOOKUP($A81,'Balance Beam (Post)'!$C:$Q,3,FALSE)</f>
        <v>7</v>
      </c>
      <c r="U81" s="4">
        <f>VLOOKUP($A81,'Balance Beam (Post)'!$C:$Q,4,FALSE)</f>
        <v>8</v>
      </c>
      <c r="V81" s="4">
        <f>VLOOKUP($A81,'Balance Beam (Post)'!$C:$Q,5,FALSE)</f>
        <v>4</v>
      </c>
      <c r="W81" s="4">
        <f>VLOOKUP($A81,'Balance Beam (Post)'!$C:$Q,6,FALSE)</f>
        <v>6</v>
      </c>
      <c r="X81" s="4">
        <f>VLOOKUP($A81,'Balance Beam (Post)'!$C:$Q,7,FALSE)</f>
        <v>2</v>
      </c>
      <c r="Y81" s="4">
        <f>VLOOKUP($A81,'Balance Beam (Post)'!$C:$Q,8,FALSE)</f>
        <v>1</v>
      </c>
      <c r="Z81" s="4">
        <f>VLOOKUP($A81,'Balance Beam (Post)'!$C:$Q,9,FALSE)</f>
        <v>2</v>
      </c>
      <c r="AA81" s="4">
        <f>VLOOKUP($A81,'Balance Beam (Post)'!$C:$Q,10,FALSE)</f>
        <v>2</v>
      </c>
      <c r="AB81" s="4">
        <f>VLOOKUP($A81,'Moving Sideways'!$C:$Q,2,FALSE)</f>
        <v>26</v>
      </c>
      <c r="AC81" s="4">
        <f>VLOOKUP($A81,'Moving Sideways'!$C:$Q,3,FALSE)</f>
        <v>27</v>
      </c>
      <c r="AD81" s="4">
        <f t="shared" si="5"/>
        <v>27</v>
      </c>
      <c r="AE81" s="4">
        <f>VLOOKUP($A81,'Jumping Sideways'!$C:$Q,2,FALSE)</f>
        <v>39</v>
      </c>
      <c r="AF81" s="4">
        <f>VLOOKUP($A81,'Jumping Sideways'!$C:$Q,3,FALSE)</f>
        <v>37</v>
      </c>
      <c r="AG81" s="4">
        <f t="shared" si="6"/>
        <v>39</v>
      </c>
      <c r="AH81" s="4">
        <f>VLOOKUP($A81,'Y-Balance (Post)'!$C:$Q,2,FALSE)</f>
        <v>65</v>
      </c>
      <c r="AI81" s="4">
        <f>VLOOKUP($A81,'Y-Balance (Post)'!$C:$Q,3,FALSE)</f>
        <v>64</v>
      </c>
      <c r="AJ81" s="4">
        <f>VLOOKUP($A81,'Y-Balance (Post)'!$C:$Q,4,FALSE)</f>
        <v>93</v>
      </c>
      <c r="AK81" s="4">
        <f>VLOOKUP($A81,'Y-Balance (Post)'!$C:$Q,5,FALSE)</f>
        <v>92</v>
      </c>
      <c r="AL81" s="4">
        <f>VLOOKUP($A81,'Y-Balance (Post)'!$C:$Q,6,FALSE)</f>
        <v>92</v>
      </c>
      <c r="AM81" s="4">
        <f>VLOOKUP($A81,'Y-Balance (Post)'!$C:$Q,7,FALSE)</f>
        <v>90</v>
      </c>
      <c r="AN81" s="4">
        <f>VLOOKUP($A81,'Y-Balance (Post)'!$C:$Q,8,FALSE)</f>
        <v>60</v>
      </c>
      <c r="AO81" s="4">
        <f>VLOOKUP($A81,'Y-Balance (Post)'!$C:$Q,9,FALSE)</f>
        <v>55</v>
      </c>
      <c r="AP81" s="4">
        <f>VLOOKUP($A81,'Y-Balance (Post)'!$C:$Q,10,FALSE)</f>
        <v>85</v>
      </c>
      <c r="AQ81" s="4">
        <f>VLOOKUP($A81,'Y-Balance (Post)'!$C:$Q,11,FALSE)</f>
        <v>94</v>
      </c>
      <c r="AR81" s="4">
        <f>VLOOKUP($A81,'Y-Balance (Post)'!$C:$Q,12,FALSE)</f>
        <v>83</v>
      </c>
      <c r="AS81" s="4">
        <f>VLOOKUP($A81,'Y-Balance (Post)'!$C:$Q,13,FALSE)</f>
        <v>98</v>
      </c>
      <c r="AT81" s="4">
        <f t="shared" ref="AT81:AY81" si="87">MAX(AH81,AN81)</f>
        <v>65</v>
      </c>
      <c r="AU81" s="4">
        <f t="shared" si="87"/>
        <v>64</v>
      </c>
      <c r="AV81" s="4">
        <f t="shared" si="87"/>
        <v>93</v>
      </c>
      <c r="AW81" s="4">
        <f t="shared" si="87"/>
        <v>94</v>
      </c>
      <c r="AX81" s="4">
        <f t="shared" si="87"/>
        <v>92</v>
      </c>
      <c r="AY81" s="4">
        <f t="shared" si="87"/>
        <v>98</v>
      </c>
      <c r="AZ81" s="4">
        <f>VLOOKUP($A81,'Wall Toss'!$C:$Q,2,FALSE)</f>
        <v>18</v>
      </c>
      <c r="BA81" s="4">
        <f>VLOOKUP($A81,'Wall Toss'!$C:$Q,3,FALSE)</f>
        <v>17</v>
      </c>
      <c r="BB81" s="4">
        <f t="shared" si="8"/>
        <v>18</v>
      </c>
    </row>
    <row r="82" spans="1:54" ht="13" x14ac:dyDescent="0.15">
      <c r="A82" s="4" t="s">
        <v>123</v>
      </c>
      <c r="B82" s="4">
        <f>VLOOKUP(A82,'Height &amp; Seated Height'!C:Q,2,FALSE)</f>
        <v>152.80000000000001</v>
      </c>
      <c r="C82" s="4">
        <f>VLOOKUP($A82,'Height &amp; Seated Height'!C:Q,3,FALSE)</f>
        <v>118.6</v>
      </c>
      <c r="D82" s="4">
        <f>VLOOKUP($A82,'Arm Span'!C:Q,2,FALSE)</f>
        <v>154</v>
      </c>
      <c r="E82" s="8">
        <f>VLOOKUP($A82,'20m Sprint (Post)'!C:Q,2,FALSE)</f>
        <v>3.2320000000000002</v>
      </c>
      <c r="F82" s="8">
        <f>VLOOKUP($A82,'20m Sprint (Post)'!$C:$Q,3,FALSE)</f>
        <v>3.198</v>
      </c>
      <c r="G82" s="8">
        <f t="shared" si="0"/>
        <v>3.198</v>
      </c>
      <c r="H82" s="8">
        <f>VLOOKUP($A82,'505 Agility (Post)'!$C:$Q,2,FALSE)</f>
        <v>2.5499999999999998</v>
      </c>
      <c r="I82" s="8">
        <f>VLOOKUP($A82,'505 Agility (Post)'!$C:$Q,3,FALSE)</f>
        <v>2.56</v>
      </c>
      <c r="J82" s="8">
        <f t="shared" si="1"/>
        <v>2.5499999999999998</v>
      </c>
      <c r="K82" s="4">
        <f>VLOOKUP($A82,'Vertical Jump'!$C:$Q,2,FALSE)</f>
        <v>16</v>
      </c>
      <c r="L82" s="4">
        <f>VLOOKUP($A82,'Vertical Jump'!$C:$Q,3,FALSE)</f>
        <v>54</v>
      </c>
      <c r="M82" s="4">
        <f>VLOOKUP($A82,'Vertical Jump'!$C:$Q,4,FALSE)</f>
        <v>54</v>
      </c>
      <c r="N82" s="4">
        <f t="shared" si="2"/>
        <v>54</v>
      </c>
      <c r="O82" s="4">
        <f t="shared" si="3"/>
        <v>38</v>
      </c>
      <c r="P82" s="4">
        <f>VLOOKUP($A82,'Handgrip Strength'!$C:$Q,2,FALSE)</f>
        <v>20</v>
      </c>
      <c r="Q82" s="4">
        <f>VLOOKUP($A82,'Handgrip Strength'!$C:$Q,3,FALSE)</f>
        <v>20</v>
      </c>
      <c r="R82" s="4">
        <f t="shared" si="4"/>
        <v>20</v>
      </c>
      <c r="S82" s="4">
        <f>VLOOKUP($A82,'Balance Beam (Post)'!$C:$Q,2,FALSE)</f>
        <v>8</v>
      </c>
      <c r="T82" s="4">
        <f>VLOOKUP($A82,'Balance Beam (Post)'!$C:$Q,3,FALSE)</f>
        <v>8</v>
      </c>
      <c r="U82" s="4">
        <f>VLOOKUP($A82,'Balance Beam (Post)'!$C:$Q,4,FALSE)</f>
        <v>8</v>
      </c>
      <c r="V82" s="4">
        <f>VLOOKUP($A82,'Balance Beam (Post)'!$C:$Q,5,FALSE)</f>
        <v>8</v>
      </c>
      <c r="W82" s="4">
        <f>VLOOKUP($A82,'Balance Beam (Post)'!$C:$Q,6,FALSE)</f>
        <v>8</v>
      </c>
      <c r="X82" s="4">
        <f>VLOOKUP($A82,'Balance Beam (Post)'!$C:$Q,7,FALSE)</f>
        <v>3</v>
      </c>
      <c r="Y82" s="4">
        <f>VLOOKUP($A82,'Balance Beam (Post)'!$C:$Q,8,FALSE)</f>
        <v>1</v>
      </c>
      <c r="Z82" s="4">
        <f>VLOOKUP($A82,'Balance Beam (Post)'!$C:$Q,9,FALSE)</f>
        <v>3</v>
      </c>
      <c r="AA82" s="4">
        <f>VLOOKUP($A82,'Balance Beam (Post)'!$C:$Q,10,FALSE)</f>
        <v>3</v>
      </c>
      <c r="AB82" s="4">
        <f>VLOOKUP($A82,'Moving Sideways'!$C:$Q,2,FALSE)</f>
        <v>25</v>
      </c>
      <c r="AC82" s="4">
        <f>VLOOKUP($A82,'Moving Sideways'!$C:$Q,3,FALSE)</f>
        <v>27</v>
      </c>
      <c r="AD82" s="4">
        <f t="shared" si="5"/>
        <v>27</v>
      </c>
      <c r="AE82" s="4">
        <f>VLOOKUP($A82,'Jumping Sideways'!$C:$Q,2,FALSE)</f>
        <v>46</v>
      </c>
      <c r="AF82" s="4">
        <f>VLOOKUP($A82,'Jumping Sideways'!$C:$Q,3,FALSE)</f>
        <v>46</v>
      </c>
      <c r="AG82" s="4">
        <f t="shared" si="6"/>
        <v>46</v>
      </c>
      <c r="AH82" s="4">
        <f>VLOOKUP($A82,'Y-Balance (Post)'!$C:$Q,2,FALSE)</f>
        <v>62</v>
      </c>
      <c r="AI82" s="4">
        <f>VLOOKUP($A82,'Y-Balance (Post)'!$C:$Q,3,FALSE)</f>
        <v>55</v>
      </c>
      <c r="AJ82" s="4">
        <f>VLOOKUP($A82,'Y-Balance (Post)'!$C:$Q,4,FALSE)</f>
        <v>91</v>
      </c>
      <c r="AK82" s="4">
        <f>VLOOKUP($A82,'Y-Balance (Post)'!$C:$Q,5,FALSE)</f>
        <v>83</v>
      </c>
      <c r="AL82" s="4">
        <f>VLOOKUP($A82,'Y-Balance (Post)'!$C:$Q,6,FALSE)</f>
        <v>88</v>
      </c>
      <c r="AM82" s="4">
        <f>VLOOKUP($A82,'Y-Balance (Post)'!$C:$Q,7,FALSE)</f>
        <v>88</v>
      </c>
      <c r="AN82" s="4">
        <f>VLOOKUP($A82,'Y-Balance (Post)'!$C:$Q,8,FALSE)</f>
        <v>62</v>
      </c>
      <c r="AO82" s="4">
        <f>VLOOKUP($A82,'Y-Balance (Post)'!$C:$Q,9,FALSE)</f>
        <v>56</v>
      </c>
      <c r="AP82" s="4">
        <f>VLOOKUP($A82,'Y-Balance (Post)'!$C:$Q,10,FALSE)</f>
        <v>87</v>
      </c>
      <c r="AQ82" s="4">
        <f>VLOOKUP($A82,'Y-Balance (Post)'!$C:$Q,11,FALSE)</f>
        <v>87</v>
      </c>
      <c r="AR82" s="4">
        <f>VLOOKUP($A82,'Y-Balance (Post)'!$C:$Q,12,FALSE)</f>
        <v>86</v>
      </c>
      <c r="AS82" s="4">
        <f>VLOOKUP($A82,'Y-Balance (Post)'!$C:$Q,13,FALSE)</f>
        <v>93</v>
      </c>
      <c r="AT82" s="4">
        <f t="shared" ref="AT82:AY82" si="88">MAX(AH82,AN82)</f>
        <v>62</v>
      </c>
      <c r="AU82" s="4">
        <f t="shared" si="88"/>
        <v>56</v>
      </c>
      <c r="AV82" s="4">
        <f t="shared" si="88"/>
        <v>91</v>
      </c>
      <c r="AW82" s="4">
        <f t="shared" si="88"/>
        <v>87</v>
      </c>
      <c r="AX82" s="4">
        <f t="shared" si="88"/>
        <v>88</v>
      </c>
      <c r="AY82" s="4">
        <f t="shared" si="88"/>
        <v>93</v>
      </c>
      <c r="AZ82" s="4">
        <f>VLOOKUP($A82,'Wall Toss'!$C:$Q,2,FALSE)</f>
        <v>20</v>
      </c>
      <c r="BA82" s="4">
        <f>VLOOKUP($A82,'Wall Toss'!$C:$Q,3,FALSE)</f>
        <v>22</v>
      </c>
      <c r="BB82" s="4">
        <f t="shared" si="8"/>
        <v>22</v>
      </c>
    </row>
    <row r="83" spans="1:54" ht="13" x14ac:dyDescent="0.15">
      <c r="A83" s="4" t="s">
        <v>124</v>
      </c>
      <c r="B83" s="4">
        <f>VLOOKUP(A83,'Height &amp; Seated Height'!C:Q,2,FALSE)</f>
        <v>164</v>
      </c>
      <c r="C83" s="4">
        <f>VLOOKUP($A83,'Height &amp; Seated Height'!C:Q,3,FALSE)</f>
        <v>121.2</v>
      </c>
      <c r="D83" s="4">
        <f>VLOOKUP($A83,'Arm Span'!C:Q,2,FALSE)</f>
        <v>172</v>
      </c>
      <c r="E83" s="8">
        <f>VLOOKUP($A83,'20m Sprint (Post)'!C:Q,2,FALSE)</f>
        <v>3.2549999999999999</v>
      </c>
      <c r="F83" s="8">
        <f>VLOOKUP($A83,'20m Sprint (Post)'!$C:$Q,3,FALSE)</f>
        <v>3.3109999999999999</v>
      </c>
      <c r="G83" s="8">
        <f t="shared" si="0"/>
        <v>3.2549999999999999</v>
      </c>
      <c r="H83" s="8">
        <f>VLOOKUP($A83,'505 Agility (Post)'!$C:$Q,2,FALSE)</f>
        <v>2.76</v>
      </c>
      <c r="I83" s="8">
        <f>VLOOKUP($A83,'505 Agility (Post)'!$C:$Q,3,FALSE)</f>
        <v>2.5099999999999998</v>
      </c>
      <c r="J83" s="8">
        <f t="shared" si="1"/>
        <v>2.5099999999999998</v>
      </c>
      <c r="K83" s="4">
        <f>VLOOKUP($A83,'Vertical Jump'!$C:$Q,2,FALSE)</f>
        <v>22</v>
      </c>
      <c r="L83" s="4">
        <f>VLOOKUP($A83,'Vertical Jump'!$C:$Q,3,FALSE)</f>
        <v>79</v>
      </c>
      <c r="M83" s="4">
        <f>VLOOKUP($A83,'Vertical Jump'!$C:$Q,4,FALSE)</f>
        <v>81</v>
      </c>
      <c r="N83" s="4">
        <f t="shared" si="2"/>
        <v>81</v>
      </c>
      <c r="O83" s="4">
        <f t="shared" si="3"/>
        <v>59</v>
      </c>
      <c r="P83" s="4">
        <f>VLOOKUP($A83,'Handgrip Strength'!$C:$Q,2,FALSE)</f>
        <v>40</v>
      </c>
      <c r="Q83" s="4">
        <f>VLOOKUP($A83,'Handgrip Strength'!$C:$Q,3,FALSE)</f>
        <v>42</v>
      </c>
      <c r="R83" s="4">
        <f t="shared" si="4"/>
        <v>42</v>
      </c>
      <c r="S83" s="4">
        <f>VLOOKUP($A83,'Balance Beam (Post)'!$C:$Q,2,FALSE)</f>
        <v>5</v>
      </c>
      <c r="T83" s="4">
        <f>VLOOKUP($A83,'Balance Beam (Post)'!$C:$Q,3,FALSE)</f>
        <v>4</v>
      </c>
      <c r="U83" s="4">
        <f>VLOOKUP($A83,'Balance Beam (Post)'!$C:$Q,4,FALSE)</f>
        <v>4</v>
      </c>
      <c r="V83" s="4">
        <f>VLOOKUP($A83,'Balance Beam (Post)'!$C:$Q,5,FALSE)</f>
        <v>3</v>
      </c>
      <c r="W83" s="4">
        <f>VLOOKUP($A83,'Balance Beam (Post)'!$C:$Q,6,FALSE)</f>
        <v>1</v>
      </c>
      <c r="X83" s="4">
        <f>VLOOKUP($A83,'Balance Beam (Post)'!$C:$Q,7,FALSE)</f>
        <v>5</v>
      </c>
      <c r="Y83" s="4">
        <f>VLOOKUP($A83,'Balance Beam (Post)'!$C:$Q,8,FALSE)</f>
        <v>0</v>
      </c>
      <c r="Z83" s="4">
        <f>VLOOKUP($A83,'Balance Beam (Post)'!$C:$Q,9,FALSE)</f>
        <v>3</v>
      </c>
      <c r="AA83" s="4">
        <f>VLOOKUP($A83,'Balance Beam (Post)'!$C:$Q,10,FALSE)</f>
        <v>3</v>
      </c>
      <c r="AB83" s="4">
        <f>VLOOKUP($A83,'Moving Sideways'!$C:$Q,2,FALSE)</f>
        <v>30</v>
      </c>
      <c r="AC83" s="4">
        <f>VLOOKUP($A83,'Moving Sideways'!$C:$Q,3,FALSE)</f>
        <v>31</v>
      </c>
      <c r="AD83" s="4">
        <f t="shared" si="5"/>
        <v>31</v>
      </c>
      <c r="AE83" s="4">
        <f>VLOOKUP($A83,'Jumping Sideways'!$C:$Q,2,FALSE)</f>
        <v>41</v>
      </c>
      <c r="AF83" s="4">
        <f>VLOOKUP($A83,'Jumping Sideways'!$C:$Q,3,FALSE)</f>
        <v>44</v>
      </c>
      <c r="AG83" s="4">
        <f t="shared" si="6"/>
        <v>44</v>
      </c>
      <c r="AH83" s="4">
        <f>VLOOKUP($A83,'Y-Balance (Post)'!$C:$Q,2,FALSE)</f>
        <v>69</v>
      </c>
      <c r="AI83" s="4">
        <f>VLOOKUP($A83,'Y-Balance (Post)'!$C:$Q,3,FALSE)</f>
        <v>66</v>
      </c>
      <c r="AJ83" s="4">
        <f>VLOOKUP($A83,'Y-Balance (Post)'!$C:$Q,4,FALSE)</f>
        <v>101</v>
      </c>
      <c r="AK83" s="4">
        <f>VLOOKUP($A83,'Y-Balance (Post)'!$C:$Q,5,FALSE)</f>
        <v>100</v>
      </c>
      <c r="AL83" s="4">
        <f>VLOOKUP($A83,'Y-Balance (Post)'!$C:$Q,6,FALSE)</f>
        <v>95</v>
      </c>
      <c r="AM83" s="4">
        <f>VLOOKUP($A83,'Y-Balance (Post)'!$C:$Q,7,FALSE)</f>
        <v>96</v>
      </c>
      <c r="AN83" s="4">
        <f>VLOOKUP($A83,'Y-Balance (Post)'!$C:$Q,8,FALSE)</f>
        <v>77</v>
      </c>
      <c r="AO83" s="4">
        <f>VLOOKUP($A83,'Y-Balance (Post)'!$C:$Q,9,FALSE)</f>
        <v>66</v>
      </c>
      <c r="AP83" s="4">
        <f>VLOOKUP($A83,'Y-Balance (Post)'!$C:$Q,10,FALSE)</f>
        <v>103</v>
      </c>
      <c r="AQ83" s="4">
        <f>VLOOKUP($A83,'Y-Balance (Post)'!$C:$Q,11,FALSE)</f>
        <v>98</v>
      </c>
      <c r="AR83" s="4">
        <f>VLOOKUP($A83,'Y-Balance (Post)'!$C:$Q,12,FALSE)</f>
        <v>105</v>
      </c>
      <c r="AS83" s="4">
        <f>VLOOKUP($A83,'Y-Balance (Post)'!$C:$Q,13,FALSE)</f>
        <v>92</v>
      </c>
      <c r="AT83" s="4">
        <f t="shared" ref="AT83:AY83" si="89">MAX(AH83,AN83)</f>
        <v>77</v>
      </c>
      <c r="AU83" s="4">
        <f t="shared" si="89"/>
        <v>66</v>
      </c>
      <c r="AV83" s="4">
        <f t="shared" si="89"/>
        <v>103</v>
      </c>
      <c r="AW83" s="4">
        <f t="shared" si="89"/>
        <v>100</v>
      </c>
      <c r="AX83" s="4">
        <f t="shared" si="89"/>
        <v>105</v>
      </c>
      <c r="AY83" s="4">
        <f t="shared" si="89"/>
        <v>96</v>
      </c>
      <c r="AZ83" s="4">
        <f>VLOOKUP($A83,'Wall Toss'!$C:$Q,2,FALSE)</f>
        <v>14</v>
      </c>
      <c r="BA83" s="4">
        <f>VLOOKUP($A83,'Wall Toss'!$C:$Q,3,FALSE)</f>
        <v>14</v>
      </c>
      <c r="BB83" s="4">
        <f t="shared" si="8"/>
        <v>14</v>
      </c>
    </row>
    <row r="84" spans="1:54" ht="13" x14ac:dyDescent="0.15">
      <c r="A84" s="4" t="s">
        <v>125</v>
      </c>
      <c r="B84" s="4">
        <f>VLOOKUP(A84,'Height &amp; Seated Height'!C:Q,2,FALSE)</f>
        <v>165</v>
      </c>
      <c r="C84" s="4">
        <f>VLOOKUP($A84,'Height &amp; Seated Height'!C:Q,3,FALSE)</f>
        <v>125.6</v>
      </c>
      <c r="D84" s="4">
        <f>VLOOKUP($A84,'Arm Span'!C:Q,2,FALSE)</f>
        <v>161.5</v>
      </c>
      <c r="E84" s="8">
        <f>VLOOKUP($A84,'20m Sprint (Post)'!C:Q,2,FALSE)</f>
        <v>3.2480000000000002</v>
      </c>
      <c r="F84" s="8">
        <f>VLOOKUP($A84,'20m Sprint (Post)'!$C:$Q,3,FALSE)</f>
        <v>3.129</v>
      </c>
      <c r="G84" s="8">
        <f t="shared" si="0"/>
        <v>3.129</v>
      </c>
      <c r="H84" s="8">
        <f>VLOOKUP($A84,'505 Agility (Post)'!$C:$Q,2,FALSE)</f>
        <v>2.58</v>
      </c>
      <c r="I84" s="8">
        <f>VLOOKUP($A84,'505 Agility (Post)'!$C:$Q,3,FALSE)</f>
        <v>0</v>
      </c>
      <c r="J84" s="8">
        <f t="shared" si="1"/>
        <v>0</v>
      </c>
      <c r="K84" s="4">
        <f>VLOOKUP($A84,'Vertical Jump'!$C:$Q,2,FALSE)</f>
        <v>28</v>
      </c>
      <c r="L84" s="4">
        <f>VLOOKUP($A84,'Vertical Jump'!$C:$Q,3,FALSE)</f>
        <v>85</v>
      </c>
      <c r="M84" s="4">
        <f>VLOOKUP($A84,'Vertical Jump'!$C:$Q,4,FALSE)</f>
        <v>85</v>
      </c>
      <c r="N84" s="4">
        <f t="shared" si="2"/>
        <v>85</v>
      </c>
      <c r="O84" s="4">
        <f t="shared" si="3"/>
        <v>57</v>
      </c>
      <c r="P84" s="4">
        <f>VLOOKUP($A84,'Handgrip Strength'!$C:$Q,2,FALSE)</f>
        <v>32</v>
      </c>
      <c r="Q84" s="4">
        <f>VLOOKUP($A84,'Handgrip Strength'!$C:$Q,3,FALSE)</f>
        <v>37</v>
      </c>
      <c r="R84" s="4">
        <f t="shared" si="4"/>
        <v>37</v>
      </c>
      <c r="S84" s="4">
        <f>VLOOKUP($A84,'Balance Beam (Post)'!$C:$Q,2,FALSE)</f>
        <v>5</v>
      </c>
      <c r="T84" s="4">
        <f>VLOOKUP($A84,'Balance Beam (Post)'!$C:$Q,3,FALSE)</f>
        <v>3</v>
      </c>
      <c r="U84" s="4">
        <f>VLOOKUP($A84,'Balance Beam (Post)'!$C:$Q,4,FALSE)</f>
        <v>8</v>
      </c>
      <c r="V84" s="4">
        <f>VLOOKUP($A84,'Balance Beam (Post)'!$C:$Q,5,FALSE)</f>
        <v>8</v>
      </c>
      <c r="W84" s="4">
        <f>VLOOKUP($A84,'Balance Beam (Post)'!$C:$Q,6,FALSE)</f>
        <v>8</v>
      </c>
      <c r="X84" s="4">
        <f>VLOOKUP($A84,'Balance Beam (Post)'!$C:$Q,7,FALSE)</f>
        <v>7</v>
      </c>
      <c r="Y84" s="4">
        <f>VLOOKUP($A84,'Balance Beam (Post)'!$C:$Q,8,FALSE)</f>
        <v>6</v>
      </c>
      <c r="Z84" s="4">
        <f>VLOOKUP($A84,'Balance Beam (Post)'!$C:$Q,9,FALSE)</f>
        <v>2</v>
      </c>
      <c r="AA84" s="4">
        <f>VLOOKUP($A84,'Balance Beam (Post)'!$C:$Q,10,FALSE)</f>
        <v>1</v>
      </c>
      <c r="AB84" s="4">
        <f>VLOOKUP($A84,'Moving Sideways'!$C:$Q,2,FALSE)</f>
        <v>30</v>
      </c>
      <c r="AC84" s="4">
        <f>VLOOKUP($A84,'Moving Sideways'!$C:$Q,3,FALSE)</f>
        <v>24</v>
      </c>
      <c r="AD84" s="4">
        <f t="shared" si="5"/>
        <v>30</v>
      </c>
      <c r="AE84" s="4">
        <f>VLOOKUP($A84,'Jumping Sideways'!$C:$Q,2,FALSE)</f>
        <v>47</v>
      </c>
      <c r="AF84" s="4">
        <f>VLOOKUP($A84,'Jumping Sideways'!$C:$Q,3,FALSE)</f>
        <v>45</v>
      </c>
      <c r="AG84" s="4">
        <f t="shared" si="6"/>
        <v>47</v>
      </c>
      <c r="AH84" s="4">
        <f>VLOOKUP($A84,'Y-Balance (Post)'!$C:$Q,2,FALSE)</f>
        <v>45</v>
      </c>
      <c r="AI84" s="4">
        <f>VLOOKUP($A84,'Y-Balance (Post)'!$C:$Q,3,FALSE)</f>
        <v>48</v>
      </c>
      <c r="AJ84" s="4">
        <f>VLOOKUP($A84,'Y-Balance (Post)'!$C:$Q,4,FALSE)</f>
        <v>94</v>
      </c>
      <c r="AK84" s="4">
        <f>VLOOKUP($A84,'Y-Balance (Post)'!$C:$Q,5,FALSE)</f>
        <v>88</v>
      </c>
      <c r="AL84" s="4">
        <f>VLOOKUP($A84,'Y-Balance (Post)'!$C:$Q,6,FALSE)</f>
        <v>88</v>
      </c>
      <c r="AM84" s="4">
        <f>VLOOKUP($A84,'Y-Balance (Post)'!$C:$Q,7,FALSE)</f>
        <v>85</v>
      </c>
      <c r="AN84" s="4">
        <f>VLOOKUP($A84,'Y-Balance (Post)'!$C:$Q,8,FALSE)</f>
        <v>52</v>
      </c>
      <c r="AO84" s="4">
        <f>VLOOKUP($A84,'Y-Balance (Post)'!$C:$Q,9,FALSE)</f>
        <v>54</v>
      </c>
      <c r="AP84" s="4">
        <f>VLOOKUP($A84,'Y-Balance (Post)'!$C:$Q,10,FALSE)</f>
        <v>87</v>
      </c>
      <c r="AQ84" s="4">
        <f>VLOOKUP($A84,'Y-Balance (Post)'!$C:$Q,11,FALSE)</f>
        <v>90</v>
      </c>
      <c r="AR84" s="4">
        <f>VLOOKUP($A84,'Y-Balance (Post)'!$C:$Q,12,FALSE)</f>
        <v>80</v>
      </c>
      <c r="AS84" s="4">
        <f>VLOOKUP($A84,'Y-Balance (Post)'!$C:$Q,13,FALSE)</f>
        <v>81</v>
      </c>
      <c r="AT84" s="4">
        <f t="shared" ref="AT84:AY84" si="90">MAX(AH84,AN84)</f>
        <v>52</v>
      </c>
      <c r="AU84" s="4">
        <f t="shared" si="90"/>
        <v>54</v>
      </c>
      <c r="AV84" s="4">
        <f t="shared" si="90"/>
        <v>94</v>
      </c>
      <c r="AW84" s="4">
        <f t="shared" si="90"/>
        <v>90</v>
      </c>
      <c r="AX84" s="4">
        <f t="shared" si="90"/>
        <v>88</v>
      </c>
      <c r="AY84" s="4">
        <f t="shared" si="90"/>
        <v>85</v>
      </c>
      <c r="AZ84" s="4">
        <f>VLOOKUP($A84,'Wall Toss'!$C:$Q,2,FALSE)</f>
        <v>14</v>
      </c>
      <c r="BA84" s="4">
        <f>VLOOKUP($A84,'Wall Toss'!$C:$Q,3,FALSE)</f>
        <v>19</v>
      </c>
      <c r="BB84" s="4">
        <f t="shared" si="8"/>
        <v>19</v>
      </c>
    </row>
    <row r="85" spans="1:54" ht="13" x14ac:dyDescent="0.15">
      <c r="A85" s="4" t="s">
        <v>126</v>
      </c>
      <c r="B85" s="4">
        <f>VLOOKUP(A85,'Height &amp; Seated Height'!C:Q,2,FALSE)</f>
        <v>160.19999999999999</v>
      </c>
      <c r="C85" s="4">
        <f>VLOOKUP($A85,'Height &amp; Seated Height'!C:Q,3,FALSE)</f>
        <v>119.9</v>
      </c>
      <c r="D85" s="4">
        <f>VLOOKUP($A85,'Arm Span'!C:Q,2,FALSE)</f>
        <v>169.5</v>
      </c>
      <c r="E85" s="8">
        <f>VLOOKUP($A85,'20m Sprint (Post)'!C:Q,2,FALSE)</f>
        <v>3.2679999999999998</v>
      </c>
      <c r="F85" s="8">
        <f>VLOOKUP($A85,'20m Sprint (Post)'!$C:$Q,3,FALSE)</f>
        <v>3.242</v>
      </c>
      <c r="G85" s="8">
        <f t="shared" si="0"/>
        <v>3.242</v>
      </c>
      <c r="H85" s="8">
        <f>VLOOKUP($A85,'505 Agility (Post)'!$C:$Q,2,FALSE)</f>
        <v>2.48</v>
      </c>
      <c r="I85" s="8">
        <f>VLOOKUP($A85,'505 Agility (Post)'!$C:$Q,3,FALSE)</f>
        <v>2.4700000000000002</v>
      </c>
      <c r="J85" s="8">
        <f t="shared" si="1"/>
        <v>2.4700000000000002</v>
      </c>
      <c r="K85" s="4">
        <f>VLOOKUP($A85,'Vertical Jump'!$C:$Q,2,FALSE)</f>
        <v>25</v>
      </c>
      <c r="L85" s="4">
        <f>VLOOKUP($A85,'Vertical Jump'!$C:$Q,3,FALSE)</f>
        <v>66</v>
      </c>
      <c r="M85" s="4">
        <f>VLOOKUP($A85,'Vertical Jump'!$C:$Q,4,FALSE)</f>
        <v>72</v>
      </c>
      <c r="N85" s="4">
        <f t="shared" si="2"/>
        <v>72</v>
      </c>
      <c r="O85" s="4">
        <f t="shared" si="3"/>
        <v>47</v>
      </c>
      <c r="P85" s="4">
        <f>VLOOKUP($A85,'Handgrip Strength'!$C:$Q,2,FALSE)</f>
        <v>22</v>
      </c>
      <c r="Q85" s="4">
        <f>VLOOKUP($A85,'Handgrip Strength'!$C:$Q,3,FALSE)</f>
        <v>24.5</v>
      </c>
      <c r="R85" s="4">
        <f t="shared" si="4"/>
        <v>24.5</v>
      </c>
      <c r="S85" s="4">
        <f>VLOOKUP($A85,'Balance Beam (Post)'!$C:$Q,2,FALSE)</f>
        <v>8</v>
      </c>
      <c r="T85" s="4">
        <f>VLOOKUP($A85,'Balance Beam (Post)'!$C:$Q,3,FALSE)</f>
        <v>8</v>
      </c>
      <c r="U85" s="4">
        <f>VLOOKUP($A85,'Balance Beam (Post)'!$C:$Q,4,FALSE)</f>
        <v>2</v>
      </c>
      <c r="V85" s="4">
        <f>VLOOKUP($A85,'Balance Beam (Post)'!$C:$Q,5,FALSE)</f>
        <v>2</v>
      </c>
      <c r="W85" s="4">
        <f>VLOOKUP($A85,'Balance Beam (Post)'!$C:$Q,6,FALSE)</f>
        <v>3</v>
      </c>
      <c r="X85" s="4">
        <f>VLOOKUP($A85,'Balance Beam (Post)'!$C:$Q,7,FALSE)</f>
        <v>2</v>
      </c>
      <c r="Y85" s="4">
        <f>VLOOKUP($A85,'Balance Beam (Post)'!$C:$Q,8,FALSE)</f>
        <v>1</v>
      </c>
      <c r="Z85" s="4">
        <f>VLOOKUP($A85,'Balance Beam (Post)'!$C:$Q,9,FALSE)</f>
        <v>1</v>
      </c>
      <c r="AA85" s="4">
        <f>VLOOKUP($A85,'Balance Beam (Post)'!$C:$Q,10,FALSE)</f>
        <v>1</v>
      </c>
      <c r="AB85" s="4">
        <f>VLOOKUP($A85,'Moving Sideways'!$C:$Q,2,FALSE)</f>
        <v>27</v>
      </c>
      <c r="AC85" s="4">
        <f>VLOOKUP($A85,'Moving Sideways'!$C:$Q,3,FALSE)</f>
        <v>27</v>
      </c>
      <c r="AD85" s="4">
        <f t="shared" si="5"/>
        <v>27</v>
      </c>
      <c r="AE85" s="4">
        <f>VLOOKUP($A85,'Jumping Sideways'!$C:$Q,2,FALSE)</f>
        <v>44</v>
      </c>
      <c r="AF85" s="4">
        <f>VLOOKUP($A85,'Jumping Sideways'!$C:$Q,3,FALSE)</f>
        <v>43</v>
      </c>
      <c r="AG85" s="4">
        <f t="shared" si="6"/>
        <v>44</v>
      </c>
      <c r="AH85" s="4">
        <f>VLOOKUP($A85,'Y-Balance (Post)'!$C:$Q,2,FALSE)</f>
        <v>57</v>
      </c>
      <c r="AI85" s="4">
        <f>VLOOKUP($A85,'Y-Balance (Post)'!$C:$Q,3,FALSE)</f>
        <v>67</v>
      </c>
      <c r="AJ85" s="4">
        <f>VLOOKUP($A85,'Y-Balance (Post)'!$C:$Q,4,FALSE)</f>
        <v>82</v>
      </c>
      <c r="AK85" s="4">
        <f>VLOOKUP($A85,'Y-Balance (Post)'!$C:$Q,5,FALSE)</f>
        <v>104</v>
      </c>
      <c r="AL85" s="4">
        <f>VLOOKUP($A85,'Y-Balance (Post)'!$C:$Q,6,FALSE)</f>
        <v>97</v>
      </c>
      <c r="AM85" s="4">
        <f>VLOOKUP($A85,'Y-Balance (Post)'!$C:$Q,7,FALSE)</f>
        <v>94</v>
      </c>
      <c r="AN85" s="4">
        <f>VLOOKUP($A85,'Y-Balance (Post)'!$C:$Q,8,FALSE)</f>
        <v>59</v>
      </c>
      <c r="AO85" s="4">
        <f>VLOOKUP($A85,'Y-Balance (Post)'!$C:$Q,9,FALSE)</f>
        <v>64</v>
      </c>
      <c r="AP85" s="4">
        <f>VLOOKUP($A85,'Y-Balance (Post)'!$C:$Q,10,FALSE)</f>
        <v>89</v>
      </c>
      <c r="AQ85" s="4">
        <f>VLOOKUP($A85,'Y-Balance (Post)'!$C:$Q,11,FALSE)</f>
        <v>102</v>
      </c>
      <c r="AR85" s="4">
        <f>VLOOKUP($A85,'Y-Balance (Post)'!$C:$Q,12,FALSE)</f>
        <v>93</v>
      </c>
      <c r="AS85" s="4">
        <f>VLOOKUP($A85,'Y-Balance (Post)'!$C:$Q,13,FALSE)</f>
        <v>95</v>
      </c>
      <c r="AT85" s="4">
        <f t="shared" ref="AT85:AY85" si="91">MAX(AH85,AN85)</f>
        <v>59</v>
      </c>
      <c r="AU85" s="4">
        <f t="shared" si="91"/>
        <v>67</v>
      </c>
      <c r="AV85" s="4">
        <f t="shared" si="91"/>
        <v>89</v>
      </c>
      <c r="AW85" s="4">
        <f t="shared" si="91"/>
        <v>104</v>
      </c>
      <c r="AX85" s="4">
        <f t="shared" si="91"/>
        <v>97</v>
      </c>
      <c r="AY85" s="4">
        <f t="shared" si="91"/>
        <v>95</v>
      </c>
      <c r="AZ85" s="4">
        <f>VLOOKUP($A85,'Wall Toss'!$C:$Q,2,FALSE)</f>
        <v>10</v>
      </c>
      <c r="BA85" s="4">
        <f>VLOOKUP($A85,'Wall Toss'!$C:$Q,3,FALSE)</f>
        <v>13</v>
      </c>
      <c r="BB85" s="4">
        <f t="shared" si="8"/>
        <v>13</v>
      </c>
    </row>
    <row r="86" spans="1:54" ht="13" x14ac:dyDescent="0.15">
      <c r="A86" s="4" t="s">
        <v>127</v>
      </c>
      <c r="B86" s="4">
        <f>VLOOKUP(A86,'Height &amp; Seated Height'!C:Q,2,FALSE)</f>
        <v>152.4</v>
      </c>
      <c r="C86" s="4">
        <f>VLOOKUP($A86,'Height &amp; Seated Height'!C:Q,3,FALSE)</f>
        <v>117.2</v>
      </c>
      <c r="D86" s="4">
        <f>VLOOKUP($A86,'Arm Span'!C:Q,2,FALSE)</f>
        <v>156</v>
      </c>
      <c r="E86" s="8">
        <f>VLOOKUP($A86,'20m Sprint (Post)'!C:Q,2,FALSE)</f>
        <v>3.7480000000000002</v>
      </c>
      <c r="F86" s="8">
        <f>VLOOKUP($A86,'20m Sprint (Post)'!$C:$Q,3,FALSE)</f>
        <v>3.823</v>
      </c>
      <c r="G86" s="8">
        <f t="shared" si="0"/>
        <v>3.7480000000000002</v>
      </c>
      <c r="H86" s="8">
        <f>VLOOKUP($A86,'505 Agility (Post)'!$C:$Q,2,FALSE)</f>
        <v>2.984</v>
      </c>
      <c r="I86" s="8">
        <f>VLOOKUP($A86,'505 Agility (Post)'!$C:$Q,3,FALSE)</f>
        <v>2.9489999999999998</v>
      </c>
      <c r="J86" s="8">
        <f t="shared" si="1"/>
        <v>2.9489999999999998</v>
      </c>
      <c r="K86" s="4">
        <f>VLOOKUP($A86,'Vertical Jump'!$C:$Q,2,FALSE)</f>
        <v>32</v>
      </c>
      <c r="L86" s="4">
        <f>VLOOKUP($A86,'Vertical Jump'!$C:$Q,3,FALSE)</f>
        <v>73</v>
      </c>
      <c r="M86" s="4">
        <f>VLOOKUP($A86,'Vertical Jump'!$C:$Q,4,FALSE)</f>
        <v>73</v>
      </c>
      <c r="N86" s="4">
        <f t="shared" si="2"/>
        <v>73</v>
      </c>
      <c r="O86" s="4">
        <f t="shared" si="3"/>
        <v>41</v>
      </c>
      <c r="P86" s="4">
        <f>VLOOKUP($A86,'Handgrip Strength'!$C:$Q,2,FALSE)</f>
        <v>21</v>
      </c>
      <c r="Q86" s="4">
        <f>VLOOKUP($A86,'Handgrip Strength'!$C:$Q,3,FALSE)</f>
        <v>22</v>
      </c>
      <c r="R86" s="4">
        <f t="shared" si="4"/>
        <v>22</v>
      </c>
      <c r="S86" s="4">
        <f>VLOOKUP($A86,'Balance Beam (Post)'!$C:$Q,2,FALSE)</f>
        <v>8</v>
      </c>
      <c r="T86" s="4">
        <f>VLOOKUP($A86,'Balance Beam (Post)'!$C:$Q,3,FALSE)</f>
        <v>8</v>
      </c>
      <c r="U86" s="4">
        <f>VLOOKUP($A86,'Balance Beam (Post)'!$C:$Q,4,FALSE)</f>
        <v>8</v>
      </c>
      <c r="V86" s="4">
        <f>VLOOKUP($A86,'Balance Beam (Post)'!$C:$Q,5,FALSE)</f>
        <v>8</v>
      </c>
      <c r="W86" s="4">
        <f>VLOOKUP($A86,'Balance Beam (Post)'!$C:$Q,6,FALSE)</f>
        <v>7</v>
      </c>
      <c r="X86" s="4">
        <f>VLOOKUP($A86,'Balance Beam (Post)'!$C:$Q,7,FALSE)</f>
        <v>6</v>
      </c>
      <c r="Y86" s="4">
        <f>VLOOKUP($A86,'Balance Beam (Post)'!$C:$Q,8,FALSE)</f>
        <v>1</v>
      </c>
      <c r="Z86" s="4">
        <f>VLOOKUP($A86,'Balance Beam (Post)'!$C:$Q,9,FALSE)</f>
        <v>3</v>
      </c>
      <c r="AA86" s="4">
        <f>VLOOKUP($A86,'Balance Beam (Post)'!$C:$Q,10,FALSE)</f>
        <v>1</v>
      </c>
      <c r="AB86" s="4">
        <f>VLOOKUP($A86,'Moving Sideways'!$C:$Q,2,FALSE)</f>
        <v>24</v>
      </c>
      <c r="AC86" s="4">
        <f>VLOOKUP($A86,'Moving Sideways'!$C:$Q,3,FALSE)</f>
        <v>31</v>
      </c>
      <c r="AD86" s="4">
        <f t="shared" si="5"/>
        <v>31</v>
      </c>
      <c r="AE86" s="4">
        <f>VLOOKUP($A86,'Jumping Sideways'!$C:$Q,2,FALSE)</f>
        <v>37</v>
      </c>
      <c r="AF86" s="4">
        <f>VLOOKUP($A86,'Jumping Sideways'!$C:$Q,3,FALSE)</f>
        <v>39</v>
      </c>
      <c r="AG86" s="4">
        <f t="shared" si="6"/>
        <v>39</v>
      </c>
      <c r="AH86" s="4">
        <f>VLOOKUP($A86,'Y-Balance (Post)'!$C:$Q,2,FALSE)</f>
        <v>55</v>
      </c>
      <c r="AI86" s="4">
        <f>VLOOKUP($A86,'Y-Balance (Post)'!$C:$Q,3,FALSE)</f>
        <v>50</v>
      </c>
      <c r="AJ86" s="4">
        <f>VLOOKUP($A86,'Y-Balance (Post)'!$C:$Q,4,FALSE)</f>
        <v>89</v>
      </c>
      <c r="AK86" s="4">
        <f>VLOOKUP($A86,'Y-Balance (Post)'!$C:$Q,5,FALSE)</f>
        <v>82</v>
      </c>
      <c r="AL86" s="4">
        <f>VLOOKUP($A86,'Y-Balance (Post)'!$C:$Q,6,FALSE)</f>
        <v>90</v>
      </c>
      <c r="AM86" s="4">
        <f>VLOOKUP($A86,'Y-Balance (Post)'!$C:$Q,7,FALSE)</f>
        <v>90</v>
      </c>
      <c r="AN86" s="4">
        <f>VLOOKUP($A86,'Y-Balance (Post)'!$C:$Q,8,FALSE)</f>
        <v>56</v>
      </c>
      <c r="AO86" s="4">
        <f>VLOOKUP($A86,'Y-Balance (Post)'!$C:$Q,9,FALSE)</f>
        <v>59</v>
      </c>
      <c r="AP86" s="4">
        <f>VLOOKUP($A86,'Y-Balance (Post)'!$C:$Q,10,FALSE)</f>
        <v>93</v>
      </c>
      <c r="AQ86" s="4">
        <f>VLOOKUP($A86,'Y-Balance (Post)'!$C:$Q,11,FALSE)</f>
        <v>84</v>
      </c>
      <c r="AR86" s="4">
        <f>VLOOKUP($A86,'Y-Balance (Post)'!$C:$Q,12,FALSE)</f>
        <v>96</v>
      </c>
      <c r="AS86" s="4">
        <f>VLOOKUP($A86,'Y-Balance (Post)'!$C:$Q,13,FALSE)</f>
        <v>96</v>
      </c>
      <c r="AT86" s="4">
        <f t="shared" ref="AT86:AY86" si="92">MAX(AH86,AN86)</f>
        <v>56</v>
      </c>
      <c r="AU86" s="4">
        <f t="shared" si="92"/>
        <v>59</v>
      </c>
      <c r="AV86" s="4">
        <f t="shared" si="92"/>
        <v>93</v>
      </c>
      <c r="AW86" s="4">
        <f t="shared" si="92"/>
        <v>84</v>
      </c>
      <c r="AX86" s="4">
        <f t="shared" si="92"/>
        <v>96</v>
      </c>
      <c r="AY86" s="4">
        <f t="shared" si="92"/>
        <v>96</v>
      </c>
      <c r="AZ86" s="4">
        <f>VLOOKUP($A86,'Wall Toss'!$C:$Q,2,FALSE)</f>
        <v>9</v>
      </c>
      <c r="BA86" s="4">
        <f>VLOOKUP($A86,'Wall Toss'!$C:$Q,3,FALSE)</f>
        <v>19</v>
      </c>
      <c r="BB86" s="4">
        <f t="shared" si="8"/>
        <v>19</v>
      </c>
    </row>
    <row r="87" spans="1:54" ht="13" x14ac:dyDescent="0.15">
      <c r="A87" s="4" t="s">
        <v>128</v>
      </c>
      <c r="B87" s="4">
        <f>VLOOKUP(A87,'Height &amp; Seated Height'!C:Q,2,FALSE)</f>
        <v>156.19999999999999</v>
      </c>
      <c r="C87" s="4">
        <f>VLOOKUP($A87,'Height &amp; Seated Height'!C:Q,3,FALSE)</f>
        <v>122</v>
      </c>
      <c r="D87" s="4">
        <f>VLOOKUP($A87,'Arm Span'!C:Q,2,FALSE)</f>
        <v>165</v>
      </c>
      <c r="E87" s="8">
        <f>VLOOKUP($A87,'20m Sprint (Post)'!C:Q,2,FALSE)</f>
        <v>3.8690000000000002</v>
      </c>
      <c r="F87" s="8">
        <f>VLOOKUP($A87,'20m Sprint (Post)'!$C:$Q,3,FALSE)</f>
        <v>3.891</v>
      </c>
      <c r="G87" s="8">
        <f t="shared" si="0"/>
        <v>3.8690000000000002</v>
      </c>
      <c r="H87" s="8">
        <f>VLOOKUP($A87,'505 Agility (Post)'!$C:$Q,2,FALSE)</f>
        <v>0</v>
      </c>
      <c r="I87" s="8">
        <f>VLOOKUP($A87,'505 Agility (Post)'!$C:$Q,3,FALSE)</f>
        <v>2.7450000000000001</v>
      </c>
      <c r="J87" s="8">
        <f t="shared" si="1"/>
        <v>0</v>
      </c>
      <c r="K87" s="4">
        <f>VLOOKUP($A87,'Vertical Jump'!$C:$Q,2,FALSE)</f>
        <v>44</v>
      </c>
      <c r="L87" s="4">
        <f>VLOOKUP($A87,'Vertical Jump'!$C:$Q,3,FALSE)</f>
        <v>75</v>
      </c>
      <c r="M87" s="4">
        <f>VLOOKUP($A87,'Vertical Jump'!$C:$Q,4,FALSE)</f>
        <v>79</v>
      </c>
      <c r="N87" s="4">
        <f t="shared" si="2"/>
        <v>79</v>
      </c>
      <c r="O87" s="4">
        <f t="shared" si="3"/>
        <v>35</v>
      </c>
      <c r="P87" s="4">
        <f>VLOOKUP($A87,'Handgrip Strength'!$C:$Q,2,FALSE)</f>
        <v>27</v>
      </c>
      <c r="Q87" s="4">
        <f>VLOOKUP($A87,'Handgrip Strength'!$C:$Q,3,FALSE)</f>
        <v>31</v>
      </c>
      <c r="R87" s="4">
        <f t="shared" si="4"/>
        <v>31</v>
      </c>
      <c r="S87" s="4">
        <f>VLOOKUP($A87,'Balance Beam (Post)'!$C:$Q,2,FALSE)</f>
        <v>5</v>
      </c>
      <c r="T87" s="4">
        <f>VLOOKUP($A87,'Balance Beam (Post)'!$C:$Q,3,FALSE)</f>
        <v>8</v>
      </c>
      <c r="U87" s="4">
        <f>VLOOKUP($A87,'Balance Beam (Post)'!$C:$Q,4,FALSE)</f>
        <v>8</v>
      </c>
      <c r="V87" s="4">
        <f>VLOOKUP($A87,'Balance Beam (Post)'!$C:$Q,5,FALSE)</f>
        <v>1</v>
      </c>
      <c r="W87" s="4">
        <f>VLOOKUP($A87,'Balance Beam (Post)'!$C:$Q,6,FALSE)</f>
        <v>3</v>
      </c>
      <c r="X87" s="4">
        <f>VLOOKUP($A87,'Balance Beam (Post)'!$C:$Q,7,FALSE)</f>
        <v>3</v>
      </c>
      <c r="Y87" s="4">
        <f>VLOOKUP($A87,'Balance Beam (Post)'!$C:$Q,8,FALSE)</f>
        <v>3</v>
      </c>
      <c r="Z87" s="4">
        <f>VLOOKUP($A87,'Balance Beam (Post)'!$C:$Q,9,FALSE)</f>
        <v>1</v>
      </c>
      <c r="AA87" s="4">
        <f>VLOOKUP($A87,'Balance Beam (Post)'!$C:$Q,10,FALSE)</f>
        <v>1</v>
      </c>
      <c r="AB87" s="4">
        <f>VLOOKUP($A87,'Moving Sideways'!$C:$Q,2,FALSE)</f>
        <v>29</v>
      </c>
      <c r="AC87" s="4">
        <f>VLOOKUP($A87,'Moving Sideways'!$C:$Q,3,FALSE)</f>
        <v>31</v>
      </c>
      <c r="AD87" s="4">
        <f t="shared" si="5"/>
        <v>31</v>
      </c>
      <c r="AE87" s="4">
        <f>VLOOKUP($A87,'Jumping Sideways'!$C:$Q,2,FALSE)</f>
        <v>35</v>
      </c>
      <c r="AF87" s="4">
        <f>VLOOKUP($A87,'Jumping Sideways'!$C:$Q,3,FALSE)</f>
        <v>34</v>
      </c>
      <c r="AG87" s="4">
        <f t="shared" si="6"/>
        <v>35</v>
      </c>
      <c r="AH87" s="4">
        <f>VLOOKUP($A87,'Y-Balance (Post)'!$C:$Q,2,FALSE)</f>
        <v>57</v>
      </c>
      <c r="AI87" s="4">
        <f>VLOOKUP($A87,'Y-Balance (Post)'!$C:$Q,3,FALSE)</f>
        <v>60</v>
      </c>
      <c r="AJ87" s="4">
        <f>VLOOKUP($A87,'Y-Balance (Post)'!$C:$Q,4,FALSE)</f>
        <v>86</v>
      </c>
      <c r="AK87" s="4">
        <f>VLOOKUP($A87,'Y-Balance (Post)'!$C:$Q,5,FALSE)</f>
        <v>90</v>
      </c>
      <c r="AL87" s="4">
        <f>VLOOKUP($A87,'Y-Balance (Post)'!$C:$Q,6,FALSE)</f>
        <v>87</v>
      </c>
      <c r="AM87" s="4">
        <f>VLOOKUP($A87,'Y-Balance (Post)'!$C:$Q,7,FALSE)</f>
        <v>88</v>
      </c>
      <c r="AN87" s="4">
        <f>VLOOKUP($A87,'Y-Balance (Post)'!$C:$Q,8,FALSE)</f>
        <v>60</v>
      </c>
      <c r="AO87" s="4">
        <f>VLOOKUP($A87,'Y-Balance (Post)'!$C:$Q,9,FALSE)</f>
        <v>60</v>
      </c>
      <c r="AP87" s="4">
        <f>VLOOKUP($A87,'Y-Balance (Post)'!$C:$Q,10,FALSE)</f>
        <v>90</v>
      </c>
      <c r="AQ87" s="4">
        <f>VLOOKUP($A87,'Y-Balance (Post)'!$C:$Q,11,FALSE)</f>
        <v>93</v>
      </c>
      <c r="AR87" s="4">
        <f>VLOOKUP($A87,'Y-Balance (Post)'!$C:$Q,12,FALSE)</f>
        <v>93</v>
      </c>
      <c r="AS87" s="4">
        <f>VLOOKUP($A87,'Y-Balance (Post)'!$C:$Q,13,FALSE)</f>
        <v>91</v>
      </c>
      <c r="AT87" s="4">
        <f t="shared" ref="AT87:AY87" si="93">MAX(AH87,AN87)</f>
        <v>60</v>
      </c>
      <c r="AU87" s="4">
        <f t="shared" si="93"/>
        <v>60</v>
      </c>
      <c r="AV87" s="4">
        <f t="shared" si="93"/>
        <v>90</v>
      </c>
      <c r="AW87" s="4">
        <f t="shared" si="93"/>
        <v>93</v>
      </c>
      <c r="AX87" s="4">
        <f t="shared" si="93"/>
        <v>93</v>
      </c>
      <c r="AY87" s="4">
        <f t="shared" si="93"/>
        <v>91</v>
      </c>
      <c r="AZ87" s="4">
        <f>VLOOKUP($A87,'Wall Toss'!$C:$Q,2,FALSE)</f>
        <v>9</v>
      </c>
      <c r="BA87" s="4">
        <f>VLOOKUP($A87,'Wall Toss'!$C:$Q,3,FALSE)</f>
        <v>10</v>
      </c>
      <c r="BB87" s="4">
        <f t="shared" si="8"/>
        <v>10</v>
      </c>
    </row>
    <row r="88" spans="1:54" ht="13" x14ac:dyDescent="0.15">
      <c r="A88" s="4" t="s">
        <v>129</v>
      </c>
      <c r="B88" s="4">
        <f>VLOOKUP(A88,'Height &amp; Seated Height'!C:Q,2,FALSE)</f>
        <v>155.5</v>
      </c>
      <c r="C88" s="4">
        <f>VLOOKUP($A88,'Height &amp; Seated Height'!C:Q,3,FALSE)</f>
        <v>120.2</v>
      </c>
      <c r="D88" s="4">
        <f>VLOOKUP($A88,'Arm Span'!C:Q,2,FALSE)</f>
        <v>167.5</v>
      </c>
      <c r="E88" s="8">
        <f>VLOOKUP($A88,'20m Sprint (Post)'!C:Q,2,FALSE)</f>
        <v>3.6579999999999999</v>
      </c>
      <c r="F88" s="8">
        <f>VLOOKUP($A88,'20m Sprint (Post)'!$C:$Q,3,FALSE)</f>
        <v>3.6589999999999998</v>
      </c>
      <c r="G88" s="8">
        <f t="shared" si="0"/>
        <v>3.6579999999999999</v>
      </c>
      <c r="H88" s="8">
        <f>VLOOKUP($A88,'505 Agility (Post)'!$C:$Q,2,FALSE)</f>
        <v>2.7010000000000001</v>
      </c>
      <c r="I88" s="8">
        <f>VLOOKUP($A88,'505 Agility (Post)'!$C:$Q,3,FALSE)</f>
        <v>2.64</v>
      </c>
      <c r="J88" s="8">
        <f t="shared" si="1"/>
        <v>2.64</v>
      </c>
      <c r="K88" s="4">
        <f>VLOOKUP($A88,'Vertical Jump'!$C:$Q,2,FALSE)</f>
        <v>39</v>
      </c>
      <c r="L88" s="4">
        <f>VLOOKUP($A88,'Vertical Jump'!$C:$Q,3,FALSE)</f>
        <v>89</v>
      </c>
      <c r="M88" s="4">
        <f>VLOOKUP($A88,'Vertical Jump'!$C:$Q,4,FALSE)</f>
        <v>86</v>
      </c>
      <c r="N88" s="4">
        <f t="shared" si="2"/>
        <v>89</v>
      </c>
      <c r="O88" s="4">
        <f t="shared" si="3"/>
        <v>50</v>
      </c>
      <c r="P88" s="4">
        <f>VLOOKUP($A88,'Handgrip Strength'!$C:$Q,2,FALSE)</f>
        <v>23</v>
      </c>
      <c r="Q88" s="4">
        <f>VLOOKUP($A88,'Handgrip Strength'!$C:$Q,3,FALSE)</f>
        <v>23</v>
      </c>
      <c r="R88" s="4">
        <f t="shared" si="4"/>
        <v>23</v>
      </c>
      <c r="S88" s="4">
        <f>VLOOKUP($A88,'Balance Beam (Post)'!$C:$Q,2,FALSE)</f>
        <v>8</v>
      </c>
      <c r="T88" s="4">
        <f>VLOOKUP($A88,'Balance Beam (Post)'!$C:$Q,3,FALSE)</f>
        <v>8</v>
      </c>
      <c r="U88" s="4">
        <f>VLOOKUP($A88,'Balance Beam (Post)'!$C:$Q,4,FALSE)</f>
        <v>8</v>
      </c>
      <c r="V88" s="4">
        <f>VLOOKUP($A88,'Balance Beam (Post)'!$C:$Q,5,FALSE)</f>
        <v>0</v>
      </c>
      <c r="W88" s="4">
        <f>VLOOKUP($A88,'Balance Beam (Post)'!$C:$Q,6,FALSE)</f>
        <v>8</v>
      </c>
      <c r="X88" s="4">
        <f>VLOOKUP($A88,'Balance Beam (Post)'!$C:$Q,7,FALSE)</f>
        <v>8</v>
      </c>
      <c r="Y88" s="4">
        <f>VLOOKUP($A88,'Balance Beam (Post)'!$C:$Q,8,FALSE)</f>
        <v>8</v>
      </c>
      <c r="Z88" s="4">
        <f>VLOOKUP($A88,'Balance Beam (Post)'!$C:$Q,9,FALSE)</f>
        <v>8</v>
      </c>
      <c r="AA88" s="4">
        <f>VLOOKUP($A88,'Balance Beam (Post)'!$C:$Q,10,FALSE)</f>
        <v>8</v>
      </c>
      <c r="AB88" s="4">
        <f>VLOOKUP($A88,'Moving Sideways'!$C:$Q,2,FALSE)</f>
        <v>21</v>
      </c>
      <c r="AC88" s="4">
        <f>VLOOKUP($A88,'Moving Sideways'!$C:$Q,3,FALSE)</f>
        <v>23</v>
      </c>
      <c r="AD88" s="4">
        <f t="shared" si="5"/>
        <v>23</v>
      </c>
      <c r="AE88" s="4">
        <f>VLOOKUP($A88,'Jumping Sideways'!$C:$Q,2,FALSE)</f>
        <v>45</v>
      </c>
      <c r="AF88" s="4">
        <f>VLOOKUP($A88,'Jumping Sideways'!$C:$Q,3,FALSE)</f>
        <v>46</v>
      </c>
      <c r="AG88" s="4">
        <f t="shared" si="6"/>
        <v>46</v>
      </c>
      <c r="AH88" s="4">
        <f>VLOOKUP($A88,'Y-Balance (Post)'!$C:$Q,2,FALSE)</f>
        <v>51</v>
      </c>
      <c r="AI88" s="4">
        <f>VLOOKUP($A88,'Y-Balance (Post)'!$C:$Q,3,FALSE)</f>
        <v>58</v>
      </c>
      <c r="AJ88" s="4">
        <f>VLOOKUP($A88,'Y-Balance (Post)'!$C:$Q,4,FALSE)</f>
        <v>88</v>
      </c>
      <c r="AK88" s="4">
        <f>VLOOKUP($A88,'Y-Balance (Post)'!$C:$Q,5,FALSE)</f>
        <v>96</v>
      </c>
      <c r="AL88" s="4">
        <f>VLOOKUP($A88,'Y-Balance (Post)'!$C:$Q,6,FALSE)</f>
        <v>97</v>
      </c>
      <c r="AM88" s="4">
        <f>VLOOKUP($A88,'Y-Balance (Post)'!$C:$Q,7,FALSE)</f>
        <v>112</v>
      </c>
      <c r="AN88" s="4">
        <f>VLOOKUP($A88,'Y-Balance (Post)'!$C:$Q,8,FALSE)</f>
        <v>61</v>
      </c>
      <c r="AO88" s="4">
        <f>VLOOKUP($A88,'Y-Balance (Post)'!$C:$Q,9,FALSE)</f>
        <v>60</v>
      </c>
      <c r="AP88" s="4">
        <f>VLOOKUP($A88,'Y-Balance (Post)'!$C:$Q,10,FALSE)</f>
        <v>93</v>
      </c>
      <c r="AQ88" s="4">
        <f>VLOOKUP($A88,'Y-Balance (Post)'!$C:$Q,11,FALSE)</f>
        <v>97</v>
      </c>
      <c r="AR88" s="4">
        <f>VLOOKUP($A88,'Y-Balance (Post)'!$C:$Q,12,FALSE)</f>
        <v>109</v>
      </c>
      <c r="AS88" s="4">
        <f>VLOOKUP($A88,'Y-Balance (Post)'!$C:$Q,13,FALSE)</f>
        <v>102</v>
      </c>
      <c r="AT88" s="4">
        <f t="shared" ref="AT88:AY88" si="94">MAX(AH88,AN88)</f>
        <v>61</v>
      </c>
      <c r="AU88" s="4">
        <f t="shared" si="94"/>
        <v>60</v>
      </c>
      <c r="AV88" s="4">
        <f t="shared" si="94"/>
        <v>93</v>
      </c>
      <c r="AW88" s="4">
        <f t="shared" si="94"/>
        <v>97</v>
      </c>
      <c r="AX88" s="4">
        <f t="shared" si="94"/>
        <v>109</v>
      </c>
      <c r="AY88" s="4">
        <f t="shared" si="94"/>
        <v>112</v>
      </c>
      <c r="AZ88" s="4">
        <f>VLOOKUP($A88,'Wall Toss'!$C:$Q,2,FALSE)</f>
        <v>9</v>
      </c>
      <c r="BA88" s="4">
        <f>VLOOKUP($A88,'Wall Toss'!$C:$Q,3,FALSE)</f>
        <v>10</v>
      </c>
      <c r="BB88" s="4">
        <f t="shared" si="8"/>
        <v>10</v>
      </c>
    </row>
    <row r="89" spans="1:54" ht="13" x14ac:dyDescent="0.15">
      <c r="A89" s="4" t="s">
        <v>130</v>
      </c>
      <c r="B89" s="4">
        <f>VLOOKUP(A89,'Height &amp; Seated Height'!C:Q,2,FALSE)</f>
        <v>144.69999999999999</v>
      </c>
      <c r="C89" s="4">
        <f>VLOOKUP($A89,'Height &amp; Seated Height'!C:Q,3,FALSE)</f>
        <v>114.5</v>
      </c>
      <c r="D89" s="4">
        <f>VLOOKUP($A89,'Arm Span'!C:Q,2,FALSE)</f>
        <v>148</v>
      </c>
      <c r="E89" s="8">
        <f>VLOOKUP($A89,'20m Sprint (Post)'!C:Q,2,FALSE)</f>
        <v>3.5310000000000001</v>
      </c>
      <c r="F89" s="8">
        <f>VLOOKUP($A89,'20m Sprint (Post)'!$C:$Q,3,FALSE)</f>
        <v>3.5329999999999999</v>
      </c>
      <c r="G89" s="8">
        <f t="shared" si="0"/>
        <v>3.5310000000000001</v>
      </c>
      <c r="H89" s="8">
        <f>VLOOKUP($A89,'505 Agility (Post)'!$C:$Q,2,FALSE)</f>
        <v>2.54</v>
      </c>
      <c r="I89" s="8">
        <f>VLOOKUP($A89,'505 Agility (Post)'!$C:$Q,3,FALSE)</f>
        <v>0</v>
      </c>
      <c r="J89" s="8">
        <f t="shared" si="1"/>
        <v>0</v>
      </c>
      <c r="K89" s="4">
        <f>VLOOKUP($A89,'Vertical Jump'!$C:$Q,2,FALSE)</f>
        <v>4</v>
      </c>
      <c r="L89" s="4">
        <f>VLOOKUP($A89,'Vertical Jump'!$C:$Q,3,FALSE)</f>
        <v>54</v>
      </c>
      <c r="M89" s="4">
        <f>VLOOKUP($A89,'Vertical Jump'!$C:$Q,4,FALSE)</f>
        <v>53</v>
      </c>
      <c r="N89" s="4">
        <f t="shared" si="2"/>
        <v>54</v>
      </c>
      <c r="O89" s="4">
        <f t="shared" si="3"/>
        <v>50</v>
      </c>
      <c r="P89" s="4">
        <f>VLOOKUP($A89,'Handgrip Strength'!$C:$Q,2,FALSE)</f>
        <v>21</v>
      </c>
      <c r="Q89" s="4">
        <f>VLOOKUP($A89,'Handgrip Strength'!$C:$Q,3,FALSE)</f>
        <v>22.5</v>
      </c>
      <c r="R89" s="4">
        <f t="shared" si="4"/>
        <v>22.5</v>
      </c>
      <c r="S89" s="4">
        <f>VLOOKUP($A89,'Balance Beam (Post)'!$C:$Q,2,FALSE)</f>
        <v>8</v>
      </c>
      <c r="T89" s="4">
        <f>VLOOKUP($A89,'Balance Beam (Post)'!$C:$Q,3,FALSE)</f>
        <v>8</v>
      </c>
      <c r="U89" s="4">
        <f>VLOOKUP($A89,'Balance Beam (Post)'!$C:$Q,4,FALSE)</f>
        <v>8</v>
      </c>
      <c r="V89" s="4">
        <f>VLOOKUP($A89,'Balance Beam (Post)'!$C:$Q,5,FALSE)</f>
        <v>6</v>
      </c>
      <c r="W89" s="4">
        <f>VLOOKUP($A89,'Balance Beam (Post)'!$C:$Q,6,FALSE)</f>
        <v>8</v>
      </c>
      <c r="X89" s="4">
        <f>VLOOKUP($A89,'Balance Beam (Post)'!$C:$Q,7,FALSE)</f>
        <v>8</v>
      </c>
      <c r="Y89" s="4">
        <f>VLOOKUP($A89,'Balance Beam (Post)'!$C:$Q,8,FALSE)</f>
        <v>1</v>
      </c>
      <c r="Z89" s="4">
        <f>VLOOKUP($A89,'Balance Beam (Post)'!$C:$Q,9,FALSE)</f>
        <v>1</v>
      </c>
      <c r="AA89" s="4">
        <f>VLOOKUP($A89,'Balance Beam (Post)'!$C:$Q,10,FALSE)</f>
        <v>1</v>
      </c>
      <c r="AB89" s="4">
        <f>VLOOKUP($A89,'Moving Sideways'!$C:$Q,2,FALSE)</f>
        <v>31</v>
      </c>
      <c r="AC89" s="4">
        <f>VLOOKUP($A89,'Moving Sideways'!$C:$Q,3,FALSE)</f>
        <v>34</v>
      </c>
      <c r="AD89" s="4">
        <f t="shared" si="5"/>
        <v>34</v>
      </c>
      <c r="AE89" s="4">
        <f>VLOOKUP($A89,'Jumping Sideways'!$C:$Q,2,FALSE)</f>
        <v>44</v>
      </c>
      <c r="AF89" s="4">
        <f>VLOOKUP($A89,'Jumping Sideways'!$C:$Q,3,FALSE)</f>
        <v>46</v>
      </c>
      <c r="AG89" s="4">
        <f t="shared" si="6"/>
        <v>46</v>
      </c>
      <c r="AH89" s="4">
        <f>VLOOKUP($A89,'Y-Balance (Post)'!$C:$Q,2,FALSE)</f>
        <v>78</v>
      </c>
      <c r="AI89" s="4">
        <f>VLOOKUP($A89,'Y-Balance (Post)'!$C:$Q,3,FALSE)</f>
        <v>70</v>
      </c>
      <c r="AJ89" s="4">
        <f>VLOOKUP($A89,'Y-Balance (Post)'!$C:$Q,4,FALSE)</f>
        <v>118</v>
      </c>
      <c r="AK89" s="4">
        <f>VLOOKUP($A89,'Y-Balance (Post)'!$C:$Q,5,FALSE)</f>
        <v>117</v>
      </c>
      <c r="AL89" s="4">
        <f>VLOOKUP($A89,'Y-Balance (Post)'!$C:$Q,6,FALSE)</f>
        <v>104</v>
      </c>
      <c r="AM89" s="4">
        <f>VLOOKUP($A89,'Y-Balance (Post)'!$C:$Q,7,FALSE)</f>
        <v>139</v>
      </c>
      <c r="AN89" s="4">
        <f>VLOOKUP($A89,'Y-Balance (Post)'!$C:$Q,8,FALSE)</f>
        <v>53</v>
      </c>
      <c r="AO89" s="4">
        <f>VLOOKUP($A89,'Y-Balance (Post)'!$C:$Q,9,FALSE)</f>
        <v>60</v>
      </c>
      <c r="AP89" s="4">
        <f>VLOOKUP($A89,'Y-Balance (Post)'!$C:$Q,10,FALSE)</f>
        <v>117</v>
      </c>
      <c r="AQ89" s="4">
        <f>VLOOKUP($A89,'Y-Balance (Post)'!$C:$Q,11,FALSE)</f>
        <v>118</v>
      </c>
      <c r="AR89" s="4">
        <f>VLOOKUP($A89,'Y-Balance (Post)'!$C:$Q,12,FALSE)</f>
        <v>106</v>
      </c>
      <c r="AS89" s="4">
        <f>VLOOKUP($A89,'Y-Balance (Post)'!$C:$Q,13,FALSE)</f>
        <v>105</v>
      </c>
      <c r="AT89" s="4">
        <f t="shared" ref="AT89:AY89" si="95">MAX(AH89,AN89)</f>
        <v>78</v>
      </c>
      <c r="AU89" s="4">
        <f t="shared" si="95"/>
        <v>70</v>
      </c>
      <c r="AV89" s="4">
        <f t="shared" si="95"/>
        <v>118</v>
      </c>
      <c r="AW89" s="4">
        <f t="shared" si="95"/>
        <v>118</v>
      </c>
      <c r="AX89" s="4">
        <f t="shared" si="95"/>
        <v>106</v>
      </c>
      <c r="AY89" s="4">
        <f t="shared" si="95"/>
        <v>139</v>
      </c>
      <c r="AZ89" s="4">
        <f>VLOOKUP($A89,'Wall Toss'!$C:$Q,2,FALSE)</f>
        <v>25</v>
      </c>
      <c r="BA89" s="4">
        <f>VLOOKUP($A89,'Wall Toss'!$C:$Q,3,FALSE)</f>
        <v>31</v>
      </c>
      <c r="BB89" s="4">
        <f t="shared" si="8"/>
        <v>31</v>
      </c>
    </row>
    <row r="90" spans="1:54" ht="13" x14ac:dyDescent="0.15">
      <c r="A90" s="4" t="s">
        <v>131</v>
      </c>
      <c r="B90" s="4">
        <f>VLOOKUP(A90,'Height &amp; Seated Height'!C:Q,2,FALSE)</f>
        <v>161.80000000000001</v>
      </c>
      <c r="C90" s="4">
        <f>VLOOKUP($A90,'Height &amp; Seated Height'!C:Q,3,FALSE)</f>
        <v>123</v>
      </c>
      <c r="D90" s="4">
        <f>VLOOKUP($A90,'Arm Span'!C:Q,2,FALSE)</f>
        <v>167.5</v>
      </c>
      <c r="E90" s="8">
        <f>VLOOKUP($A90,'20m Sprint (Post)'!C:Q,2,FALSE)</f>
        <v>3.4950000000000001</v>
      </c>
      <c r="F90" s="8">
        <f>VLOOKUP($A90,'20m Sprint (Post)'!$C:$Q,3,FALSE)</f>
        <v>3.4220000000000002</v>
      </c>
      <c r="G90" s="8">
        <f t="shared" si="0"/>
        <v>3.4220000000000002</v>
      </c>
      <c r="H90" s="8">
        <f>VLOOKUP($A90,'505 Agility (Post)'!$C:$Q,2,FALSE)</f>
        <v>2.5880000000000001</v>
      </c>
      <c r="I90" s="8">
        <f>VLOOKUP($A90,'505 Agility (Post)'!$C:$Q,3,FALSE)</f>
        <v>2.6240000000000001</v>
      </c>
      <c r="J90" s="8">
        <f t="shared" si="1"/>
        <v>2.5880000000000001</v>
      </c>
      <c r="K90" s="4">
        <f>VLOOKUP($A90,'Vertical Jump'!$C:$Q,2,FALSE)</f>
        <v>31</v>
      </c>
      <c r="L90" s="4">
        <f>VLOOKUP($A90,'Vertical Jump'!$C:$Q,3,FALSE)</f>
        <v>73</v>
      </c>
      <c r="M90" s="4">
        <f>VLOOKUP($A90,'Vertical Jump'!$C:$Q,4,FALSE)</f>
        <v>72</v>
      </c>
      <c r="N90" s="4">
        <f t="shared" si="2"/>
        <v>73</v>
      </c>
      <c r="O90" s="4">
        <f t="shared" si="3"/>
        <v>42</v>
      </c>
      <c r="P90" s="4">
        <f>VLOOKUP($A90,'Handgrip Strength'!$C:$Q,2,FALSE)</f>
        <v>30</v>
      </c>
      <c r="Q90" s="4">
        <f>VLOOKUP($A90,'Handgrip Strength'!$C:$Q,3,FALSE)</f>
        <v>30.5</v>
      </c>
      <c r="R90" s="4">
        <f t="shared" si="4"/>
        <v>30.5</v>
      </c>
      <c r="S90" s="4">
        <f>VLOOKUP($A90,'Balance Beam (Post)'!$C:$Q,2,FALSE)</f>
        <v>8</v>
      </c>
      <c r="T90" s="4">
        <f>VLOOKUP($A90,'Balance Beam (Post)'!$C:$Q,3,FALSE)</f>
        <v>8</v>
      </c>
      <c r="U90" s="4">
        <f>VLOOKUP($A90,'Balance Beam (Post)'!$C:$Q,4,FALSE)</f>
        <v>8</v>
      </c>
      <c r="V90" s="4">
        <f>VLOOKUP($A90,'Balance Beam (Post)'!$C:$Q,5,FALSE)</f>
        <v>5</v>
      </c>
      <c r="W90" s="4">
        <f>VLOOKUP($A90,'Balance Beam (Post)'!$C:$Q,6,FALSE)</f>
        <v>1</v>
      </c>
      <c r="X90" s="4">
        <f>VLOOKUP($A90,'Balance Beam (Post)'!$C:$Q,7,FALSE)</f>
        <v>8</v>
      </c>
      <c r="Y90" s="4">
        <f>VLOOKUP($A90,'Balance Beam (Post)'!$C:$Q,8,FALSE)</f>
        <v>1</v>
      </c>
      <c r="Z90" s="4">
        <f>VLOOKUP($A90,'Balance Beam (Post)'!$C:$Q,9,FALSE)</f>
        <v>2</v>
      </c>
      <c r="AA90" s="4">
        <f>VLOOKUP($A90,'Balance Beam (Post)'!$C:$Q,10,FALSE)</f>
        <v>7</v>
      </c>
      <c r="AB90" s="4">
        <f>VLOOKUP($A90,'Moving Sideways'!$C:$Q,2,FALSE)</f>
        <v>30</v>
      </c>
      <c r="AC90" s="4">
        <f>VLOOKUP($A90,'Moving Sideways'!$C:$Q,3,FALSE)</f>
        <v>35</v>
      </c>
      <c r="AD90" s="4">
        <f t="shared" si="5"/>
        <v>35</v>
      </c>
      <c r="AE90" s="4">
        <f>VLOOKUP($A90,'Jumping Sideways'!$C:$Q,2,FALSE)</f>
        <v>45</v>
      </c>
      <c r="AF90" s="4">
        <f>VLOOKUP($A90,'Jumping Sideways'!$C:$Q,3,FALSE)</f>
        <v>46</v>
      </c>
      <c r="AG90" s="4">
        <f t="shared" si="6"/>
        <v>46</v>
      </c>
      <c r="AH90" s="4">
        <f>VLOOKUP($A90,'Y-Balance (Post)'!$C:$Q,2,FALSE)</f>
        <v>55</v>
      </c>
      <c r="AI90" s="4">
        <f>VLOOKUP($A90,'Y-Balance (Post)'!$C:$Q,3,FALSE)</f>
        <v>59</v>
      </c>
      <c r="AJ90" s="4">
        <f>VLOOKUP($A90,'Y-Balance (Post)'!$C:$Q,4,FALSE)</f>
        <v>104</v>
      </c>
      <c r="AK90" s="4">
        <f>VLOOKUP($A90,'Y-Balance (Post)'!$C:$Q,5,FALSE)</f>
        <v>94</v>
      </c>
      <c r="AL90" s="4">
        <f>VLOOKUP($A90,'Y-Balance (Post)'!$C:$Q,6,FALSE)</f>
        <v>94</v>
      </c>
      <c r="AM90" s="4">
        <f>VLOOKUP($A90,'Y-Balance (Post)'!$C:$Q,7,FALSE)</f>
        <v>90</v>
      </c>
      <c r="AN90" s="4">
        <f>VLOOKUP($A90,'Y-Balance (Post)'!$C:$Q,8,FALSE)</f>
        <v>60</v>
      </c>
      <c r="AO90" s="4">
        <f>VLOOKUP($A90,'Y-Balance (Post)'!$C:$Q,9,FALSE)</f>
        <v>60</v>
      </c>
      <c r="AP90" s="4">
        <f>VLOOKUP($A90,'Y-Balance (Post)'!$C:$Q,10,FALSE)</f>
        <v>103</v>
      </c>
      <c r="AQ90" s="4">
        <f>VLOOKUP($A90,'Y-Balance (Post)'!$C:$Q,11,FALSE)</f>
        <v>102</v>
      </c>
      <c r="AR90" s="4">
        <f>VLOOKUP($A90,'Y-Balance (Post)'!$C:$Q,12,FALSE)</f>
        <v>107</v>
      </c>
      <c r="AS90" s="4">
        <f>VLOOKUP($A90,'Y-Balance (Post)'!$C:$Q,13,FALSE)</f>
        <v>98</v>
      </c>
      <c r="AT90" s="4">
        <f t="shared" ref="AT90:AY90" si="96">MAX(AH90,AN90)</f>
        <v>60</v>
      </c>
      <c r="AU90" s="4">
        <f t="shared" si="96"/>
        <v>60</v>
      </c>
      <c r="AV90" s="4">
        <f t="shared" si="96"/>
        <v>104</v>
      </c>
      <c r="AW90" s="4">
        <f t="shared" si="96"/>
        <v>102</v>
      </c>
      <c r="AX90" s="4">
        <f t="shared" si="96"/>
        <v>107</v>
      </c>
      <c r="AY90" s="4">
        <f t="shared" si="96"/>
        <v>98</v>
      </c>
      <c r="AZ90" s="4">
        <f>VLOOKUP($A90,'Wall Toss'!$C:$Q,2,FALSE)</f>
        <v>6</v>
      </c>
      <c r="BA90" s="4">
        <f>VLOOKUP($A90,'Wall Toss'!$C:$Q,3,FALSE)</f>
        <v>12</v>
      </c>
      <c r="BB90" s="4">
        <f t="shared" si="8"/>
        <v>12</v>
      </c>
    </row>
    <row r="91" spans="1:54" ht="13" x14ac:dyDescent="0.15">
      <c r="A91" s="4" t="s">
        <v>132</v>
      </c>
      <c r="B91" s="4">
        <f>VLOOKUP(A91,'Height &amp; Seated Height'!C:Q,2,FALSE)</f>
        <v>148</v>
      </c>
      <c r="C91" s="4">
        <f>VLOOKUP($A91,'Height &amp; Seated Height'!C:Q,3,FALSE)</f>
        <v>115.9</v>
      </c>
      <c r="D91" s="4">
        <f>VLOOKUP($A91,'Arm Span'!C:Q,2,FALSE)</f>
        <v>154</v>
      </c>
      <c r="E91" s="8">
        <f>VLOOKUP($A91,'20m Sprint (Post)'!C:Q,2,FALSE)</f>
        <v>3.7029999999999998</v>
      </c>
      <c r="F91" s="8">
        <f>VLOOKUP($A91,'20m Sprint (Post)'!$C:$Q,3,FALSE)</f>
        <v>3.7130000000000001</v>
      </c>
      <c r="G91" s="8">
        <f t="shared" si="0"/>
        <v>3.7029999999999998</v>
      </c>
      <c r="H91" s="8">
        <f>VLOOKUP($A91,'505 Agility (Post)'!$C:$Q,2,FALSE)</f>
        <v>2.883</v>
      </c>
      <c r="I91" s="8">
        <f>VLOOKUP($A91,'505 Agility (Post)'!$C:$Q,3,FALSE)</f>
        <v>3.0190000000000001</v>
      </c>
      <c r="J91" s="8">
        <f t="shared" si="1"/>
        <v>2.883</v>
      </c>
      <c r="K91" s="4">
        <f>VLOOKUP($A91,'Vertical Jump'!$C:$Q,2,FALSE)</f>
        <v>16</v>
      </c>
      <c r="L91" s="4">
        <f>VLOOKUP($A91,'Vertical Jump'!$C:$Q,3,FALSE)</f>
        <v>56</v>
      </c>
      <c r="M91" s="4">
        <f>VLOOKUP($A91,'Vertical Jump'!$C:$Q,4,FALSE)</f>
        <v>57</v>
      </c>
      <c r="N91" s="4">
        <f t="shared" si="2"/>
        <v>57</v>
      </c>
      <c r="O91" s="4">
        <f t="shared" si="3"/>
        <v>41</v>
      </c>
      <c r="P91" s="4">
        <f>VLOOKUP($A91,'Handgrip Strength'!$C:$Q,2,FALSE)</f>
        <v>27</v>
      </c>
      <c r="Q91" s="4">
        <f>VLOOKUP($A91,'Handgrip Strength'!$C:$Q,3,FALSE)</f>
        <v>28</v>
      </c>
      <c r="R91" s="4">
        <f t="shared" si="4"/>
        <v>28</v>
      </c>
      <c r="S91" s="4">
        <f>VLOOKUP($A91,'Balance Beam (Post)'!$C:$Q,2,FALSE)</f>
        <v>3</v>
      </c>
      <c r="T91" s="4">
        <f>VLOOKUP($A91,'Balance Beam (Post)'!$C:$Q,3,FALSE)</f>
        <v>2</v>
      </c>
      <c r="U91" s="4">
        <f>VLOOKUP($A91,'Balance Beam (Post)'!$C:$Q,4,FALSE)</f>
        <v>8</v>
      </c>
      <c r="V91" s="4">
        <f>VLOOKUP($A91,'Balance Beam (Post)'!$C:$Q,5,FALSE)</f>
        <v>1</v>
      </c>
      <c r="W91" s="4">
        <f>VLOOKUP($A91,'Balance Beam (Post)'!$C:$Q,6,FALSE)</f>
        <v>1</v>
      </c>
      <c r="X91" s="4">
        <f>VLOOKUP($A91,'Balance Beam (Post)'!$C:$Q,7,FALSE)</f>
        <v>2</v>
      </c>
      <c r="Y91" s="4">
        <f>VLOOKUP($A91,'Balance Beam (Post)'!$C:$Q,8,FALSE)</f>
        <v>1</v>
      </c>
      <c r="Z91" s="4">
        <f>VLOOKUP($A91,'Balance Beam (Post)'!$C:$Q,9,FALSE)</f>
        <v>2</v>
      </c>
      <c r="AA91" s="4">
        <f>VLOOKUP($A91,'Balance Beam (Post)'!$C:$Q,10,FALSE)</f>
        <v>2</v>
      </c>
      <c r="AB91" s="4">
        <f>VLOOKUP($A91,'Moving Sideways'!$C:$Q,2,FALSE)</f>
        <v>26</v>
      </c>
      <c r="AC91" s="4">
        <f>VLOOKUP($A91,'Moving Sideways'!$C:$Q,3,FALSE)</f>
        <v>32</v>
      </c>
      <c r="AD91" s="4">
        <f t="shared" si="5"/>
        <v>32</v>
      </c>
      <c r="AE91" s="4">
        <f>VLOOKUP($A91,'Jumping Sideways'!$C:$Q,2,FALSE)</f>
        <v>37</v>
      </c>
      <c r="AF91" s="4">
        <f>VLOOKUP($A91,'Jumping Sideways'!$C:$Q,3,FALSE)</f>
        <v>40</v>
      </c>
      <c r="AG91" s="4">
        <f t="shared" si="6"/>
        <v>40</v>
      </c>
      <c r="AH91" s="4">
        <f>VLOOKUP($A91,'Y-Balance (Post)'!$C:$Q,2,FALSE)</f>
        <v>53</v>
      </c>
      <c r="AI91" s="4">
        <f>VLOOKUP($A91,'Y-Balance (Post)'!$C:$Q,3,FALSE)</f>
        <v>54</v>
      </c>
      <c r="AJ91" s="4">
        <f>VLOOKUP($A91,'Y-Balance (Post)'!$C:$Q,4,FALSE)</f>
        <v>91</v>
      </c>
      <c r="AK91" s="4">
        <f>VLOOKUP($A91,'Y-Balance (Post)'!$C:$Q,5,FALSE)</f>
        <v>0</v>
      </c>
      <c r="AL91" s="4">
        <f>VLOOKUP($A91,'Y-Balance (Post)'!$C:$Q,6,FALSE)</f>
        <v>0</v>
      </c>
      <c r="AM91" s="4">
        <f>VLOOKUP($A91,'Y-Balance (Post)'!$C:$Q,7,FALSE)</f>
        <v>76</v>
      </c>
      <c r="AN91" s="4">
        <f>VLOOKUP($A91,'Y-Balance (Post)'!$C:$Q,8,FALSE)</f>
        <v>54</v>
      </c>
      <c r="AO91" s="4">
        <f>VLOOKUP($A91,'Y-Balance (Post)'!$C:$Q,9,FALSE)</f>
        <v>51</v>
      </c>
      <c r="AP91" s="4">
        <f>VLOOKUP($A91,'Y-Balance (Post)'!$C:$Q,10,FALSE)</f>
        <v>85</v>
      </c>
      <c r="AQ91" s="4">
        <f>VLOOKUP($A91,'Y-Balance (Post)'!$C:$Q,11,FALSE)</f>
        <v>89</v>
      </c>
      <c r="AR91" s="4">
        <f>VLOOKUP($A91,'Y-Balance (Post)'!$C:$Q,12,FALSE)</f>
        <v>96</v>
      </c>
      <c r="AS91" s="4">
        <f>VLOOKUP($A91,'Y-Balance (Post)'!$C:$Q,13,FALSE)</f>
        <v>80</v>
      </c>
      <c r="AT91" s="4">
        <f t="shared" ref="AT91:AY91" si="97">MAX(AH91,AN91)</f>
        <v>54</v>
      </c>
      <c r="AU91" s="4">
        <f t="shared" si="97"/>
        <v>54</v>
      </c>
      <c r="AV91" s="4">
        <f t="shared" si="97"/>
        <v>91</v>
      </c>
      <c r="AW91" s="4">
        <f t="shared" si="97"/>
        <v>89</v>
      </c>
      <c r="AX91" s="4">
        <f t="shared" si="97"/>
        <v>96</v>
      </c>
      <c r="AY91" s="4">
        <f t="shared" si="97"/>
        <v>80</v>
      </c>
      <c r="AZ91" s="4">
        <f>VLOOKUP($A91,'Wall Toss'!$C:$Q,2,FALSE)</f>
        <v>9</v>
      </c>
      <c r="BA91" s="4">
        <f>VLOOKUP($A91,'Wall Toss'!$C:$Q,3,FALSE)</f>
        <v>14</v>
      </c>
      <c r="BB91" s="4">
        <f t="shared" si="8"/>
        <v>14</v>
      </c>
    </row>
    <row r="92" spans="1:54" ht="13" x14ac:dyDescent="0.15">
      <c r="A92" s="4" t="s">
        <v>133</v>
      </c>
      <c r="B92" s="4">
        <f>VLOOKUP(A92,'Height &amp; Seated Height'!C:Q,2,FALSE)</f>
        <v>154</v>
      </c>
      <c r="C92" s="4">
        <f>VLOOKUP($A92,'Height &amp; Seated Height'!C:Q,3,FALSE)</f>
        <v>115.5</v>
      </c>
      <c r="D92" s="4">
        <f>VLOOKUP($A92,'Arm Span'!C:Q,2,FALSE)</f>
        <v>157.5</v>
      </c>
      <c r="E92" s="8">
        <f>VLOOKUP($A92,'20m Sprint (Post)'!C:Q,2,FALSE)</f>
        <v>3.59</v>
      </c>
      <c r="F92" s="8">
        <f>VLOOKUP($A92,'20m Sprint (Post)'!$C:$Q,3,FALSE)</f>
        <v>3.5760000000000001</v>
      </c>
      <c r="G92" s="8">
        <f t="shared" si="0"/>
        <v>3.5760000000000001</v>
      </c>
      <c r="H92" s="8">
        <f>VLOOKUP($A92,'505 Agility (Post)'!$C:$Q,2,FALSE)</f>
        <v>2.8279999999999998</v>
      </c>
      <c r="I92" s="8">
        <f>VLOOKUP($A92,'505 Agility (Post)'!$C:$Q,3,FALSE)</f>
        <v>2.5019999999999998</v>
      </c>
      <c r="J92" s="8">
        <f t="shared" si="1"/>
        <v>2.5019999999999998</v>
      </c>
      <c r="K92" s="4">
        <f>VLOOKUP($A92,'Vertical Jump'!$C:$Q,2,FALSE)</f>
        <v>23</v>
      </c>
      <c r="L92" s="4">
        <f>VLOOKUP($A92,'Vertical Jump'!$C:$Q,3,FALSE)</f>
        <v>70</v>
      </c>
      <c r="M92" s="4">
        <f>VLOOKUP($A92,'Vertical Jump'!$C:$Q,4,FALSE)</f>
        <v>70</v>
      </c>
      <c r="N92" s="4">
        <f t="shared" si="2"/>
        <v>70</v>
      </c>
      <c r="O92" s="4">
        <f t="shared" si="3"/>
        <v>47</v>
      </c>
      <c r="P92" s="4">
        <f>VLOOKUP($A92,'Handgrip Strength'!$C:$Q,2,FALSE)</f>
        <v>21</v>
      </c>
      <c r="Q92" s="4">
        <f>VLOOKUP($A92,'Handgrip Strength'!$C:$Q,3,FALSE)</f>
        <v>25.5</v>
      </c>
      <c r="R92" s="4">
        <f t="shared" si="4"/>
        <v>25.5</v>
      </c>
      <c r="S92" s="4">
        <f>VLOOKUP($A92,'Balance Beam (Post)'!$C:$Q,2,FALSE)</f>
        <v>8</v>
      </c>
      <c r="T92" s="4">
        <f>VLOOKUP($A92,'Balance Beam (Post)'!$C:$Q,3,FALSE)</f>
        <v>7</v>
      </c>
      <c r="U92" s="4">
        <f>VLOOKUP($A92,'Balance Beam (Post)'!$C:$Q,4,FALSE)</f>
        <v>8</v>
      </c>
      <c r="V92" s="4">
        <f>VLOOKUP($A92,'Balance Beam (Post)'!$C:$Q,5,FALSE)</f>
        <v>8</v>
      </c>
      <c r="W92" s="4">
        <f>VLOOKUP($A92,'Balance Beam (Post)'!$C:$Q,6,FALSE)</f>
        <v>5</v>
      </c>
      <c r="X92" s="4">
        <f>VLOOKUP($A92,'Balance Beam (Post)'!$C:$Q,7,FALSE)</f>
        <v>3</v>
      </c>
      <c r="Y92" s="4">
        <f>VLOOKUP($A92,'Balance Beam (Post)'!$C:$Q,8,FALSE)</f>
        <v>2</v>
      </c>
      <c r="Z92" s="4">
        <f>VLOOKUP($A92,'Balance Beam (Post)'!$C:$Q,9,FALSE)</f>
        <v>7</v>
      </c>
      <c r="AA92" s="4">
        <f>VLOOKUP($A92,'Balance Beam (Post)'!$C:$Q,10,FALSE)</f>
        <v>5</v>
      </c>
      <c r="AB92" s="4">
        <f>VLOOKUP($A92,'Moving Sideways'!$C:$Q,2,FALSE)</f>
        <v>20</v>
      </c>
      <c r="AC92" s="4">
        <f>VLOOKUP($A92,'Moving Sideways'!$C:$Q,3,FALSE)</f>
        <v>30</v>
      </c>
      <c r="AD92" s="4">
        <f t="shared" si="5"/>
        <v>30</v>
      </c>
      <c r="AE92" s="4">
        <f>VLOOKUP($A92,'Jumping Sideways'!$C:$Q,2,FALSE)</f>
        <v>36</v>
      </c>
      <c r="AF92" s="4">
        <f>VLOOKUP($A92,'Jumping Sideways'!$C:$Q,3,FALSE)</f>
        <v>37</v>
      </c>
      <c r="AG92" s="4">
        <f t="shared" si="6"/>
        <v>37</v>
      </c>
      <c r="AH92" s="4">
        <f>VLOOKUP($A92,'Y-Balance (Post)'!$C:$Q,2,FALSE)</f>
        <v>64</v>
      </c>
      <c r="AI92" s="4">
        <f>VLOOKUP($A92,'Y-Balance (Post)'!$C:$Q,3,FALSE)</f>
        <v>65</v>
      </c>
      <c r="AJ92" s="4">
        <f>VLOOKUP($A92,'Y-Balance (Post)'!$C:$Q,4,FALSE)</f>
        <v>101</v>
      </c>
      <c r="AK92" s="4">
        <f>VLOOKUP($A92,'Y-Balance (Post)'!$C:$Q,5,FALSE)</f>
        <v>94</v>
      </c>
      <c r="AL92" s="4">
        <f>VLOOKUP($A92,'Y-Balance (Post)'!$C:$Q,6,FALSE)</f>
        <v>100</v>
      </c>
      <c r="AM92" s="4">
        <f>VLOOKUP($A92,'Y-Balance (Post)'!$C:$Q,7,FALSE)</f>
        <v>89</v>
      </c>
      <c r="AN92" s="4">
        <f>VLOOKUP($A92,'Y-Balance (Post)'!$C:$Q,8,FALSE)</f>
        <v>59</v>
      </c>
      <c r="AO92" s="4">
        <f>VLOOKUP($A92,'Y-Balance (Post)'!$C:$Q,9,FALSE)</f>
        <v>59</v>
      </c>
      <c r="AP92" s="4">
        <f>VLOOKUP($A92,'Y-Balance (Post)'!$C:$Q,10,FALSE)</f>
        <v>95</v>
      </c>
      <c r="AQ92" s="4">
        <f>VLOOKUP($A92,'Y-Balance (Post)'!$C:$Q,11,FALSE)</f>
        <v>94</v>
      </c>
      <c r="AR92" s="4">
        <f>VLOOKUP($A92,'Y-Balance (Post)'!$C:$Q,12,FALSE)</f>
        <v>95</v>
      </c>
      <c r="AS92" s="4">
        <f>VLOOKUP($A92,'Y-Balance (Post)'!$C:$Q,13,FALSE)</f>
        <v>111</v>
      </c>
      <c r="AT92" s="4">
        <f t="shared" ref="AT92:AY92" si="98">MAX(AH92,AN92)</f>
        <v>64</v>
      </c>
      <c r="AU92" s="4">
        <f t="shared" si="98"/>
        <v>65</v>
      </c>
      <c r="AV92" s="4">
        <f t="shared" si="98"/>
        <v>101</v>
      </c>
      <c r="AW92" s="4">
        <f t="shared" si="98"/>
        <v>94</v>
      </c>
      <c r="AX92" s="4">
        <f t="shared" si="98"/>
        <v>100</v>
      </c>
      <c r="AY92" s="4">
        <f t="shared" si="98"/>
        <v>111</v>
      </c>
      <c r="AZ92" s="4">
        <f>VLOOKUP($A92,'Wall Toss'!$C:$Q,2,FALSE)</f>
        <v>25</v>
      </c>
      <c r="BA92" s="4">
        <f>VLOOKUP($A92,'Wall Toss'!$C:$Q,3,FALSE)</f>
        <v>28</v>
      </c>
      <c r="BB92" s="4">
        <f t="shared" si="8"/>
        <v>28</v>
      </c>
    </row>
    <row r="93" spans="1:54" ht="13" x14ac:dyDescent="0.15">
      <c r="A93" s="4" t="s">
        <v>134</v>
      </c>
      <c r="B93" s="4">
        <f>VLOOKUP(A93,'Height &amp; Seated Height'!C:Q,2,FALSE)</f>
        <v>152.80000000000001</v>
      </c>
      <c r="C93" s="4">
        <f>VLOOKUP($A93,'Height &amp; Seated Height'!C:Q,3,FALSE)</f>
        <v>118</v>
      </c>
      <c r="D93" s="4">
        <f>VLOOKUP($A93,'Arm Span'!C:Q,2,FALSE)</f>
        <v>157</v>
      </c>
      <c r="E93" s="8">
        <f>VLOOKUP($A93,'20m Sprint (Post)'!C:Q,2,FALSE)</f>
        <v>3.7469999999999999</v>
      </c>
      <c r="F93" s="8">
        <f>VLOOKUP($A93,'20m Sprint (Post)'!$C:$Q,3,FALSE)</f>
        <v>3.6120000000000001</v>
      </c>
      <c r="G93" s="8">
        <f t="shared" si="0"/>
        <v>3.6120000000000001</v>
      </c>
      <c r="H93" s="8">
        <f>VLOOKUP($A93,'505 Agility (Post)'!$C:$Q,2,FALSE)</f>
        <v>2.67</v>
      </c>
      <c r="I93" s="8">
        <f>VLOOKUP($A93,'505 Agility (Post)'!$C:$Q,3,FALSE)</f>
        <v>2.718</v>
      </c>
      <c r="J93" s="8">
        <f t="shared" si="1"/>
        <v>2.67</v>
      </c>
      <c r="K93" s="4">
        <f>VLOOKUP($A93,'Vertical Jump'!$C:$Q,2,FALSE)</f>
        <v>39</v>
      </c>
      <c r="L93" s="4">
        <f>VLOOKUP($A93,'Vertical Jump'!$C:$Q,3,FALSE)</f>
        <v>68</v>
      </c>
      <c r="M93" s="4">
        <f>VLOOKUP($A93,'Vertical Jump'!$C:$Q,4,FALSE)</f>
        <v>68</v>
      </c>
      <c r="N93" s="4">
        <f t="shared" si="2"/>
        <v>68</v>
      </c>
      <c r="O93" s="4">
        <f t="shared" si="3"/>
        <v>29</v>
      </c>
      <c r="P93" s="4">
        <f>VLOOKUP($A93,'Handgrip Strength'!$C:$Q,2,FALSE)</f>
        <v>32</v>
      </c>
      <c r="Q93" s="4">
        <f>VLOOKUP($A93,'Handgrip Strength'!$C:$Q,3,FALSE)</f>
        <v>33</v>
      </c>
      <c r="R93" s="4">
        <f t="shared" si="4"/>
        <v>33</v>
      </c>
      <c r="S93" s="4">
        <f>VLOOKUP($A93,'Balance Beam (Post)'!$C:$Q,2,FALSE)</f>
        <v>8</v>
      </c>
      <c r="T93" s="4">
        <f>VLOOKUP($A93,'Balance Beam (Post)'!$C:$Q,3,FALSE)</f>
        <v>8</v>
      </c>
      <c r="U93" s="4">
        <f>VLOOKUP($A93,'Balance Beam (Post)'!$C:$Q,4,FALSE)</f>
        <v>8</v>
      </c>
      <c r="V93" s="4">
        <f>VLOOKUP($A93,'Balance Beam (Post)'!$C:$Q,5,FALSE)</f>
        <v>5</v>
      </c>
      <c r="W93" s="4">
        <f>VLOOKUP($A93,'Balance Beam (Post)'!$C:$Q,6,FALSE)</f>
        <v>2</v>
      </c>
      <c r="X93" s="4">
        <f>VLOOKUP($A93,'Balance Beam (Post)'!$C:$Q,7,FALSE)</f>
        <v>1</v>
      </c>
      <c r="Y93" s="4">
        <f>VLOOKUP($A93,'Balance Beam (Post)'!$C:$Q,8,FALSE)</f>
        <v>4</v>
      </c>
      <c r="Z93" s="4">
        <f>VLOOKUP($A93,'Balance Beam (Post)'!$C:$Q,9,FALSE)</f>
        <v>3</v>
      </c>
      <c r="AA93" s="4">
        <f>VLOOKUP($A93,'Balance Beam (Post)'!$C:$Q,10,FALSE)</f>
        <v>8</v>
      </c>
      <c r="AB93" s="4">
        <f>VLOOKUP($A93,'Moving Sideways'!$C:$Q,2,FALSE)</f>
        <v>23</v>
      </c>
      <c r="AC93" s="4">
        <f>VLOOKUP($A93,'Moving Sideways'!$C:$Q,3,FALSE)</f>
        <v>28</v>
      </c>
      <c r="AD93" s="4">
        <f t="shared" si="5"/>
        <v>28</v>
      </c>
      <c r="AE93" s="4">
        <f>VLOOKUP($A93,'Jumping Sideways'!$C:$Q,2,FALSE)</f>
        <v>48</v>
      </c>
      <c r="AF93" s="4">
        <f>VLOOKUP($A93,'Jumping Sideways'!$C:$Q,3,FALSE)</f>
        <v>47</v>
      </c>
      <c r="AG93" s="4">
        <f t="shared" si="6"/>
        <v>48</v>
      </c>
      <c r="AH93" s="4">
        <f>VLOOKUP($A93,'Y-Balance (Post)'!$C:$Q,2,FALSE)</f>
        <v>57</v>
      </c>
      <c r="AI93" s="4">
        <f>VLOOKUP($A93,'Y-Balance (Post)'!$C:$Q,3,FALSE)</f>
        <v>51</v>
      </c>
      <c r="AJ93" s="4">
        <f>VLOOKUP($A93,'Y-Balance (Post)'!$C:$Q,4,FALSE)</f>
        <v>98</v>
      </c>
      <c r="AK93" s="4">
        <f>VLOOKUP($A93,'Y-Balance (Post)'!$C:$Q,5,FALSE)</f>
        <v>94</v>
      </c>
      <c r="AL93" s="4">
        <f>VLOOKUP($A93,'Y-Balance (Post)'!$C:$Q,6,FALSE)</f>
        <v>98</v>
      </c>
      <c r="AM93" s="4">
        <f>VLOOKUP($A93,'Y-Balance (Post)'!$C:$Q,7,FALSE)</f>
        <v>93</v>
      </c>
      <c r="AN93" s="4">
        <f>VLOOKUP($A93,'Y-Balance (Post)'!$C:$Q,8,FALSE)</f>
        <v>58</v>
      </c>
      <c r="AO93" s="4">
        <f>VLOOKUP($A93,'Y-Balance (Post)'!$C:$Q,9,FALSE)</f>
        <v>54</v>
      </c>
      <c r="AP93" s="4">
        <f>VLOOKUP($A93,'Y-Balance (Post)'!$C:$Q,10,FALSE)</f>
        <v>98</v>
      </c>
      <c r="AQ93" s="4">
        <f>VLOOKUP($A93,'Y-Balance (Post)'!$C:$Q,11,FALSE)</f>
        <v>92</v>
      </c>
      <c r="AR93" s="4">
        <f>VLOOKUP($A93,'Y-Balance (Post)'!$C:$Q,12,FALSE)</f>
        <v>92</v>
      </c>
      <c r="AS93" s="4">
        <f>VLOOKUP($A93,'Y-Balance (Post)'!$C:$Q,13,FALSE)</f>
        <v>93</v>
      </c>
      <c r="AT93" s="4">
        <f t="shared" ref="AT93:AY93" si="99">MAX(AH93,AN93)</f>
        <v>58</v>
      </c>
      <c r="AU93" s="4">
        <f t="shared" si="99"/>
        <v>54</v>
      </c>
      <c r="AV93" s="4">
        <f t="shared" si="99"/>
        <v>98</v>
      </c>
      <c r="AW93" s="4">
        <f t="shared" si="99"/>
        <v>94</v>
      </c>
      <c r="AX93" s="4">
        <f t="shared" si="99"/>
        <v>98</v>
      </c>
      <c r="AY93" s="4">
        <f t="shared" si="99"/>
        <v>93</v>
      </c>
      <c r="AZ93" s="4">
        <f>VLOOKUP($A93,'Wall Toss'!$C:$Q,2,FALSE)</f>
        <v>10</v>
      </c>
      <c r="BA93" s="4">
        <f>VLOOKUP($A93,'Wall Toss'!$C:$Q,3,FALSE)</f>
        <v>16</v>
      </c>
      <c r="BB93" s="4">
        <f t="shared" si="8"/>
        <v>16</v>
      </c>
    </row>
    <row r="94" spans="1:54" ht="13" x14ac:dyDescent="0.15">
      <c r="A94" s="4" t="s">
        <v>135</v>
      </c>
      <c r="B94" s="4">
        <f>VLOOKUP(A94,'Height &amp; Seated Height'!C:Q,2,FALSE)</f>
        <v>141.9</v>
      </c>
      <c r="C94" s="4">
        <f>VLOOKUP($A94,'Height &amp; Seated Height'!C:Q,3,FALSE)</f>
        <v>116.4</v>
      </c>
      <c r="D94" s="4">
        <f>VLOOKUP($A94,'Arm Span'!C:Q,2,FALSE)</f>
        <v>151</v>
      </c>
      <c r="E94" s="8">
        <f>VLOOKUP($A94,'20m Sprint (Post)'!C:Q,2,FALSE)</f>
        <v>3.6930000000000001</v>
      </c>
      <c r="F94" s="8">
        <f>VLOOKUP($A94,'20m Sprint (Post)'!$C:$Q,3,FALSE)</f>
        <v>3.7509999999999999</v>
      </c>
      <c r="G94" s="8">
        <f t="shared" si="0"/>
        <v>3.6930000000000001</v>
      </c>
      <c r="H94" s="8">
        <f>VLOOKUP($A94,'505 Agility (Post)'!$C:$Q,2,FALSE)</f>
        <v>2.78</v>
      </c>
      <c r="I94" s="8">
        <f>VLOOKUP($A94,'505 Agility (Post)'!$C:$Q,3,FALSE)</f>
        <v>2.68</v>
      </c>
      <c r="J94" s="8">
        <f t="shared" si="1"/>
        <v>2.68</v>
      </c>
      <c r="K94" s="4">
        <f>VLOOKUP($A94,'Vertical Jump'!$C:$Q,2,FALSE)</f>
        <v>31</v>
      </c>
      <c r="L94" s="4">
        <f>VLOOKUP($A94,'Vertical Jump'!$C:$Q,3,FALSE)</f>
        <v>68</v>
      </c>
      <c r="M94" s="4">
        <f>VLOOKUP($A94,'Vertical Jump'!$C:$Q,4,FALSE)</f>
        <v>72</v>
      </c>
      <c r="N94" s="4">
        <f t="shared" si="2"/>
        <v>72</v>
      </c>
      <c r="O94" s="4">
        <f t="shared" si="3"/>
        <v>41</v>
      </c>
      <c r="P94" s="4">
        <f>VLOOKUP($A94,'Handgrip Strength'!$C:$Q,2,FALSE)</f>
        <v>17</v>
      </c>
      <c r="Q94" s="4">
        <f>VLOOKUP($A94,'Handgrip Strength'!$C:$Q,3,FALSE)</f>
        <v>18.5</v>
      </c>
      <c r="R94" s="4">
        <f t="shared" si="4"/>
        <v>18.5</v>
      </c>
      <c r="S94" s="4">
        <f>VLOOKUP($A94,'Balance Beam (Post)'!$C:$Q,2,FALSE)</f>
        <v>2</v>
      </c>
      <c r="T94" s="4">
        <f>VLOOKUP($A94,'Balance Beam (Post)'!$C:$Q,3,FALSE)</f>
        <v>2</v>
      </c>
      <c r="U94" s="4">
        <f>VLOOKUP($A94,'Balance Beam (Post)'!$C:$Q,4,FALSE)</f>
        <v>3</v>
      </c>
      <c r="V94" s="4">
        <f>VLOOKUP($A94,'Balance Beam (Post)'!$C:$Q,5,FALSE)</f>
        <v>2</v>
      </c>
      <c r="W94" s="4">
        <f>VLOOKUP($A94,'Balance Beam (Post)'!$C:$Q,6,FALSE)</f>
        <v>2</v>
      </c>
      <c r="X94" s="4">
        <f>VLOOKUP($A94,'Balance Beam (Post)'!$C:$Q,7,FALSE)</f>
        <v>1</v>
      </c>
      <c r="Y94" s="4">
        <f>VLOOKUP($A94,'Balance Beam (Post)'!$C:$Q,8,FALSE)</f>
        <v>1</v>
      </c>
      <c r="Z94" s="4">
        <f>VLOOKUP($A94,'Balance Beam (Post)'!$C:$Q,9,FALSE)</f>
        <v>1</v>
      </c>
      <c r="AA94" s="4">
        <f>VLOOKUP($A94,'Balance Beam (Post)'!$C:$Q,10,FALSE)</f>
        <v>1</v>
      </c>
      <c r="AB94" s="4">
        <f>VLOOKUP($A94,'Moving Sideways'!$C:$Q,2,FALSE)</f>
        <v>26</v>
      </c>
      <c r="AC94" s="4">
        <f>VLOOKUP($A94,'Moving Sideways'!$C:$Q,3,FALSE)</f>
        <v>27</v>
      </c>
      <c r="AD94" s="4">
        <f t="shared" si="5"/>
        <v>27</v>
      </c>
      <c r="AE94" s="4">
        <f>VLOOKUP($A94,'Jumping Sideways'!$C:$Q,2,FALSE)</f>
        <v>38</v>
      </c>
      <c r="AF94" s="4">
        <f>VLOOKUP($A94,'Jumping Sideways'!$C:$Q,3,FALSE)</f>
        <v>37</v>
      </c>
      <c r="AG94" s="4">
        <f t="shared" si="6"/>
        <v>38</v>
      </c>
      <c r="AH94" s="4">
        <f>VLOOKUP($A94,'Y-Balance (Post)'!$C:$Q,2,FALSE)</f>
        <v>56</v>
      </c>
      <c r="AI94" s="4">
        <f>VLOOKUP($A94,'Y-Balance (Post)'!$C:$Q,3,FALSE)</f>
        <v>57</v>
      </c>
      <c r="AJ94" s="4">
        <f>VLOOKUP($A94,'Y-Balance (Post)'!$C:$Q,4,FALSE)</f>
        <v>89</v>
      </c>
      <c r="AK94" s="4">
        <f>VLOOKUP($A94,'Y-Balance (Post)'!$C:$Q,5,FALSE)</f>
        <v>85</v>
      </c>
      <c r="AL94" s="4">
        <f>VLOOKUP($A94,'Y-Balance (Post)'!$C:$Q,6,FALSE)</f>
        <v>94</v>
      </c>
      <c r="AM94" s="4">
        <f>VLOOKUP($A94,'Y-Balance (Post)'!$C:$Q,7,FALSE)</f>
        <v>94</v>
      </c>
      <c r="AN94" s="4">
        <f>VLOOKUP($A94,'Y-Balance (Post)'!$C:$Q,8,FALSE)</f>
        <v>63</v>
      </c>
      <c r="AO94" s="4">
        <f>VLOOKUP($A94,'Y-Balance (Post)'!$C:$Q,9,FALSE)</f>
        <v>60</v>
      </c>
      <c r="AP94" s="4">
        <f>VLOOKUP($A94,'Y-Balance (Post)'!$C:$Q,10,FALSE)</f>
        <v>87</v>
      </c>
      <c r="AQ94" s="4">
        <f>VLOOKUP($A94,'Y-Balance (Post)'!$C:$Q,11,FALSE)</f>
        <v>84</v>
      </c>
      <c r="AR94" s="4">
        <f>VLOOKUP($A94,'Y-Balance (Post)'!$C:$Q,12,FALSE)</f>
        <v>96</v>
      </c>
      <c r="AS94" s="4">
        <f>VLOOKUP($A94,'Y-Balance (Post)'!$C:$Q,13,FALSE)</f>
        <v>98</v>
      </c>
      <c r="AT94" s="4">
        <f t="shared" ref="AT94:AY94" si="100">MAX(AH94,AN94)</f>
        <v>63</v>
      </c>
      <c r="AU94" s="4">
        <f t="shared" si="100"/>
        <v>60</v>
      </c>
      <c r="AV94" s="4">
        <f t="shared" si="100"/>
        <v>89</v>
      </c>
      <c r="AW94" s="4">
        <f t="shared" si="100"/>
        <v>85</v>
      </c>
      <c r="AX94" s="4">
        <f t="shared" si="100"/>
        <v>96</v>
      </c>
      <c r="AY94" s="4">
        <f t="shared" si="100"/>
        <v>98</v>
      </c>
      <c r="AZ94" s="4">
        <f>VLOOKUP($A94,'Wall Toss'!$C:$Q,2,FALSE)</f>
        <v>12</v>
      </c>
      <c r="BA94" s="4">
        <f>VLOOKUP($A94,'Wall Toss'!$C:$Q,3,FALSE)</f>
        <v>14</v>
      </c>
      <c r="BB94" s="4">
        <f t="shared" si="8"/>
        <v>14</v>
      </c>
    </row>
    <row r="95" spans="1:54" ht="13" x14ac:dyDescent="0.15">
      <c r="A95" s="4" t="s">
        <v>136</v>
      </c>
      <c r="B95" s="4">
        <f>VLOOKUP(A95,'Height &amp; Seated Height'!C:Q,2,FALSE)</f>
        <v>153.6</v>
      </c>
      <c r="C95" s="4">
        <f>VLOOKUP($A95,'Height &amp; Seated Height'!C:Q,3,FALSE)</f>
        <v>121.8</v>
      </c>
      <c r="D95" s="4">
        <f>VLOOKUP($A95,'Arm Span'!C:Q,2,FALSE)</f>
        <v>151.5</v>
      </c>
      <c r="E95" s="8">
        <f>VLOOKUP($A95,'20m Sprint (Post)'!C:Q,2,FALSE)</f>
        <v>4.0140000000000002</v>
      </c>
      <c r="F95" s="8">
        <f>VLOOKUP($A95,'20m Sprint (Post)'!$C:$Q,3,FALSE)</f>
        <v>4.0730000000000004</v>
      </c>
      <c r="G95" s="8">
        <f t="shared" si="0"/>
        <v>4.0140000000000002</v>
      </c>
      <c r="H95" s="8">
        <f>VLOOKUP($A95,'505 Agility (Post)'!$C:$Q,2,FALSE)</f>
        <v>3.27</v>
      </c>
      <c r="I95" s="8">
        <f>VLOOKUP($A95,'505 Agility (Post)'!$C:$Q,3,FALSE)</f>
        <v>3.13</v>
      </c>
      <c r="J95" s="8">
        <f t="shared" si="1"/>
        <v>3.13</v>
      </c>
      <c r="K95" s="4">
        <f>VLOOKUP($A95,'Vertical Jump'!$C:$Q,2,FALSE)</f>
        <v>34</v>
      </c>
      <c r="L95" s="4">
        <f>VLOOKUP($A95,'Vertical Jump'!$C:$Q,3,FALSE)</f>
        <v>67</v>
      </c>
      <c r="M95" s="4">
        <f>VLOOKUP($A95,'Vertical Jump'!$C:$Q,4,FALSE)</f>
        <v>67</v>
      </c>
      <c r="N95" s="4">
        <f t="shared" si="2"/>
        <v>67</v>
      </c>
      <c r="O95" s="4">
        <f t="shared" si="3"/>
        <v>33</v>
      </c>
      <c r="P95" s="4">
        <f>VLOOKUP($A95,'Handgrip Strength'!$C:$Q,2,FALSE)</f>
        <v>24</v>
      </c>
      <c r="Q95" s="4">
        <f>VLOOKUP($A95,'Handgrip Strength'!$C:$Q,3,FALSE)</f>
        <v>24</v>
      </c>
      <c r="R95" s="4">
        <f t="shared" si="4"/>
        <v>24</v>
      </c>
      <c r="S95" s="4">
        <f>VLOOKUP($A95,'Balance Beam (Post)'!$C:$Q,2,FALSE)</f>
        <v>8</v>
      </c>
      <c r="T95" s="4">
        <f>VLOOKUP($A95,'Balance Beam (Post)'!$C:$Q,3,FALSE)</f>
        <v>8</v>
      </c>
      <c r="U95" s="4">
        <f>VLOOKUP($A95,'Balance Beam (Post)'!$C:$Q,4,FALSE)</f>
        <v>4</v>
      </c>
      <c r="V95" s="4">
        <f>VLOOKUP($A95,'Balance Beam (Post)'!$C:$Q,5,FALSE)</f>
        <v>7</v>
      </c>
      <c r="W95" s="4">
        <f>VLOOKUP($A95,'Balance Beam (Post)'!$C:$Q,6,FALSE)</f>
        <v>8</v>
      </c>
      <c r="X95" s="4">
        <f>VLOOKUP($A95,'Balance Beam (Post)'!$C:$Q,7,FALSE)</f>
        <v>3</v>
      </c>
      <c r="Y95" s="4">
        <f>VLOOKUP($A95,'Balance Beam (Post)'!$C:$Q,8,FALSE)</f>
        <v>3</v>
      </c>
      <c r="Z95" s="4">
        <f>VLOOKUP($A95,'Balance Beam (Post)'!$C:$Q,9,FALSE)</f>
        <v>2</v>
      </c>
      <c r="AA95" s="4">
        <f>VLOOKUP($A95,'Balance Beam (Post)'!$C:$Q,10,FALSE)</f>
        <v>1</v>
      </c>
      <c r="AB95" s="4">
        <f>VLOOKUP($A95,'Moving Sideways'!$C:$Q,2,FALSE)</f>
        <v>15</v>
      </c>
      <c r="AC95" s="4">
        <f>VLOOKUP($A95,'Moving Sideways'!$C:$Q,3,FALSE)</f>
        <v>18</v>
      </c>
      <c r="AD95" s="4">
        <f t="shared" si="5"/>
        <v>18</v>
      </c>
      <c r="AE95" s="4">
        <f>VLOOKUP($A95,'Jumping Sideways'!$C:$Q,2,FALSE)</f>
        <v>29</v>
      </c>
      <c r="AF95" s="4">
        <f>VLOOKUP($A95,'Jumping Sideways'!$C:$Q,3,FALSE)</f>
        <v>34</v>
      </c>
      <c r="AG95" s="4">
        <f t="shared" si="6"/>
        <v>34</v>
      </c>
      <c r="AH95" s="4">
        <f>VLOOKUP($A95,'Y-Balance (Post)'!$C:$Q,2,FALSE)</f>
        <v>54</v>
      </c>
      <c r="AI95" s="4">
        <f>VLOOKUP($A95,'Y-Balance (Post)'!$C:$Q,3,FALSE)</f>
        <v>54</v>
      </c>
      <c r="AJ95" s="4">
        <f>VLOOKUP($A95,'Y-Balance (Post)'!$C:$Q,4,FALSE)</f>
        <v>86</v>
      </c>
      <c r="AK95" s="4">
        <f>VLOOKUP($A95,'Y-Balance (Post)'!$C:$Q,5,FALSE)</f>
        <v>88</v>
      </c>
      <c r="AL95" s="4">
        <f>VLOOKUP($A95,'Y-Balance (Post)'!$C:$Q,6,FALSE)</f>
        <v>91</v>
      </c>
      <c r="AM95" s="4">
        <f>VLOOKUP($A95,'Y-Balance (Post)'!$C:$Q,7,FALSE)</f>
        <v>82</v>
      </c>
      <c r="AN95" s="4">
        <f>VLOOKUP($A95,'Y-Balance (Post)'!$C:$Q,8,FALSE)</f>
        <v>54</v>
      </c>
      <c r="AO95" s="4">
        <f>VLOOKUP($A95,'Y-Balance (Post)'!$C:$Q,9,FALSE)</f>
        <v>53</v>
      </c>
      <c r="AP95" s="4">
        <f>VLOOKUP($A95,'Y-Balance (Post)'!$C:$Q,10,FALSE)</f>
        <v>85</v>
      </c>
      <c r="AQ95" s="4">
        <f>VLOOKUP($A95,'Y-Balance (Post)'!$C:$Q,11,FALSE)</f>
        <v>81</v>
      </c>
      <c r="AR95" s="4">
        <f>VLOOKUP($A95,'Y-Balance (Post)'!$C:$Q,12,FALSE)</f>
        <v>87</v>
      </c>
      <c r="AS95" s="4">
        <f>VLOOKUP($A95,'Y-Balance (Post)'!$C:$Q,13,FALSE)</f>
        <v>86</v>
      </c>
      <c r="AT95" s="4">
        <f t="shared" ref="AT95:AY95" si="101">MAX(AH95,AN95)</f>
        <v>54</v>
      </c>
      <c r="AU95" s="4">
        <f t="shared" si="101"/>
        <v>54</v>
      </c>
      <c r="AV95" s="4">
        <f t="shared" si="101"/>
        <v>86</v>
      </c>
      <c r="AW95" s="4">
        <f t="shared" si="101"/>
        <v>88</v>
      </c>
      <c r="AX95" s="4">
        <f t="shared" si="101"/>
        <v>91</v>
      </c>
      <c r="AY95" s="4">
        <f t="shared" si="101"/>
        <v>86</v>
      </c>
      <c r="AZ95" s="4">
        <f>VLOOKUP($A95,'Wall Toss'!$C:$Q,2,FALSE)</f>
        <v>1</v>
      </c>
      <c r="BA95" s="4">
        <f>VLOOKUP($A95,'Wall Toss'!$C:$Q,3,FALSE)</f>
        <v>8</v>
      </c>
      <c r="BB95" s="4">
        <f t="shared" si="8"/>
        <v>8</v>
      </c>
    </row>
    <row r="96" spans="1:54" ht="13" x14ac:dyDescent="0.15">
      <c r="A96" s="4" t="s">
        <v>137</v>
      </c>
      <c r="B96" s="4">
        <f>VLOOKUP(A96,'Height &amp; Seated Height'!C:Q,2,FALSE)</f>
        <v>147</v>
      </c>
      <c r="C96" s="4">
        <f>VLOOKUP($A96,'Height &amp; Seated Height'!C:Q,3,FALSE)</f>
        <v>114.8</v>
      </c>
      <c r="D96" s="4">
        <f>VLOOKUP($A96,'Arm Span'!C:Q,2,FALSE)</f>
        <v>145</v>
      </c>
      <c r="E96" s="8">
        <f>VLOOKUP($A96,'20m Sprint (Post)'!C:Q,2,FALSE)</f>
        <v>4.4489999999999998</v>
      </c>
      <c r="F96" s="8">
        <f>VLOOKUP($A96,'20m Sprint (Post)'!$C:$Q,3,FALSE)</f>
        <v>4.5309999999999997</v>
      </c>
      <c r="G96" s="8">
        <f t="shared" si="0"/>
        <v>4.4489999999999998</v>
      </c>
      <c r="H96" s="8">
        <f>VLOOKUP($A96,'505 Agility (Post)'!$C:$Q,2,FALSE)</f>
        <v>0</v>
      </c>
      <c r="I96" s="8">
        <f>VLOOKUP($A96,'505 Agility (Post)'!$C:$Q,3,FALSE)</f>
        <v>3.14</v>
      </c>
      <c r="J96" s="8">
        <f t="shared" si="1"/>
        <v>0</v>
      </c>
      <c r="K96" s="4">
        <f>VLOOKUP($A96,'Vertical Jump'!$C:$Q,2,FALSE)</f>
        <v>31</v>
      </c>
      <c r="L96" s="4">
        <f>VLOOKUP($A96,'Vertical Jump'!$C:$Q,3,FALSE)</f>
        <v>52</v>
      </c>
      <c r="M96" s="4">
        <f>VLOOKUP($A96,'Vertical Jump'!$C:$Q,4,FALSE)</f>
        <v>55</v>
      </c>
      <c r="N96" s="4">
        <f t="shared" si="2"/>
        <v>55</v>
      </c>
      <c r="O96" s="4">
        <f t="shared" si="3"/>
        <v>24</v>
      </c>
      <c r="P96" s="4">
        <f>VLOOKUP($A96,'Handgrip Strength'!$C:$Q,2,FALSE)</f>
        <v>13.5</v>
      </c>
      <c r="Q96" s="4">
        <f>VLOOKUP($A96,'Handgrip Strength'!$C:$Q,3,FALSE)</f>
        <v>16</v>
      </c>
      <c r="R96" s="4">
        <f t="shared" si="4"/>
        <v>16</v>
      </c>
      <c r="S96" s="4">
        <f>VLOOKUP($A96,'Balance Beam (Post)'!$C:$Q,2,FALSE)</f>
        <v>8</v>
      </c>
      <c r="T96" s="4">
        <f>VLOOKUP($A96,'Balance Beam (Post)'!$C:$Q,3,FALSE)</f>
        <v>8</v>
      </c>
      <c r="U96" s="4">
        <f>VLOOKUP($A96,'Balance Beam (Post)'!$C:$Q,4,FALSE)</f>
        <v>8</v>
      </c>
      <c r="V96" s="4">
        <f>VLOOKUP($A96,'Balance Beam (Post)'!$C:$Q,5,FALSE)</f>
        <v>8</v>
      </c>
      <c r="W96" s="4">
        <f>VLOOKUP($A96,'Balance Beam (Post)'!$C:$Q,6,FALSE)</f>
        <v>2</v>
      </c>
      <c r="X96" s="4">
        <f>VLOOKUP($A96,'Balance Beam (Post)'!$C:$Q,7,FALSE)</f>
        <v>7</v>
      </c>
      <c r="Y96" s="4">
        <f>VLOOKUP($A96,'Balance Beam (Post)'!$C:$Q,8,FALSE)</f>
        <v>3</v>
      </c>
      <c r="Z96" s="4">
        <f>VLOOKUP($A96,'Balance Beam (Post)'!$C:$Q,9,FALSE)</f>
        <v>2</v>
      </c>
      <c r="AA96" s="4">
        <f>VLOOKUP($A96,'Balance Beam (Post)'!$C:$Q,10,FALSE)</f>
        <v>3</v>
      </c>
      <c r="AB96" s="4">
        <f>VLOOKUP($A96,'Moving Sideways'!$C:$Q,2,FALSE)</f>
        <v>22</v>
      </c>
      <c r="AC96" s="4">
        <f>VLOOKUP($A96,'Moving Sideways'!$C:$Q,3,FALSE)</f>
        <v>22</v>
      </c>
      <c r="AD96" s="4">
        <f t="shared" si="5"/>
        <v>22</v>
      </c>
      <c r="AE96" s="4">
        <f>VLOOKUP($A96,'Jumping Sideways'!$C:$Q,2,FALSE)</f>
        <v>37</v>
      </c>
      <c r="AF96" s="4">
        <f>VLOOKUP($A96,'Jumping Sideways'!$C:$Q,3,FALSE)</f>
        <v>39</v>
      </c>
      <c r="AG96" s="4">
        <f t="shared" si="6"/>
        <v>39</v>
      </c>
      <c r="AH96" s="4">
        <f>VLOOKUP($A96,'Y-Balance (Post)'!$C:$Q,2,FALSE)</f>
        <v>54</v>
      </c>
      <c r="AI96" s="4">
        <f>VLOOKUP($A96,'Y-Balance (Post)'!$C:$Q,3,FALSE)</f>
        <v>60</v>
      </c>
      <c r="AJ96" s="4">
        <f>VLOOKUP($A96,'Y-Balance (Post)'!$C:$Q,4,FALSE)</f>
        <v>80</v>
      </c>
      <c r="AK96" s="4">
        <f>VLOOKUP($A96,'Y-Balance (Post)'!$C:$Q,5,FALSE)</f>
        <v>91</v>
      </c>
      <c r="AL96" s="4">
        <f>VLOOKUP($A96,'Y-Balance (Post)'!$C:$Q,6,FALSE)</f>
        <v>84</v>
      </c>
      <c r="AM96" s="4">
        <f>VLOOKUP($A96,'Y-Balance (Post)'!$C:$Q,7,FALSE)</f>
        <v>88</v>
      </c>
      <c r="AN96" s="4">
        <f>VLOOKUP($A96,'Y-Balance (Post)'!$C:$Q,8,FALSE)</f>
        <v>60</v>
      </c>
      <c r="AO96" s="4">
        <f>VLOOKUP($A96,'Y-Balance (Post)'!$C:$Q,9,FALSE)</f>
        <v>63</v>
      </c>
      <c r="AP96" s="4">
        <f>VLOOKUP($A96,'Y-Balance (Post)'!$C:$Q,10,FALSE)</f>
        <v>91</v>
      </c>
      <c r="AQ96" s="4">
        <f>VLOOKUP($A96,'Y-Balance (Post)'!$C:$Q,11,FALSE)</f>
        <v>93</v>
      </c>
      <c r="AR96" s="4">
        <f>VLOOKUP($A96,'Y-Balance (Post)'!$C:$Q,12,FALSE)</f>
        <v>95</v>
      </c>
      <c r="AS96" s="4">
        <f>VLOOKUP($A96,'Y-Balance (Post)'!$C:$Q,13,FALSE)</f>
        <v>91</v>
      </c>
      <c r="AT96" s="4">
        <f t="shared" ref="AT96:AY96" si="102">MAX(AH96,AN96)</f>
        <v>60</v>
      </c>
      <c r="AU96" s="4">
        <f t="shared" si="102"/>
        <v>63</v>
      </c>
      <c r="AV96" s="4">
        <f t="shared" si="102"/>
        <v>91</v>
      </c>
      <c r="AW96" s="4">
        <f t="shared" si="102"/>
        <v>93</v>
      </c>
      <c r="AX96" s="4">
        <f t="shared" si="102"/>
        <v>95</v>
      </c>
      <c r="AY96" s="4">
        <f t="shared" si="102"/>
        <v>91</v>
      </c>
      <c r="AZ96" s="4">
        <f>VLOOKUP($A96,'Wall Toss'!$C:$Q,2,FALSE)</f>
        <v>3</v>
      </c>
      <c r="BA96" s="4">
        <f>VLOOKUP($A96,'Wall Toss'!$C:$Q,3,FALSE)</f>
        <v>3</v>
      </c>
      <c r="BB96" s="4">
        <f t="shared" si="8"/>
        <v>3</v>
      </c>
    </row>
    <row r="97" spans="1:54" ht="13" x14ac:dyDescent="0.15">
      <c r="A97" s="4" t="s">
        <v>138</v>
      </c>
      <c r="B97" s="4">
        <f>VLOOKUP(A97,'Height &amp; Seated Height'!C:Q,2,FALSE)</f>
        <v>147</v>
      </c>
      <c r="C97" s="4">
        <f>VLOOKUP($A97,'Height &amp; Seated Height'!C:Q,3,FALSE)</f>
        <v>110</v>
      </c>
      <c r="D97" s="4">
        <f>VLOOKUP($A97,'Arm Span'!C:Q,2,FALSE)</f>
        <v>148</v>
      </c>
      <c r="E97" s="8">
        <f>VLOOKUP($A97,'20m Sprint (Post)'!C:Q,2,FALSE)</f>
        <v>3.7429999999999999</v>
      </c>
      <c r="F97" s="8">
        <f>VLOOKUP($A97,'20m Sprint (Post)'!$C:$Q,3,FALSE)</f>
        <v>3.8180000000000001</v>
      </c>
      <c r="G97" s="8">
        <f t="shared" si="0"/>
        <v>3.7429999999999999</v>
      </c>
      <c r="H97" s="8">
        <f>VLOOKUP($A97,'505 Agility (Post)'!$C:$Q,2,FALSE)</f>
        <v>2.66</v>
      </c>
      <c r="I97" s="8">
        <f>VLOOKUP($A97,'505 Agility (Post)'!$C:$Q,3,FALSE)</f>
        <v>2.82</v>
      </c>
      <c r="J97" s="8">
        <f t="shared" si="1"/>
        <v>2.66</v>
      </c>
      <c r="K97" s="4">
        <f>VLOOKUP($A97,'Vertical Jump'!$C:$Q,2,FALSE)</f>
        <v>33</v>
      </c>
      <c r="L97" s="4">
        <f>VLOOKUP($A97,'Vertical Jump'!$C:$Q,3,FALSE)</f>
        <v>58</v>
      </c>
      <c r="M97" s="4">
        <f>VLOOKUP($A97,'Vertical Jump'!$C:$Q,4,FALSE)</f>
        <v>63</v>
      </c>
      <c r="N97" s="4">
        <f t="shared" si="2"/>
        <v>63</v>
      </c>
      <c r="O97" s="4">
        <f t="shared" si="3"/>
        <v>30</v>
      </c>
      <c r="P97" s="4">
        <f>VLOOKUP($A97,'Handgrip Strength'!$C:$Q,2,FALSE)</f>
        <v>12</v>
      </c>
      <c r="Q97" s="4">
        <f>VLOOKUP($A97,'Handgrip Strength'!$C:$Q,3,FALSE)</f>
        <v>19.5</v>
      </c>
      <c r="R97" s="4">
        <f t="shared" si="4"/>
        <v>19.5</v>
      </c>
      <c r="S97" s="4">
        <f>VLOOKUP($A97,'Balance Beam (Post)'!$C:$Q,2,FALSE)</f>
        <v>8</v>
      </c>
      <c r="T97" s="4">
        <f>VLOOKUP($A97,'Balance Beam (Post)'!$C:$Q,3,FALSE)</f>
        <v>8</v>
      </c>
      <c r="U97" s="4">
        <f>VLOOKUP($A97,'Balance Beam (Post)'!$C:$Q,4,FALSE)</f>
        <v>8</v>
      </c>
      <c r="V97" s="4">
        <f>VLOOKUP($A97,'Balance Beam (Post)'!$C:$Q,5,FALSE)</f>
        <v>8</v>
      </c>
      <c r="W97" s="4">
        <f>VLOOKUP($A97,'Balance Beam (Post)'!$C:$Q,6,FALSE)</f>
        <v>2</v>
      </c>
      <c r="X97" s="4">
        <f>VLOOKUP($A97,'Balance Beam (Post)'!$C:$Q,7,FALSE)</f>
        <v>7</v>
      </c>
      <c r="Y97" s="4">
        <f>VLOOKUP($A97,'Balance Beam (Post)'!$C:$Q,8,FALSE)</f>
        <v>3</v>
      </c>
      <c r="Z97" s="4">
        <f>VLOOKUP($A97,'Balance Beam (Post)'!$C:$Q,9,FALSE)</f>
        <v>2</v>
      </c>
      <c r="AA97" s="4">
        <f>VLOOKUP($A97,'Balance Beam (Post)'!$C:$Q,10,FALSE)</f>
        <v>3</v>
      </c>
      <c r="AB97" s="4">
        <f>VLOOKUP($A97,'Moving Sideways'!$C:$Q,2,FALSE)</f>
        <v>27</v>
      </c>
      <c r="AC97" s="4">
        <f>VLOOKUP($A97,'Moving Sideways'!$C:$Q,3,FALSE)</f>
        <v>18</v>
      </c>
      <c r="AD97" s="4">
        <f t="shared" si="5"/>
        <v>27</v>
      </c>
      <c r="AE97" s="4">
        <f>VLOOKUP($A97,'Jumping Sideways'!$C:$Q,2,FALSE)</f>
        <v>39</v>
      </c>
      <c r="AF97" s="4">
        <f>VLOOKUP($A97,'Jumping Sideways'!$C:$Q,3,FALSE)</f>
        <v>46</v>
      </c>
      <c r="AG97" s="4">
        <f t="shared" si="6"/>
        <v>46</v>
      </c>
      <c r="AH97" s="4">
        <f>VLOOKUP($A97,'Y-Balance (Post)'!$C:$Q,2,FALSE)</f>
        <v>57</v>
      </c>
      <c r="AI97" s="4">
        <f>VLOOKUP($A97,'Y-Balance (Post)'!$C:$Q,3,FALSE)</f>
        <v>67</v>
      </c>
      <c r="AJ97" s="4">
        <f>VLOOKUP($A97,'Y-Balance (Post)'!$C:$Q,4,FALSE)</f>
        <v>90</v>
      </c>
      <c r="AK97" s="4">
        <f>VLOOKUP($A97,'Y-Balance (Post)'!$C:$Q,5,FALSE)</f>
        <v>94</v>
      </c>
      <c r="AL97" s="4">
        <f>VLOOKUP($A97,'Y-Balance (Post)'!$C:$Q,6,FALSE)</f>
        <v>91</v>
      </c>
      <c r="AM97" s="4">
        <f>VLOOKUP($A97,'Y-Balance (Post)'!$C:$Q,7,FALSE)</f>
        <v>95</v>
      </c>
      <c r="AN97" s="4">
        <f>VLOOKUP($A97,'Y-Balance (Post)'!$C:$Q,8,FALSE)</f>
        <v>60</v>
      </c>
      <c r="AO97" s="4">
        <f>VLOOKUP($A97,'Y-Balance (Post)'!$C:$Q,9,FALSE)</f>
        <v>70</v>
      </c>
      <c r="AP97" s="4">
        <f>VLOOKUP($A97,'Y-Balance (Post)'!$C:$Q,10,FALSE)</f>
        <v>86</v>
      </c>
      <c r="AQ97" s="4">
        <f>VLOOKUP($A97,'Y-Balance (Post)'!$C:$Q,11,FALSE)</f>
        <v>97</v>
      </c>
      <c r="AR97" s="4">
        <f>VLOOKUP($A97,'Y-Balance (Post)'!$C:$Q,12,FALSE)</f>
        <v>96</v>
      </c>
      <c r="AS97" s="4">
        <f>VLOOKUP($A97,'Y-Balance (Post)'!$C:$Q,13,FALSE)</f>
        <v>93</v>
      </c>
      <c r="AT97" s="4">
        <f t="shared" ref="AT97:AY97" si="103">MAX(AH97,AN97)</f>
        <v>60</v>
      </c>
      <c r="AU97" s="4">
        <f t="shared" si="103"/>
        <v>70</v>
      </c>
      <c r="AV97" s="4">
        <f t="shared" si="103"/>
        <v>90</v>
      </c>
      <c r="AW97" s="4">
        <f t="shared" si="103"/>
        <v>97</v>
      </c>
      <c r="AX97" s="4">
        <f t="shared" si="103"/>
        <v>96</v>
      </c>
      <c r="AY97" s="4">
        <f t="shared" si="103"/>
        <v>95</v>
      </c>
      <c r="AZ97" s="4">
        <f>VLOOKUP($A97,'Wall Toss'!$C:$Q,2,FALSE)</f>
        <v>14</v>
      </c>
      <c r="BA97" s="4">
        <f>VLOOKUP($A97,'Wall Toss'!$C:$Q,3,FALSE)</f>
        <v>20</v>
      </c>
      <c r="BB97" s="4">
        <f t="shared" si="8"/>
        <v>20</v>
      </c>
    </row>
    <row r="98" spans="1:54" ht="13" x14ac:dyDescent="0.15">
      <c r="A98" s="4" t="s">
        <v>139</v>
      </c>
      <c r="B98" s="4">
        <f>VLOOKUP(A98,'Height &amp; Seated Height'!C:Q,2,FALSE)</f>
        <v>149.1</v>
      </c>
      <c r="C98" s="4">
        <f>VLOOKUP($A98,'Height &amp; Seated Height'!C:Q,3,FALSE)</f>
        <v>115</v>
      </c>
      <c r="D98" s="4">
        <f>VLOOKUP($A98,'Arm Span'!C:Q,2,FALSE)</f>
        <v>151.5</v>
      </c>
      <c r="E98" s="8">
        <f>VLOOKUP($A98,'20m Sprint (Post)'!C:Q,2,FALSE)</f>
        <v>3.7629999999999999</v>
      </c>
      <c r="F98" s="8">
        <f>VLOOKUP($A98,'20m Sprint (Post)'!$C:$Q,3,FALSE)</f>
        <v>3.6549999999999998</v>
      </c>
      <c r="G98" s="8">
        <f t="shared" si="0"/>
        <v>3.6549999999999998</v>
      </c>
      <c r="H98" s="8">
        <f>VLOOKUP($A98,'505 Agility (Post)'!$C:$Q,2,FALSE)</f>
        <v>2.5499999999999998</v>
      </c>
      <c r="I98" s="8">
        <f>VLOOKUP($A98,'505 Agility (Post)'!$C:$Q,3,FALSE)</f>
        <v>2.52</v>
      </c>
      <c r="J98" s="8">
        <f t="shared" si="1"/>
        <v>2.52</v>
      </c>
      <c r="K98" s="4">
        <f>VLOOKUP($A98,'Vertical Jump'!$C:$Q,2,FALSE)</f>
        <v>34</v>
      </c>
      <c r="L98" s="4">
        <f>VLOOKUP($A98,'Vertical Jump'!$C:$Q,3,FALSE)</f>
        <v>74</v>
      </c>
      <c r="M98" s="4">
        <f>VLOOKUP($A98,'Vertical Jump'!$C:$Q,4,FALSE)</f>
        <v>73</v>
      </c>
      <c r="N98" s="4">
        <f t="shared" si="2"/>
        <v>74</v>
      </c>
      <c r="O98" s="4">
        <f t="shared" si="3"/>
        <v>40</v>
      </c>
      <c r="P98" s="4">
        <f>VLOOKUP($A98,'Handgrip Strength'!$C:$Q,2,FALSE)</f>
        <v>22</v>
      </c>
      <c r="Q98" s="4">
        <f>VLOOKUP($A98,'Handgrip Strength'!$C:$Q,3,FALSE)</f>
        <v>22</v>
      </c>
      <c r="R98" s="4">
        <f t="shared" si="4"/>
        <v>22</v>
      </c>
      <c r="S98" s="4">
        <f>VLOOKUP($A98,'Balance Beam (Post)'!$C:$Q,2,FALSE)</f>
        <v>1</v>
      </c>
      <c r="T98" s="4">
        <f>VLOOKUP($A98,'Balance Beam (Post)'!$C:$Q,3,FALSE)</f>
        <v>8</v>
      </c>
      <c r="U98" s="4">
        <f>VLOOKUP($A98,'Balance Beam (Post)'!$C:$Q,4,FALSE)</f>
        <v>8</v>
      </c>
      <c r="V98" s="4">
        <f>VLOOKUP($A98,'Balance Beam (Post)'!$C:$Q,5,FALSE)</f>
        <v>6</v>
      </c>
      <c r="W98" s="4">
        <f>VLOOKUP($A98,'Balance Beam (Post)'!$C:$Q,6,FALSE)</f>
        <v>8</v>
      </c>
      <c r="X98" s="4">
        <f>VLOOKUP($A98,'Balance Beam (Post)'!$C:$Q,7,FALSE)</f>
        <v>2</v>
      </c>
      <c r="Y98" s="4">
        <f>VLOOKUP($A98,'Balance Beam (Post)'!$C:$Q,8,FALSE)</f>
        <v>5</v>
      </c>
      <c r="Z98" s="4">
        <f>VLOOKUP($A98,'Balance Beam (Post)'!$C:$Q,9,FALSE)</f>
        <v>1</v>
      </c>
      <c r="AA98" s="4">
        <f>VLOOKUP($A98,'Balance Beam (Post)'!$C:$Q,10,FALSE)</f>
        <v>3</v>
      </c>
      <c r="AB98" s="4">
        <f>VLOOKUP($A98,'Moving Sideways'!$C:$Q,2,FALSE)</f>
        <v>24</v>
      </c>
      <c r="AC98" s="4">
        <f>VLOOKUP($A98,'Moving Sideways'!$C:$Q,3,FALSE)</f>
        <v>28</v>
      </c>
      <c r="AD98" s="4">
        <f t="shared" si="5"/>
        <v>28</v>
      </c>
      <c r="AE98" s="4">
        <f>VLOOKUP($A98,'Jumping Sideways'!$C:$Q,2,FALSE)</f>
        <v>35</v>
      </c>
      <c r="AF98" s="4">
        <f>VLOOKUP($A98,'Jumping Sideways'!$C:$Q,3,FALSE)</f>
        <v>36</v>
      </c>
      <c r="AG98" s="4">
        <f t="shared" si="6"/>
        <v>36</v>
      </c>
      <c r="AH98" s="4">
        <f>VLOOKUP($A98,'Y-Balance (Post)'!$C:$Q,2,FALSE)</f>
        <v>57</v>
      </c>
      <c r="AI98" s="4">
        <f>VLOOKUP($A98,'Y-Balance (Post)'!$C:$Q,3,FALSE)</f>
        <v>59</v>
      </c>
      <c r="AJ98" s="4">
        <f>VLOOKUP($A98,'Y-Balance (Post)'!$C:$Q,4,FALSE)</f>
        <v>87</v>
      </c>
      <c r="AK98" s="4">
        <f>VLOOKUP($A98,'Y-Balance (Post)'!$C:$Q,5,FALSE)</f>
        <v>96</v>
      </c>
      <c r="AL98" s="4">
        <f>VLOOKUP($A98,'Y-Balance (Post)'!$C:$Q,6,FALSE)</f>
        <v>76</v>
      </c>
      <c r="AM98" s="4">
        <f>VLOOKUP($A98,'Y-Balance (Post)'!$C:$Q,7,FALSE)</f>
        <v>84</v>
      </c>
      <c r="AN98" s="4">
        <f>VLOOKUP($A98,'Y-Balance (Post)'!$C:$Q,8,FALSE)</f>
        <v>62</v>
      </c>
      <c r="AO98" s="4">
        <f>VLOOKUP($A98,'Y-Balance (Post)'!$C:$Q,9,FALSE)</f>
        <v>62</v>
      </c>
      <c r="AP98" s="4">
        <f>VLOOKUP($A98,'Y-Balance (Post)'!$C:$Q,10,FALSE)</f>
        <v>92</v>
      </c>
      <c r="AQ98" s="4">
        <f>VLOOKUP($A98,'Y-Balance (Post)'!$C:$Q,11,FALSE)</f>
        <v>96</v>
      </c>
      <c r="AR98" s="4">
        <f>VLOOKUP($A98,'Y-Balance (Post)'!$C:$Q,12,FALSE)</f>
        <v>76</v>
      </c>
      <c r="AS98" s="4">
        <f>VLOOKUP($A98,'Y-Balance (Post)'!$C:$Q,13,FALSE)</f>
        <v>88</v>
      </c>
      <c r="AT98" s="4">
        <f t="shared" ref="AT98:AY98" si="104">MAX(AH98,AN98)</f>
        <v>62</v>
      </c>
      <c r="AU98" s="4">
        <f t="shared" si="104"/>
        <v>62</v>
      </c>
      <c r="AV98" s="4">
        <f t="shared" si="104"/>
        <v>92</v>
      </c>
      <c r="AW98" s="4">
        <f t="shared" si="104"/>
        <v>96</v>
      </c>
      <c r="AX98" s="4">
        <f t="shared" si="104"/>
        <v>76</v>
      </c>
      <c r="AY98" s="4">
        <f t="shared" si="104"/>
        <v>88</v>
      </c>
      <c r="AZ98" s="4">
        <f>VLOOKUP($A98,'Wall Toss'!$C:$Q,2,FALSE)</f>
        <v>19</v>
      </c>
      <c r="BA98" s="4">
        <f>VLOOKUP($A98,'Wall Toss'!$C:$Q,3,FALSE)</f>
        <v>23</v>
      </c>
      <c r="BB98" s="4">
        <f t="shared" si="8"/>
        <v>23</v>
      </c>
    </row>
    <row r="99" spans="1:54" ht="13" x14ac:dyDescent="0.15">
      <c r="A99" s="4" t="s">
        <v>140</v>
      </c>
      <c r="B99" s="4">
        <f>VLOOKUP(A99,'Height &amp; Seated Height'!C:Q,2,FALSE)</f>
        <v>150</v>
      </c>
      <c r="C99" s="4">
        <f>VLOOKUP($A99,'Height &amp; Seated Height'!C:Q,3,FALSE)</f>
        <v>116.6</v>
      </c>
      <c r="D99" s="4">
        <f>VLOOKUP($A99,'Arm Span'!C:Q,2,FALSE)</f>
        <v>147.5</v>
      </c>
      <c r="E99" s="8">
        <f>VLOOKUP($A99,'20m Sprint (Post)'!C:Q,2,FALSE)</f>
        <v>4.1189999999999998</v>
      </c>
      <c r="F99" s="8">
        <f>VLOOKUP($A99,'20m Sprint (Post)'!$C:$Q,3,FALSE)</f>
        <v>4.0140000000000002</v>
      </c>
      <c r="G99" s="8">
        <f t="shared" si="0"/>
        <v>4.0140000000000002</v>
      </c>
      <c r="H99" s="8">
        <f>VLOOKUP($A99,'505 Agility (Post)'!$C:$Q,2,FALSE)</f>
        <v>2.97</v>
      </c>
      <c r="I99" s="8">
        <f>VLOOKUP($A99,'505 Agility (Post)'!$C:$Q,3,FALSE)</f>
        <v>3</v>
      </c>
      <c r="J99" s="8">
        <f t="shared" si="1"/>
        <v>2.97</v>
      </c>
      <c r="K99" s="4">
        <f>VLOOKUP($A99,'Vertical Jump'!$C:$Q,2,FALSE)</f>
        <v>31</v>
      </c>
      <c r="L99" s="4">
        <f>VLOOKUP($A99,'Vertical Jump'!$C:$Q,3,FALSE)</f>
        <v>54</v>
      </c>
      <c r="M99" s="4">
        <f>VLOOKUP($A99,'Vertical Jump'!$C:$Q,4,FALSE)</f>
        <v>54</v>
      </c>
      <c r="N99" s="4">
        <f t="shared" si="2"/>
        <v>54</v>
      </c>
      <c r="O99" s="4">
        <f t="shared" si="3"/>
        <v>23</v>
      </c>
      <c r="P99" s="4">
        <f>VLOOKUP($A99,'Handgrip Strength'!$C:$Q,2,FALSE)</f>
        <v>21</v>
      </c>
      <c r="Q99" s="4">
        <f>VLOOKUP($A99,'Handgrip Strength'!$C:$Q,3,FALSE)</f>
        <v>21</v>
      </c>
      <c r="R99" s="4">
        <f t="shared" si="4"/>
        <v>21</v>
      </c>
      <c r="S99" s="4">
        <f>VLOOKUP($A99,'Balance Beam (Post)'!$C:$Q,2,FALSE)</f>
        <v>8</v>
      </c>
      <c r="T99" s="4">
        <f>VLOOKUP($A99,'Balance Beam (Post)'!$C:$Q,3,FALSE)</f>
        <v>8</v>
      </c>
      <c r="U99" s="4">
        <f>VLOOKUP($A99,'Balance Beam (Post)'!$C:$Q,4,FALSE)</f>
        <v>8</v>
      </c>
      <c r="V99" s="4">
        <f>VLOOKUP($A99,'Balance Beam (Post)'!$C:$Q,5,FALSE)</f>
        <v>8</v>
      </c>
      <c r="W99" s="4">
        <f>VLOOKUP($A99,'Balance Beam (Post)'!$C:$Q,6,FALSE)</f>
        <v>2</v>
      </c>
      <c r="X99" s="4">
        <f>VLOOKUP($A99,'Balance Beam (Post)'!$C:$Q,7,FALSE)</f>
        <v>1</v>
      </c>
      <c r="Y99" s="4">
        <f>VLOOKUP($A99,'Balance Beam (Post)'!$C:$Q,8,FALSE)</f>
        <v>0</v>
      </c>
      <c r="Z99" s="4">
        <f>VLOOKUP($A99,'Balance Beam (Post)'!$C:$Q,9,FALSE)</f>
        <v>1</v>
      </c>
      <c r="AA99" s="4">
        <f>VLOOKUP($A99,'Balance Beam (Post)'!$C:$Q,10,FALSE)</f>
        <v>1</v>
      </c>
      <c r="AB99" s="4">
        <f>VLOOKUP($A99,'Moving Sideways'!$C:$Q,2,FALSE)</f>
        <v>18</v>
      </c>
      <c r="AC99" s="4">
        <f>VLOOKUP($A99,'Moving Sideways'!$C:$Q,3,FALSE)</f>
        <v>26</v>
      </c>
      <c r="AD99" s="4">
        <f t="shared" si="5"/>
        <v>26</v>
      </c>
      <c r="AE99" s="4">
        <f>VLOOKUP($A99,'Jumping Sideways'!$C:$Q,2,FALSE)</f>
        <v>33</v>
      </c>
      <c r="AF99" s="4">
        <f>VLOOKUP($A99,'Jumping Sideways'!$C:$Q,3,FALSE)</f>
        <v>31</v>
      </c>
      <c r="AG99" s="4">
        <f t="shared" si="6"/>
        <v>33</v>
      </c>
      <c r="AH99" s="4">
        <f>VLOOKUP($A99,'Y-Balance (Post)'!$C:$Q,2,FALSE)</f>
        <v>52</v>
      </c>
      <c r="AI99" s="4">
        <f>VLOOKUP($A99,'Y-Balance (Post)'!$C:$Q,3,FALSE)</f>
        <v>58</v>
      </c>
      <c r="AJ99" s="4">
        <f>VLOOKUP($A99,'Y-Balance (Post)'!$C:$Q,4,FALSE)</f>
        <v>75</v>
      </c>
      <c r="AK99" s="4">
        <f>VLOOKUP($A99,'Y-Balance (Post)'!$C:$Q,5,FALSE)</f>
        <v>90</v>
      </c>
      <c r="AL99" s="4">
        <f>VLOOKUP($A99,'Y-Balance (Post)'!$C:$Q,6,FALSE)</f>
        <v>75</v>
      </c>
      <c r="AM99" s="4">
        <f>VLOOKUP($A99,'Y-Balance (Post)'!$C:$Q,7,FALSE)</f>
        <v>68</v>
      </c>
      <c r="AN99" s="4">
        <f>VLOOKUP($A99,'Y-Balance (Post)'!$C:$Q,8,FALSE)</f>
        <v>48</v>
      </c>
      <c r="AO99" s="4">
        <f>VLOOKUP($A99,'Y-Balance (Post)'!$C:$Q,9,FALSE)</f>
        <v>58</v>
      </c>
      <c r="AP99" s="4">
        <f>VLOOKUP($A99,'Y-Balance (Post)'!$C:$Q,10,FALSE)</f>
        <v>73</v>
      </c>
      <c r="AQ99" s="4">
        <f>VLOOKUP($A99,'Y-Balance (Post)'!$C:$Q,11,FALSE)</f>
        <v>78</v>
      </c>
      <c r="AR99" s="4">
        <f>VLOOKUP($A99,'Y-Balance (Post)'!$C:$Q,12,FALSE)</f>
        <v>70</v>
      </c>
      <c r="AS99" s="4">
        <f>VLOOKUP($A99,'Y-Balance (Post)'!$C:$Q,13,FALSE)</f>
        <v>74</v>
      </c>
      <c r="AT99" s="4">
        <f t="shared" ref="AT99:AY99" si="105">MAX(AH99,AN99)</f>
        <v>52</v>
      </c>
      <c r="AU99" s="4">
        <f t="shared" si="105"/>
        <v>58</v>
      </c>
      <c r="AV99" s="4">
        <f t="shared" si="105"/>
        <v>75</v>
      </c>
      <c r="AW99" s="4">
        <f t="shared" si="105"/>
        <v>90</v>
      </c>
      <c r="AX99" s="4">
        <f t="shared" si="105"/>
        <v>75</v>
      </c>
      <c r="AY99" s="4">
        <f t="shared" si="105"/>
        <v>74</v>
      </c>
      <c r="AZ99" s="4">
        <f>VLOOKUP($A99,'Wall Toss'!$C:$Q,2,FALSE)</f>
        <v>23</v>
      </c>
      <c r="BA99" s="4">
        <f>VLOOKUP($A99,'Wall Toss'!$C:$Q,3,FALSE)</f>
        <v>16</v>
      </c>
      <c r="BB99" s="4">
        <f t="shared" si="8"/>
        <v>23</v>
      </c>
    </row>
    <row r="100" spans="1:54" ht="13" x14ac:dyDescent="0.15">
      <c r="A100" s="4" t="s">
        <v>141</v>
      </c>
      <c r="B100" s="4">
        <f>VLOOKUP(A100,'Height &amp; Seated Height'!C:Q,2,FALSE)</f>
        <v>162.4</v>
      </c>
      <c r="C100" s="4">
        <f>VLOOKUP($A100,'Height &amp; Seated Height'!C:Q,3,FALSE)</f>
        <v>122.6</v>
      </c>
      <c r="D100" s="4">
        <f>VLOOKUP($A100,'Arm Span'!C:Q,2,FALSE)</f>
        <v>172</v>
      </c>
      <c r="E100" s="8">
        <f>VLOOKUP($A100,'20m Sprint (Post)'!C:Q,2,FALSE)</f>
        <v>3.4140000000000001</v>
      </c>
      <c r="F100" s="8">
        <f>VLOOKUP($A100,'20m Sprint (Post)'!$C:$Q,3,FALSE)</f>
        <v>3.355</v>
      </c>
      <c r="G100" s="8">
        <f t="shared" si="0"/>
        <v>3.355</v>
      </c>
      <c r="H100" s="8">
        <f>VLOOKUP($A100,'505 Agility (Post)'!$C:$Q,2,FALSE)</f>
        <v>2.72</v>
      </c>
      <c r="I100" s="8">
        <f>VLOOKUP($A100,'505 Agility (Post)'!$C:$Q,3,FALSE)</f>
        <v>2.44</v>
      </c>
      <c r="J100" s="8">
        <f t="shared" si="1"/>
        <v>2.44</v>
      </c>
      <c r="K100" s="4">
        <f>VLOOKUP($A100,'Vertical Jump'!$C:$Q,2,FALSE)</f>
        <v>33</v>
      </c>
      <c r="L100" s="4">
        <f>VLOOKUP($A100,'Vertical Jump'!$C:$Q,3,FALSE)</f>
        <v>85</v>
      </c>
      <c r="M100" s="4">
        <f>VLOOKUP($A100,'Vertical Jump'!$C:$Q,4,FALSE)</f>
        <v>85</v>
      </c>
      <c r="N100" s="4">
        <f t="shared" si="2"/>
        <v>85</v>
      </c>
      <c r="O100" s="4">
        <f t="shared" si="3"/>
        <v>52</v>
      </c>
      <c r="P100" s="4">
        <f>VLOOKUP($A100,'Handgrip Strength'!$C:$Q,2,FALSE)</f>
        <v>37</v>
      </c>
      <c r="Q100" s="4">
        <f>VLOOKUP($A100,'Handgrip Strength'!$C:$Q,3,FALSE)</f>
        <v>37.5</v>
      </c>
      <c r="R100" s="4">
        <f t="shared" si="4"/>
        <v>37.5</v>
      </c>
      <c r="S100" s="4">
        <f>VLOOKUP($A100,'Balance Beam (Post)'!$C:$Q,2,FALSE)</f>
        <v>8</v>
      </c>
      <c r="T100" s="4">
        <f>VLOOKUP($A100,'Balance Beam (Post)'!$C:$Q,3,FALSE)</f>
        <v>8</v>
      </c>
      <c r="U100" s="4">
        <f>VLOOKUP($A100,'Balance Beam (Post)'!$C:$Q,4,FALSE)</f>
        <v>8</v>
      </c>
      <c r="V100" s="4">
        <f>VLOOKUP($A100,'Balance Beam (Post)'!$C:$Q,5,FALSE)</f>
        <v>4</v>
      </c>
      <c r="W100" s="4">
        <f>VLOOKUP($A100,'Balance Beam (Post)'!$C:$Q,6,FALSE)</f>
        <v>5</v>
      </c>
      <c r="X100" s="4">
        <f>VLOOKUP($A100,'Balance Beam (Post)'!$C:$Q,7,FALSE)</f>
        <v>8</v>
      </c>
      <c r="Y100" s="4">
        <f>VLOOKUP($A100,'Balance Beam (Post)'!$C:$Q,8,FALSE)</f>
        <v>8</v>
      </c>
      <c r="Z100" s="4">
        <f>VLOOKUP($A100,'Balance Beam (Post)'!$C:$Q,9,FALSE)</f>
        <v>1</v>
      </c>
      <c r="AA100" s="4">
        <f>VLOOKUP($A100,'Balance Beam (Post)'!$C:$Q,10,FALSE)</f>
        <v>5</v>
      </c>
      <c r="AB100" s="4">
        <f>VLOOKUP($A100,'Moving Sideways'!$C:$Q,2,FALSE)</f>
        <v>29</v>
      </c>
      <c r="AC100" s="4">
        <f>VLOOKUP($A100,'Moving Sideways'!$C:$Q,3,FALSE)</f>
        <v>34</v>
      </c>
      <c r="AD100" s="4">
        <f t="shared" si="5"/>
        <v>34</v>
      </c>
      <c r="AE100" s="4">
        <f>VLOOKUP($A100,'Jumping Sideways'!$C:$Q,2,FALSE)</f>
        <v>46</v>
      </c>
      <c r="AF100" s="4">
        <f>VLOOKUP($A100,'Jumping Sideways'!$C:$Q,3,FALSE)</f>
        <v>44</v>
      </c>
      <c r="AG100" s="4">
        <f t="shared" si="6"/>
        <v>46</v>
      </c>
      <c r="AH100" s="4">
        <f>VLOOKUP($A100,'Y-Balance (Post)'!$C:$Q,2,FALSE)</f>
        <v>75</v>
      </c>
      <c r="AI100" s="4">
        <f>VLOOKUP($A100,'Y-Balance (Post)'!$C:$Q,3,FALSE)</f>
        <v>65</v>
      </c>
      <c r="AJ100" s="4">
        <f>VLOOKUP($A100,'Y-Balance (Post)'!$C:$Q,4,FALSE)</f>
        <v>105</v>
      </c>
      <c r="AK100" s="4">
        <f>VLOOKUP($A100,'Y-Balance (Post)'!$C:$Q,5,FALSE)</f>
        <v>105</v>
      </c>
      <c r="AL100" s="4">
        <f>VLOOKUP($A100,'Y-Balance (Post)'!$C:$Q,6,FALSE)</f>
        <v>112</v>
      </c>
      <c r="AM100" s="4">
        <f>VLOOKUP($A100,'Y-Balance (Post)'!$C:$Q,7,FALSE)</f>
        <v>104</v>
      </c>
      <c r="AN100" s="4">
        <f>VLOOKUP($A100,'Y-Balance (Post)'!$C:$Q,8,FALSE)</f>
        <v>74</v>
      </c>
      <c r="AO100" s="4">
        <f>VLOOKUP($A100,'Y-Balance (Post)'!$C:$Q,9,FALSE)</f>
        <v>73</v>
      </c>
      <c r="AP100" s="4">
        <f>VLOOKUP($A100,'Y-Balance (Post)'!$C:$Q,10,FALSE)</f>
        <v>109</v>
      </c>
      <c r="AQ100" s="4">
        <f>VLOOKUP($A100,'Y-Balance (Post)'!$C:$Q,11,FALSE)</f>
        <v>114</v>
      </c>
      <c r="AR100" s="4">
        <f>VLOOKUP($A100,'Y-Balance (Post)'!$C:$Q,12,FALSE)</f>
        <v>107</v>
      </c>
      <c r="AS100" s="4">
        <f>VLOOKUP($A100,'Y-Balance (Post)'!$C:$Q,13,FALSE)</f>
        <v>98</v>
      </c>
      <c r="AT100" s="4">
        <f t="shared" ref="AT100:AY100" si="106">MAX(AH100,AN100)</f>
        <v>75</v>
      </c>
      <c r="AU100" s="4">
        <f t="shared" si="106"/>
        <v>73</v>
      </c>
      <c r="AV100" s="4">
        <f t="shared" si="106"/>
        <v>109</v>
      </c>
      <c r="AW100" s="4">
        <f t="shared" si="106"/>
        <v>114</v>
      </c>
      <c r="AX100" s="4">
        <f t="shared" si="106"/>
        <v>112</v>
      </c>
      <c r="AY100" s="4">
        <f t="shared" si="106"/>
        <v>104</v>
      </c>
      <c r="AZ100" s="4">
        <f>VLOOKUP($A100,'Wall Toss'!$C:$Q,2,FALSE)</f>
        <v>15</v>
      </c>
      <c r="BA100" s="4">
        <f>VLOOKUP($A100,'Wall Toss'!$C:$Q,3,FALSE)</f>
        <v>17</v>
      </c>
      <c r="BB100" s="4">
        <f t="shared" si="8"/>
        <v>17</v>
      </c>
    </row>
    <row r="101" spans="1:54" ht="13" x14ac:dyDescent="0.15">
      <c r="A101" s="4" t="s">
        <v>142</v>
      </c>
      <c r="B101" s="4">
        <f>VLOOKUP(A101,'Height &amp; Seated Height'!C:Q,2,FALSE)</f>
        <v>137.5</v>
      </c>
      <c r="C101" s="4">
        <f>VLOOKUP($A101,'Height &amp; Seated Height'!C:Q,3,FALSE)</f>
        <v>110</v>
      </c>
      <c r="D101" s="4">
        <f>VLOOKUP($A101,'Arm Span'!C:Q,2,FALSE)</f>
        <v>137.5</v>
      </c>
      <c r="E101" s="8">
        <f>VLOOKUP($A101,'20m Sprint (Post)'!C:Q,2,FALSE)</f>
        <v>3.996</v>
      </c>
      <c r="F101" s="8">
        <f>VLOOKUP($A101,'20m Sprint (Post)'!$C:$Q,3,FALSE)</f>
        <v>3.9409999999999998</v>
      </c>
      <c r="G101" s="8">
        <f t="shared" si="0"/>
        <v>3.9409999999999998</v>
      </c>
      <c r="H101" s="8">
        <f>VLOOKUP($A101,'505 Agility (Post)'!$C:$Q,2,FALSE)</f>
        <v>2.72</v>
      </c>
      <c r="I101" s="8">
        <f>VLOOKUP($A101,'505 Agility (Post)'!$C:$Q,3,FALSE)</f>
        <v>2.63</v>
      </c>
      <c r="J101" s="8">
        <f t="shared" si="1"/>
        <v>2.63</v>
      </c>
      <c r="K101" s="4">
        <f>VLOOKUP($A101,'Vertical Jump'!$C:$Q,2,FALSE)</f>
        <v>15</v>
      </c>
      <c r="L101" s="4">
        <f>VLOOKUP($A101,'Vertical Jump'!$C:$Q,3,FALSE)</f>
        <v>43</v>
      </c>
      <c r="M101" s="4">
        <f>VLOOKUP($A101,'Vertical Jump'!$C:$Q,4,FALSE)</f>
        <v>45</v>
      </c>
      <c r="N101" s="4">
        <f t="shared" si="2"/>
        <v>45</v>
      </c>
      <c r="O101" s="4">
        <f t="shared" si="3"/>
        <v>30</v>
      </c>
      <c r="P101" s="4">
        <f>VLOOKUP($A101,'Handgrip Strength'!$C:$Q,2,FALSE)</f>
        <v>13</v>
      </c>
      <c r="Q101" s="4">
        <f>VLOOKUP($A101,'Handgrip Strength'!$C:$Q,3,FALSE)</f>
        <v>12.5</v>
      </c>
      <c r="R101" s="4">
        <f t="shared" si="4"/>
        <v>13</v>
      </c>
      <c r="S101" s="4">
        <f>VLOOKUP($A101,'Balance Beam (Post)'!$C:$Q,2,FALSE)</f>
        <v>1</v>
      </c>
      <c r="T101" s="4">
        <f>VLOOKUP($A101,'Balance Beam (Post)'!$C:$Q,3,FALSE)</f>
        <v>7</v>
      </c>
      <c r="U101" s="4">
        <f>VLOOKUP($A101,'Balance Beam (Post)'!$C:$Q,4,FALSE)</f>
        <v>8</v>
      </c>
      <c r="V101" s="4">
        <f>VLOOKUP($A101,'Balance Beam (Post)'!$C:$Q,5,FALSE)</f>
        <v>1</v>
      </c>
      <c r="W101" s="4">
        <f>VLOOKUP($A101,'Balance Beam (Post)'!$C:$Q,6,FALSE)</f>
        <v>1</v>
      </c>
      <c r="X101" s="4">
        <f>VLOOKUP($A101,'Balance Beam (Post)'!$C:$Q,7,FALSE)</f>
        <v>5</v>
      </c>
      <c r="Y101" s="4">
        <f>VLOOKUP($A101,'Balance Beam (Post)'!$C:$Q,8,FALSE)</f>
        <v>1</v>
      </c>
      <c r="Z101" s="4">
        <f>VLOOKUP($A101,'Balance Beam (Post)'!$C:$Q,9,FALSE)</f>
        <v>2</v>
      </c>
      <c r="AA101" s="4">
        <f>VLOOKUP($A101,'Balance Beam (Post)'!$C:$Q,10,FALSE)</f>
        <v>5</v>
      </c>
      <c r="AB101" s="4">
        <f>VLOOKUP($A101,'Moving Sideways'!$C:$Q,2,FALSE)</f>
        <v>19</v>
      </c>
      <c r="AC101" s="4">
        <f>VLOOKUP($A101,'Moving Sideways'!$C:$Q,3,FALSE)</f>
        <v>20</v>
      </c>
      <c r="AD101" s="4">
        <f t="shared" si="5"/>
        <v>20</v>
      </c>
      <c r="AE101" s="4">
        <f>VLOOKUP($A101,'Jumping Sideways'!$C:$Q,2,FALSE)</f>
        <v>35</v>
      </c>
      <c r="AF101" s="4">
        <f>VLOOKUP($A101,'Jumping Sideways'!$C:$Q,3,FALSE)</f>
        <v>32</v>
      </c>
      <c r="AG101" s="4">
        <f t="shared" si="6"/>
        <v>35</v>
      </c>
      <c r="AH101" s="4">
        <f>VLOOKUP($A101,'Y-Balance (Post)'!$C:$Q,2,FALSE)</f>
        <v>59</v>
      </c>
      <c r="AI101" s="4">
        <f>VLOOKUP($A101,'Y-Balance (Post)'!$C:$Q,3,FALSE)</f>
        <v>52</v>
      </c>
      <c r="AJ101" s="4">
        <f>VLOOKUP($A101,'Y-Balance (Post)'!$C:$Q,4,FALSE)</f>
        <v>80</v>
      </c>
      <c r="AK101" s="4">
        <f>VLOOKUP($A101,'Y-Balance (Post)'!$C:$Q,5,FALSE)</f>
        <v>78</v>
      </c>
      <c r="AL101" s="4">
        <f>VLOOKUP($A101,'Y-Balance (Post)'!$C:$Q,6,FALSE)</f>
        <v>72</v>
      </c>
      <c r="AM101" s="4">
        <f>VLOOKUP($A101,'Y-Balance (Post)'!$C:$Q,7,FALSE)</f>
        <v>78</v>
      </c>
      <c r="AN101" s="4">
        <f>VLOOKUP($A101,'Y-Balance (Post)'!$C:$Q,8,FALSE)</f>
        <v>59</v>
      </c>
      <c r="AO101" s="4">
        <f>VLOOKUP($A101,'Y-Balance (Post)'!$C:$Q,9,FALSE)</f>
        <v>55</v>
      </c>
      <c r="AP101" s="4">
        <f>VLOOKUP($A101,'Y-Balance (Post)'!$C:$Q,10,FALSE)</f>
        <v>79</v>
      </c>
      <c r="AQ101" s="4">
        <f>VLOOKUP($A101,'Y-Balance (Post)'!$C:$Q,11,FALSE)</f>
        <v>72</v>
      </c>
      <c r="AR101" s="4">
        <f>VLOOKUP($A101,'Y-Balance (Post)'!$C:$Q,12,FALSE)</f>
        <v>88</v>
      </c>
      <c r="AS101" s="4">
        <f>VLOOKUP($A101,'Y-Balance (Post)'!$C:$Q,13,FALSE)</f>
        <v>74</v>
      </c>
      <c r="AT101" s="4">
        <f t="shared" ref="AT101:AY101" si="107">MAX(AH101,AN101)</f>
        <v>59</v>
      </c>
      <c r="AU101" s="4">
        <f t="shared" si="107"/>
        <v>55</v>
      </c>
      <c r="AV101" s="4">
        <f t="shared" si="107"/>
        <v>80</v>
      </c>
      <c r="AW101" s="4">
        <f t="shared" si="107"/>
        <v>78</v>
      </c>
      <c r="AX101" s="4">
        <f t="shared" si="107"/>
        <v>88</v>
      </c>
      <c r="AY101" s="4">
        <f t="shared" si="107"/>
        <v>78</v>
      </c>
      <c r="AZ101" s="4">
        <f>VLOOKUP($A101,'Wall Toss'!$C:$Q,2,FALSE)</f>
        <v>1</v>
      </c>
      <c r="BA101" s="4">
        <f>VLOOKUP($A101,'Wall Toss'!$C:$Q,3,FALSE)</f>
        <v>4</v>
      </c>
      <c r="BB101" s="4">
        <f t="shared" si="8"/>
        <v>4</v>
      </c>
    </row>
    <row r="102" spans="1:54" ht="13" x14ac:dyDescent="0.15">
      <c r="A102" s="4" t="s">
        <v>143</v>
      </c>
      <c r="B102" s="4">
        <f>VLOOKUP(A102,'Height &amp; Seated Height'!C:Q,2,FALSE)</f>
        <v>167.1</v>
      </c>
      <c r="C102" s="4">
        <f>VLOOKUP($A102,'Height &amp; Seated Height'!C:Q,3,FALSE)</f>
        <v>125.6</v>
      </c>
      <c r="D102" s="4">
        <f>VLOOKUP($A102,'Arm Span'!C:Q,2,FALSE)</f>
        <v>165.5</v>
      </c>
      <c r="E102" s="8">
        <f>VLOOKUP($A102,'20m Sprint (Post)'!C:Q,2,FALSE)</f>
        <v>3.5670000000000002</v>
      </c>
      <c r="F102" s="8">
        <f>VLOOKUP($A102,'20m Sprint (Post)'!$C:$Q,3,FALSE)</f>
        <v>5.5229999999999997</v>
      </c>
      <c r="G102" s="8">
        <f t="shared" si="0"/>
        <v>3.5670000000000002</v>
      </c>
      <c r="H102" s="8">
        <f>VLOOKUP($A102,'505 Agility (Post)'!$C:$Q,2,FALSE)</f>
        <v>2.63</v>
      </c>
      <c r="I102" s="8">
        <f>VLOOKUP($A102,'505 Agility (Post)'!$C:$Q,3,FALSE)</f>
        <v>2.58</v>
      </c>
      <c r="J102" s="8">
        <f t="shared" si="1"/>
        <v>2.58</v>
      </c>
      <c r="K102" s="4">
        <f>VLOOKUP($A102,'Vertical Jump'!$C:$Q,2,FALSE)</f>
        <v>40</v>
      </c>
      <c r="L102" s="4">
        <f>VLOOKUP($A102,'Vertical Jump'!$C:$Q,3,FALSE)</f>
        <v>79</v>
      </c>
      <c r="M102" s="4">
        <f>VLOOKUP($A102,'Vertical Jump'!$C:$Q,4,FALSE)</f>
        <v>79</v>
      </c>
      <c r="N102" s="4">
        <f t="shared" si="2"/>
        <v>79</v>
      </c>
      <c r="O102" s="4">
        <f t="shared" si="3"/>
        <v>39</v>
      </c>
      <c r="P102" s="4">
        <f>VLOOKUP($A102,'Handgrip Strength'!$C:$Q,2,FALSE)</f>
        <v>36</v>
      </c>
      <c r="Q102" s="4">
        <f>VLOOKUP($A102,'Handgrip Strength'!$C:$Q,3,FALSE)</f>
        <v>37.5</v>
      </c>
      <c r="R102" s="4">
        <f t="shared" si="4"/>
        <v>37.5</v>
      </c>
      <c r="S102" s="4">
        <f>VLOOKUP($A102,'Balance Beam (Post)'!$C:$Q,2,FALSE)</f>
        <v>8</v>
      </c>
      <c r="T102" s="4">
        <f>VLOOKUP($A102,'Balance Beam (Post)'!$C:$Q,3,FALSE)</f>
        <v>8</v>
      </c>
      <c r="U102" s="4">
        <f>VLOOKUP($A102,'Balance Beam (Post)'!$C:$Q,4,FALSE)</f>
        <v>8</v>
      </c>
      <c r="V102" s="4">
        <f>VLOOKUP($A102,'Balance Beam (Post)'!$C:$Q,5,FALSE)</f>
        <v>3</v>
      </c>
      <c r="W102" s="4">
        <f>VLOOKUP($A102,'Balance Beam (Post)'!$C:$Q,6,FALSE)</f>
        <v>3</v>
      </c>
      <c r="X102" s="4">
        <f>VLOOKUP($A102,'Balance Beam (Post)'!$C:$Q,7,FALSE)</f>
        <v>8</v>
      </c>
      <c r="Y102" s="4">
        <f>VLOOKUP($A102,'Balance Beam (Post)'!$C:$Q,8,FALSE)</f>
        <v>3</v>
      </c>
      <c r="Z102" s="4">
        <f>VLOOKUP($A102,'Balance Beam (Post)'!$C:$Q,9,FALSE)</f>
        <v>1</v>
      </c>
      <c r="AA102" s="4">
        <f>VLOOKUP($A102,'Balance Beam (Post)'!$C:$Q,10,FALSE)</f>
        <v>2</v>
      </c>
      <c r="AB102" s="4">
        <f>VLOOKUP($A102,'Moving Sideways'!$C:$Q,2,FALSE)</f>
        <v>22</v>
      </c>
      <c r="AC102" s="4">
        <f>VLOOKUP($A102,'Moving Sideways'!$C:$Q,3,FALSE)</f>
        <v>21</v>
      </c>
      <c r="AD102" s="4">
        <f t="shared" si="5"/>
        <v>22</v>
      </c>
      <c r="AE102" s="4">
        <f>VLOOKUP($A102,'Jumping Sideways'!$C:$Q,2,FALSE)</f>
        <v>41</v>
      </c>
      <c r="AF102" s="4">
        <f>VLOOKUP($A102,'Jumping Sideways'!$C:$Q,3,FALSE)</f>
        <v>41</v>
      </c>
      <c r="AG102" s="4">
        <f t="shared" si="6"/>
        <v>41</v>
      </c>
      <c r="AH102" s="4">
        <f>VLOOKUP($A102,'Y-Balance (Post)'!$C:$Q,2,FALSE)</f>
        <v>55</v>
      </c>
      <c r="AI102" s="4">
        <f>VLOOKUP($A102,'Y-Balance (Post)'!$C:$Q,3,FALSE)</f>
        <v>66</v>
      </c>
      <c r="AJ102" s="4">
        <f>VLOOKUP($A102,'Y-Balance (Post)'!$C:$Q,4,FALSE)</f>
        <v>91</v>
      </c>
      <c r="AK102" s="4">
        <f>VLOOKUP($A102,'Y-Balance (Post)'!$C:$Q,5,FALSE)</f>
        <v>105</v>
      </c>
      <c r="AL102" s="4">
        <f>VLOOKUP($A102,'Y-Balance (Post)'!$C:$Q,6,FALSE)</f>
        <v>102</v>
      </c>
      <c r="AM102" s="4">
        <f>VLOOKUP($A102,'Y-Balance (Post)'!$C:$Q,7,FALSE)</f>
        <v>99</v>
      </c>
      <c r="AN102" s="4">
        <f>VLOOKUP($A102,'Y-Balance (Post)'!$C:$Q,8,FALSE)</f>
        <v>67</v>
      </c>
      <c r="AO102" s="4">
        <f>VLOOKUP($A102,'Y-Balance (Post)'!$C:$Q,9,FALSE)</f>
        <v>65</v>
      </c>
      <c r="AP102" s="4">
        <f>VLOOKUP($A102,'Y-Balance (Post)'!$C:$Q,10,FALSE)</f>
        <v>96</v>
      </c>
      <c r="AQ102" s="4">
        <f>VLOOKUP($A102,'Y-Balance (Post)'!$C:$Q,11,FALSE)</f>
        <v>98</v>
      </c>
      <c r="AR102" s="4">
        <f>VLOOKUP($A102,'Y-Balance (Post)'!$C:$Q,12,FALSE)</f>
        <v>105</v>
      </c>
      <c r="AS102" s="4">
        <f>VLOOKUP($A102,'Y-Balance (Post)'!$C:$Q,13,FALSE)</f>
        <v>103</v>
      </c>
      <c r="AT102" s="4">
        <f t="shared" ref="AT102:AY102" si="108">MAX(AH102,AN102)</f>
        <v>67</v>
      </c>
      <c r="AU102" s="4">
        <f t="shared" si="108"/>
        <v>66</v>
      </c>
      <c r="AV102" s="4">
        <f t="shared" si="108"/>
        <v>96</v>
      </c>
      <c r="AW102" s="4">
        <f t="shared" si="108"/>
        <v>105</v>
      </c>
      <c r="AX102" s="4">
        <f t="shared" si="108"/>
        <v>105</v>
      </c>
      <c r="AY102" s="4">
        <f t="shared" si="108"/>
        <v>103</v>
      </c>
      <c r="AZ102" s="4">
        <f>VLOOKUP($A102,'Wall Toss'!$C:$Q,2,FALSE)</f>
        <v>20</v>
      </c>
      <c r="BA102" s="4">
        <f>VLOOKUP($A102,'Wall Toss'!$C:$Q,3,FALSE)</f>
        <v>20</v>
      </c>
      <c r="BB102" s="4">
        <f t="shared" si="8"/>
        <v>20</v>
      </c>
    </row>
    <row r="103" spans="1:54" ht="13" x14ac:dyDescent="0.15">
      <c r="A103" s="4" t="s">
        <v>144</v>
      </c>
      <c r="B103" s="4">
        <f>VLOOKUP(A103,'Height &amp; Seated Height'!C:Q,2,FALSE)</f>
        <v>154.19999999999999</v>
      </c>
      <c r="C103" s="4">
        <f>VLOOKUP($A103,'Height &amp; Seated Height'!C:Q,3,FALSE)</f>
        <v>118.6</v>
      </c>
      <c r="D103" s="4">
        <f>VLOOKUP($A103,'Arm Span'!C:Q,2,FALSE)</f>
        <v>153</v>
      </c>
      <c r="E103" s="8">
        <f>VLOOKUP($A103,'20m Sprint (Post)'!C:Q,2,FALSE)</f>
        <v>3.6019999999999999</v>
      </c>
      <c r="F103" s="8">
        <f>VLOOKUP($A103,'20m Sprint (Post)'!$C:$Q,3,FALSE)</f>
        <v>3.5739999999999998</v>
      </c>
      <c r="G103" s="8">
        <f t="shared" si="0"/>
        <v>3.5739999999999998</v>
      </c>
      <c r="H103" s="8">
        <f>VLOOKUP($A103,'505 Agility (Post)'!$C:$Q,2,FALSE)</f>
        <v>2.71</v>
      </c>
      <c r="I103" s="8">
        <f>VLOOKUP($A103,'505 Agility (Post)'!$C:$Q,3,FALSE)</f>
        <v>2.71</v>
      </c>
      <c r="J103" s="8">
        <f t="shared" si="1"/>
        <v>2.71</v>
      </c>
      <c r="K103" s="4">
        <f>VLOOKUP($A103,'Vertical Jump'!$C:$Q,2,FALSE)</f>
        <v>43</v>
      </c>
      <c r="L103" s="4">
        <f>VLOOKUP($A103,'Vertical Jump'!$C:$Q,3,FALSE)</f>
        <v>76</v>
      </c>
      <c r="M103" s="4">
        <f>VLOOKUP($A103,'Vertical Jump'!$C:$Q,4,FALSE)</f>
        <v>81</v>
      </c>
      <c r="N103" s="4">
        <f t="shared" si="2"/>
        <v>81</v>
      </c>
      <c r="O103" s="4">
        <f t="shared" si="3"/>
        <v>38</v>
      </c>
      <c r="P103" s="4">
        <f>VLOOKUP($A103,'Handgrip Strength'!$C:$Q,2,FALSE)</f>
        <v>25</v>
      </c>
      <c r="Q103" s="4">
        <f>VLOOKUP($A103,'Handgrip Strength'!$C:$Q,3,FALSE)</f>
        <v>24.5</v>
      </c>
      <c r="R103" s="4">
        <f t="shared" si="4"/>
        <v>25</v>
      </c>
      <c r="S103" s="4">
        <f>VLOOKUP($A103,'Balance Beam (Post)'!$C:$Q,2,FALSE)</f>
        <v>6</v>
      </c>
      <c r="T103" s="4">
        <f>VLOOKUP($A103,'Balance Beam (Post)'!$C:$Q,3,FALSE)</f>
        <v>8</v>
      </c>
      <c r="U103" s="4">
        <f>VLOOKUP($A103,'Balance Beam (Post)'!$C:$Q,4,FALSE)</f>
        <v>8</v>
      </c>
      <c r="V103" s="4">
        <f>VLOOKUP($A103,'Balance Beam (Post)'!$C:$Q,5,FALSE)</f>
        <v>3</v>
      </c>
      <c r="W103" s="4">
        <f>VLOOKUP($A103,'Balance Beam (Post)'!$C:$Q,6,FALSE)</f>
        <v>3</v>
      </c>
      <c r="X103" s="4">
        <f>VLOOKUP($A103,'Balance Beam (Post)'!$C:$Q,7,FALSE)</f>
        <v>4</v>
      </c>
      <c r="Y103" s="4">
        <f>VLOOKUP($A103,'Balance Beam (Post)'!$C:$Q,8,FALSE)</f>
        <v>1</v>
      </c>
      <c r="Z103" s="4">
        <f>VLOOKUP($A103,'Balance Beam (Post)'!$C:$Q,9,FALSE)</f>
        <v>1</v>
      </c>
      <c r="AA103" s="4">
        <f>VLOOKUP($A103,'Balance Beam (Post)'!$C:$Q,10,FALSE)</f>
        <v>2</v>
      </c>
      <c r="AB103" s="4">
        <f>VLOOKUP($A103,'Moving Sideways'!$C:$Q,2,FALSE)</f>
        <v>27</v>
      </c>
      <c r="AC103" s="4">
        <f>VLOOKUP($A103,'Moving Sideways'!$C:$Q,3,FALSE)</f>
        <v>29</v>
      </c>
      <c r="AD103" s="4">
        <f t="shared" si="5"/>
        <v>29</v>
      </c>
      <c r="AE103" s="4">
        <f>VLOOKUP($A103,'Jumping Sideways'!$C:$Q,2,FALSE)</f>
        <v>43</v>
      </c>
      <c r="AF103" s="4">
        <f>VLOOKUP($A103,'Jumping Sideways'!$C:$Q,3,FALSE)</f>
        <v>43</v>
      </c>
      <c r="AG103" s="4">
        <f t="shared" si="6"/>
        <v>43</v>
      </c>
      <c r="AH103" s="4">
        <f>VLOOKUP($A103,'Y-Balance (Post)'!$C:$Q,2,FALSE)</f>
        <v>62</v>
      </c>
      <c r="AI103" s="4">
        <f>VLOOKUP($A103,'Y-Balance (Post)'!$C:$Q,3,FALSE)</f>
        <v>66</v>
      </c>
      <c r="AJ103" s="4">
        <f>VLOOKUP($A103,'Y-Balance (Post)'!$C:$Q,4,FALSE)</f>
        <v>78</v>
      </c>
      <c r="AK103" s="4">
        <f>VLOOKUP($A103,'Y-Balance (Post)'!$C:$Q,5,FALSE)</f>
        <v>85</v>
      </c>
      <c r="AL103" s="4">
        <f>VLOOKUP($A103,'Y-Balance (Post)'!$C:$Q,6,FALSE)</f>
        <v>82</v>
      </c>
      <c r="AM103" s="4">
        <f>VLOOKUP($A103,'Y-Balance (Post)'!$C:$Q,7,FALSE)</f>
        <v>92</v>
      </c>
      <c r="AN103" s="4">
        <f>VLOOKUP($A103,'Y-Balance (Post)'!$C:$Q,8,FALSE)</f>
        <v>55</v>
      </c>
      <c r="AO103" s="4">
        <f>VLOOKUP($A103,'Y-Balance (Post)'!$C:$Q,9,FALSE)</f>
        <v>67</v>
      </c>
      <c r="AP103" s="4">
        <f>VLOOKUP($A103,'Y-Balance (Post)'!$C:$Q,10,FALSE)</f>
        <v>88</v>
      </c>
      <c r="AQ103" s="4">
        <f>VLOOKUP($A103,'Y-Balance (Post)'!$C:$Q,11,FALSE)</f>
        <v>96</v>
      </c>
      <c r="AR103" s="4">
        <f>VLOOKUP($A103,'Y-Balance (Post)'!$C:$Q,12,FALSE)</f>
        <v>84</v>
      </c>
      <c r="AS103" s="4">
        <f>VLOOKUP($A103,'Y-Balance (Post)'!$C:$Q,13,FALSE)</f>
        <v>89</v>
      </c>
      <c r="AT103" s="4">
        <f t="shared" ref="AT103:AY103" si="109">MAX(AH103,AN103)</f>
        <v>62</v>
      </c>
      <c r="AU103" s="4">
        <f t="shared" si="109"/>
        <v>67</v>
      </c>
      <c r="AV103" s="4">
        <f t="shared" si="109"/>
        <v>88</v>
      </c>
      <c r="AW103" s="4">
        <f t="shared" si="109"/>
        <v>96</v>
      </c>
      <c r="AX103" s="4">
        <f t="shared" si="109"/>
        <v>84</v>
      </c>
      <c r="AY103" s="4">
        <f t="shared" si="109"/>
        <v>92</v>
      </c>
      <c r="AZ103" s="4">
        <f>VLOOKUP($A103,'Wall Toss'!$C:$Q,2,FALSE)</f>
        <v>15</v>
      </c>
      <c r="BA103" s="4">
        <f>VLOOKUP($A103,'Wall Toss'!$C:$Q,3,FALSE)</f>
        <v>23</v>
      </c>
      <c r="BB103" s="4">
        <f t="shared" si="8"/>
        <v>23</v>
      </c>
    </row>
    <row r="104" spans="1:54" ht="13" x14ac:dyDescent="0.15">
      <c r="A104" s="4" t="s">
        <v>145</v>
      </c>
      <c r="B104" s="4">
        <f>VLOOKUP(A104,'Height &amp; Seated Height'!C:Q,2,FALSE)</f>
        <v>165.8</v>
      </c>
      <c r="C104" s="4">
        <f>VLOOKUP($A104,'Height &amp; Seated Height'!C:Q,3,FALSE)</f>
        <v>126.5</v>
      </c>
      <c r="D104" s="4">
        <f>VLOOKUP($A104,'Arm Span'!C:Q,2,FALSE)</f>
        <v>164.5</v>
      </c>
      <c r="E104" s="8">
        <f>VLOOKUP($A104,'20m Sprint (Post)'!C:Q,2,FALSE)</f>
        <v>3.613</v>
      </c>
      <c r="F104" s="8">
        <f>VLOOKUP($A104,'20m Sprint (Post)'!$C:$Q,3,FALSE)</f>
        <v>3.569</v>
      </c>
      <c r="G104" s="8">
        <f t="shared" si="0"/>
        <v>3.569</v>
      </c>
      <c r="H104" s="8">
        <f>VLOOKUP($A104,'505 Agility (Post)'!$C:$Q,2,FALSE)</f>
        <v>2.54</v>
      </c>
      <c r="I104" s="8">
        <f>VLOOKUP($A104,'505 Agility (Post)'!$C:$Q,3,FALSE)</f>
        <v>2.46</v>
      </c>
      <c r="J104" s="8">
        <f t="shared" si="1"/>
        <v>2.46</v>
      </c>
      <c r="K104" s="4">
        <f>VLOOKUP($A104,'Vertical Jump'!$C:$Q,2,FALSE)</f>
        <v>35</v>
      </c>
      <c r="L104" s="4">
        <f>VLOOKUP($A104,'Vertical Jump'!$C:$Q,3,FALSE)</f>
        <v>70</v>
      </c>
      <c r="M104" s="4">
        <f>VLOOKUP($A104,'Vertical Jump'!$C:$Q,4,FALSE)</f>
        <v>74</v>
      </c>
      <c r="N104" s="4">
        <f t="shared" si="2"/>
        <v>74</v>
      </c>
      <c r="O104" s="4">
        <f t="shared" si="3"/>
        <v>39</v>
      </c>
      <c r="P104" s="4">
        <f>VLOOKUP($A104,'Handgrip Strength'!$C:$Q,2,FALSE)</f>
        <v>33</v>
      </c>
      <c r="Q104" s="4">
        <f>VLOOKUP($A104,'Handgrip Strength'!$C:$Q,3,FALSE)</f>
        <v>37</v>
      </c>
      <c r="R104" s="4">
        <f t="shared" si="4"/>
        <v>37</v>
      </c>
      <c r="S104" s="4">
        <f>VLOOKUP($A104,'Balance Beam (Post)'!$C:$Q,2,FALSE)</f>
        <v>3</v>
      </c>
      <c r="T104" s="4">
        <f>VLOOKUP($A104,'Balance Beam (Post)'!$C:$Q,3,FALSE)</f>
        <v>8</v>
      </c>
      <c r="U104" s="4">
        <f>VLOOKUP($A104,'Balance Beam (Post)'!$C:$Q,4,FALSE)</f>
        <v>8</v>
      </c>
      <c r="V104" s="4">
        <f>VLOOKUP($A104,'Balance Beam (Post)'!$C:$Q,5,FALSE)</f>
        <v>4</v>
      </c>
      <c r="W104" s="4">
        <f>VLOOKUP($A104,'Balance Beam (Post)'!$C:$Q,6,FALSE)</f>
        <v>2</v>
      </c>
      <c r="X104" s="4">
        <f>VLOOKUP($A104,'Balance Beam (Post)'!$C:$Q,7,FALSE)</f>
        <v>1</v>
      </c>
      <c r="Y104" s="4">
        <f>VLOOKUP($A104,'Balance Beam (Post)'!$C:$Q,8,FALSE)</f>
        <v>0</v>
      </c>
      <c r="Z104" s="4">
        <f>VLOOKUP($A104,'Balance Beam (Post)'!$C:$Q,9,FALSE)</f>
        <v>1</v>
      </c>
      <c r="AA104" s="4">
        <f>VLOOKUP($A104,'Balance Beam (Post)'!$C:$Q,10,FALSE)</f>
        <v>2</v>
      </c>
      <c r="AB104" s="4">
        <f>VLOOKUP($A104,'Moving Sideways'!$C:$Q,2,FALSE)</f>
        <v>20</v>
      </c>
      <c r="AC104" s="4">
        <f>VLOOKUP($A104,'Moving Sideways'!$C:$Q,3,FALSE)</f>
        <v>28</v>
      </c>
      <c r="AD104" s="4">
        <f t="shared" si="5"/>
        <v>28</v>
      </c>
      <c r="AE104" s="4">
        <f>VLOOKUP($A104,'Jumping Sideways'!$C:$Q,2,FALSE)</f>
        <v>39</v>
      </c>
      <c r="AF104" s="4">
        <f>VLOOKUP($A104,'Jumping Sideways'!$C:$Q,3,FALSE)</f>
        <v>40</v>
      </c>
      <c r="AG104" s="4">
        <f t="shared" si="6"/>
        <v>40</v>
      </c>
      <c r="AH104" s="4">
        <f>VLOOKUP($A104,'Y-Balance (Post)'!$C:$Q,2,FALSE)</f>
        <v>62</v>
      </c>
      <c r="AI104" s="4">
        <f>VLOOKUP($A104,'Y-Balance (Post)'!$C:$Q,3,FALSE)</f>
        <v>45</v>
      </c>
      <c r="AJ104" s="4">
        <f>VLOOKUP($A104,'Y-Balance (Post)'!$C:$Q,4,FALSE)</f>
        <v>98</v>
      </c>
      <c r="AK104" s="4">
        <f>VLOOKUP($A104,'Y-Balance (Post)'!$C:$Q,5,FALSE)</f>
        <v>99</v>
      </c>
      <c r="AL104" s="4">
        <f>VLOOKUP($A104,'Y-Balance (Post)'!$C:$Q,6,FALSE)</f>
        <v>93</v>
      </c>
      <c r="AM104" s="4">
        <f>VLOOKUP($A104,'Y-Balance (Post)'!$C:$Q,7,FALSE)</f>
        <v>96</v>
      </c>
      <c r="AN104" s="4">
        <f>VLOOKUP($A104,'Y-Balance (Post)'!$C:$Q,8,FALSE)</f>
        <v>69</v>
      </c>
      <c r="AO104" s="4">
        <f>VLOOKUP($A104,'Y-Balance (Post)'!$C:$Q,9,FALSE)</f>
        <v>54</v>
      </c>
      <c r="AP104" s="4">
        <f>VLOOKUP($A104,'Y-Balance (Post)'!$C:$Q,10,FALSE)</f>
        <v>103</v>
      </c>
      <c r="AQ104" s="4">
        <f>VLOOKUP($A104,'Y-Balance (Post)'!$C:$Q,11,FALSE)</f>
        <v>101</v>
      </c>
      <c r="AR104" s="4">
        <f>VLOOKUP($A104,'Y-Balance (Post)'!$C:$Q,12,FALSE)</f>
        <v>99</v>
      </c>
      <c r="AS104" s="4">
        <f>VLOOKUP($A104,'Y-Balance (Post)'!$C:$Q,13,FALSE)</f>
        <v>100</v>
      </c>
      <c r="AT104" s="4">
        <f t="shared" ref="AT104:AY104" si="110">MAX(AH104,AN104)</f>
        <v>69</v>
      </c>
      <c r="AU104" s="4">
        <f t="shared" si="110"/>
        <v>54</v>
      </c>
      <c r="AV104" s="4">
        <f t="shared" si="110"/>
        <v>103</v>
      </c>
      <c r="AW104" s="4">
        <f t="shared" si="110"/>
        <v>101</v>
      </c>
      <c r="AX104" s="4">
        <f t="shared" si="110"/>
        <v>99</v>
      </c>
      <c r="AY104" s="4">
        <f t="shared" si="110"/>
        <v>100</v>
      </c>
      <c r="AZ104" s="4">
        <f>VLOOKUP($A104,'Wall Toss'!$C:$Q,2,FALSE)</f>
        <v>19</v>
      </c>
      <c r="BA104" s="4">
        <f>VLOOKUP($A104,'Wall Toss'!$C:$Q,3,FALSE)</f>
        <v>15</v>
      </c>
      <c r="BB104" s="4">
        <f t="shared" si="8"/>
        <v>19</v>
      </c>
    </row>
    <row r="105" spans="1:54" ht="13" x14ac:dyDescent="0.15">
      <c r="A105" s="4" t="s">
        <v>146</v>
      </c>
      <c r="B105" s="4">
        <f>VLOOKUP(A105,'Height &amp; Seated Height'!C:Q,2,FALSE)</f>
        <v>154.6</v>
      </c>
      <c r="C105" s="4">
        <f>VLOOKUP($A105,'Height &amp; Seated Height'!C:Q,3,FALSE)</f>
        <v>117.7</v>
      </c>
      <c r="D105" s="4">
        <f>VLOOKUP($A105,'Arm Span'!C:Q,2,FALSE)</f>
        <v>158</v>
      </c>
      <c r="E105" s="8">
        <f>VLOOKUP($A105,'20m Sprint (Post)'!C:Q,2,FALSE)</f>
        <v>3.3319999999999999</v>
      </c>
      <c r="F105" s="8">
        <f>VLOOKUP($A105,'20m Sprint (Post)'!$C:$Q,3,FALSE)</f>
        <v>3.4940000000000002</v>
      </c>
      <c r="G105" s="8">
        <f t="shared" si="0"/>
        <v>3.3319999999999999</v>
      </c>
      <c r="H105" s="8">
        <f>VLOOKUP($A105,'505 Agility (Post)'!$C:$Q,2,FALSE)</f>
        <v>2.64</v>
      </c>
      <c r="I105" s="8">
        <f>VLOOKUP($A105,'505 Agility (Post)'!$C:$Q,3,FALSE)</f>
        <v>2.42</v>
      </c>
      <c r="J105" s="8">
        <f t="shared" si="1"/>
        <v>2.42</v>
      </c>
      <c r="K105" s="4">
        <f>VLOOKUP($A105,'Vertical Jump'!$C:$Q,2,FALSE)</f>
        <v>24</v>
      </c>
      <c r="L105" s="4">
        <f>VLOOKUP($A105,'Vertical Jump'!$C:$Q,3,FALSE)</f>
        <v>68</v>
      </c>
      <c r="M105" s="4">
        <f>VLOOKUP($A105,'Vertical Jump'!$C:$Q,4,FALSE)</f>
        <v>71</v>
      </c>
      <c r="N105" s="4">
        <f t="shared" si="2"/>
        <v>71</v>
      </c>
      <c r="O105" s="4">
        <f t="shared" si="3"/>
        <v>47</v>
      </c>
      <c r="P105" s="4">
        <f>VLOOKUP($A105,'Handgrip Strength'!$C:$Q,2,FALSE)</f>
        <v>31</v>
      </c>
      <c r="Q105" s="4">
        <f>VLOOKUP($A105,'Handgrip Strength'!$C:$Q,3,FALSE)</f>
        <v>30</v>
      </c>
      <c r="R105" s="4">
        <f t="shared" si="4"/>
        <v>31</v>
      </c>
      <c r="S105" s="4">
        <f>VLOOKUP($A105,'Balance Beam (Post)'!$C:$Q,2,FALSE)</f>
        <v>8</v>
      </c>
      <c r="T105" s="4">
        <f>VLOOKUP($A105,'Balance Beam (Post)'!$C:$Q,3,FALSE)</f>
        <v>7</v>
      </c>
      <c r="U105" s="4">
        <f>VLOOKUP($A105,'Balance Beam (Post)'!$C:$Q,4,FALSE)</f>
        <v>8</v>
      </c>
      <c r="V105" s="4">
        <f>VLOOKUP($A105,'Balance Beam (Post)'!$C:$Q,5,FALSE)</f>
        <v>2</v>
      </c>
      <c r="W105" s="4">
        <f>VLOOKUP($A105,'Balance Beam (Post)'!$C:$Q,6,FALSE)</f>
        <v>3</v>
      </c>
      <c r="X105" s="4">
        <f>VLOOKUP($A105,'Balance Beam (Post)'!$C:$Q,7,FALSE)</f>
        <v>1</v>
      </c>
      <c r="Y105" s="4">
        <f>VLOOKUP($A105,'Balance Beam (Post)'!$C:$Q,8,FALSE)</f>
        <v>1</v>
      </c>
      <c r="Z105" s="4">
        <f>VLOOKUP($A105,'Balance Beam (Post)'!$C:$Q,9,FALSE)</f>
        <v>1</v>
      </c>
      <c r="AA105" s="4">
        <f>VLOOKUP($A105,'Balance Beam (Post)'!$C:$Q,10,FALSE)</f>
        <v>1</v>
      </c>
      <c r="AB105" s="4">
        <f>VLOOKUP($A105,'Moving Sideways'!$C:$Q,2,FALSE)</f>
        <v>29</v>
      </c>
      <c r="AC105" s="4">
        <f>VLOOKUP($A105,'Moving Sideways'!$C:$Q,3,FALSE)</f>
        <v>34</v>
      </c>
      <c r="AD105" s="4">
        <f t="shared" si="5"/>
        <v>34</v>
      </c>
      <c r="AE105" s="4">
        <f>VLOOKUP($A105,'Jumping Sideways'!$C:$Q,2,FALSE)</f>
        <v>43</v>
      </c>
      <c r="AF105" s="4">
        <f>VLOOKUP($A105,'Jumping Sideways'!$C:$Q,3,FALSE)</f>
        <v>44</v>
      </c>
      <c r="AG105" s="4">
        <f t="shared" si="6"/>
        <v>44</v>
      </c>
      <c r="AH105" s="4">
        <f>VLOOKUP($A105,'Y-Balance (Post)'!$C:$Q,2,FALSE)</f>
        <v>46</v>
      </c>
      <c r="AI105" s="4">
        <f>VLOOKUP($A105,'Y-Balance (Post)'!$C:$Q,3,FALSE)</f>
        <v>50</v>
      </c>
      <c r="AJ105" s="4">
        <f>VLOOKUP($A105,'Y-Balance (Post)'!$C:$Q,4,FALSE)</f>
        <v>81</v>
      </c>
      <c r="AK105" s="4">
        <f>VLOOKUP($A105,'Y-Balance (Post)'!$C:$Q,5,FALSE)</f>
        <v>75</v>
      </c>
      <c r="AL105" s="4">
        <f>VLOOKUP($A105,'Y-Balance (Post)'!$C:$Q,6,FALSE)</f>
        <v>87</v>
      </c>
      <c r="AM105" s="4">
        <f>VLOOKUP($A105,'Y-Balance (Post)'!$C:$Q,7,FALSE)</f>
        <v>82</v>
      </c>
      <c r="AN105" s="4">
        <f>VLOOKUP($A105,'Y-Balance (Post)'!$C:$Q,8,FALSE)</f>
        <v>53</v>
      </c>
      <c r="AO105" s="4">
        <f>VLOOKUP($A105,'Y-Balance (Post)'!$C:$Q,9,FALSE)</f>
        <v>56</v>
      </c>
      <c r="AP105" s="4">
        <f>VLOOKUP($A105,'Y-Balance (Post)'!$C:$Q,10,FALSE)</f>
        <v>82</v>
      </c>
      <c r="AQ105" s="4">
        <f>VLOOKUP($A105,'Y-Balance (Post)'!$C:$Q,11,FALSE)</f>
        <v>87</v>
      </c>
      <c r="AR105" s="4">
        <f>VLOOKUP($A105,'Y-Balance (Post)'!$C:$Q,12,FALSE)</f>
        <v>95</v>
      </c>
      <c r="AS105" s="4">
        <f>VLOOKUP($A105,'Y-Balance (Post)'!$C:$Q,13,FALSE)</f>
        <v>83</v>
      </c>
      <c r="AT105" s="4">
        <f t="shared" ref="AT105:AY105" si="111">MAX(AH105,AN105)</f>
        <v>53</v>
      </c>
      <c r="AU105" s="4">
        <f t="shared" si="111"/>
        <v>56</v>
      </c>
      <c r="AV105" s="4">
        <f t="shared" si="111"/>
        <v>82</v>
      </c>
      <c r="AW105" s="4">
        <f t="shared" si="111"/>
        <v>87</v>
      </c>
      <c r="AX105" s="4">
        <f t="shared" si="111"/>
        <v>95</v>
      </c>
      <c r="AY105" s="4">
        <f t="shared" si="111"/>
        <v>83</v>
      </c>
      <c r="AZ105" s="4">
        <f>VLOOKUP($A105,'Wall Toss'!$C:$Q,2,FALSE)</f>
        <v>27</v>
      </c>
      <c r="BA105" s="4">
        <f>VLOOKUP($A105,'Wall Toss'!$C:$Q,3,FALSE)</f>
        <v>27</v>
      </c>
      <c r="BB105" s="4">
        <f t="shared" si="8"/>
        <v>27</v>
      </c>
    </row>
    <row r="106" spans="1:54" ht="13" x14ac:dyDescent="0.15">
      <c r="A106" s="4" t="s">
        <v>147</v>
      </c>
      <c r="B106" s="4">
        <f>VLOOKUP(A106,'Height &amp; Seated Height'!C:Q,2,FALSE)</f>
        <v>153.1</v>
      </c>
      <c r="C106" s="4">
        <f>VLOOKUP($A106,'Height &amp; Seated Height'!C:Q,3,FALSE)</f>
        <v>117</v>
      </c>
      <c r="D106" s="4">
        <f>VLOOKUP($A106,'Arm Span'!C:Q,2,FALSE)</f>
        <v>155.5</v>
      </c>
      <c r="E106" s="8">
        <f>VLOOKUP($A106,'20m Sprint (Post)'!C:Q,2,FALSE)</f>
        <v>4.0999999999999996</v>
      </c>
      <c r="F106" s="8">
        <f>VLOOKUP($A106,'20m Sprint (Post)'!$C:$Q,3,FALSE)</f>
        <v>3.9580000000000002</v>
      </c>
      <c r="G106" s="8">
        <f t="shared" si="0"/>
        <v>3.9580000000000002</v>
      </c>
      <c r="H106" s="8">
        <f>VLOOKUP($A106,'505 Agility (Post)'!$C:$Q,2,FALSE)</f>
        <v>2.71</v>
      </c>
      <c r="I106" s="8">
        <f>VLOOKUP($A106,'505 Agility (Post)'!$C:$Q,3,FALSE)</f>
        <v>2.72</v>
      </c>
      <c r="J106" s="8">
        <f t="shared" si="1"/>
        <v>2.71</v>
      </c>
      <c r="K106" s="4">
        <f>VLOOKUP($A106,'Vertical Jump'!$C:$Q,2,FALSE)</f>
        <v>42</v>
      </c>
      <c r="L106" s="4">
        <f>VLOOKUP($A106,'Vertical Jump'!$C:$Q,3,FALSE)</f>
        <v>75</v>
      </c>
      <c r="M106" s="4">
        <f>VLOOKUP($A106,'Vertical Jump'!$C:$Q,4,FALSE)</f>
        <v>73</v>
      </c>
      <c r="N106" s="4">
        <f t="shared" si="2"/>
        <v>75</v>
      </c>
      <c r="O106" s="4">
        <f t="shared" si="3"/>
        <v>33</v>
      </c>
      <c r="P106" s="4">
        <f>VLOOKUP($A106,'Handgrip Strength'!$C:$Q,2,FALSE)</f>
        <v>27.5</v>
      </c>
      <c r="Q106" s="4">
        <f>VLOOKUP($A106,'Handgrip Strength'!$C:$Q,3,FALSE)</f>
        <v>25.5</v>
      </c>
      <c r="R106" s="4">
        <f t="shared" si="4"/>
        <v>27.5</v>
      </c>
      <c r="S106" s="4">
        <f>VLOOKUP($A106,'Balance Beam (Post)'!$C:$Q,2,FALSE)</f>
        <v>8</v>
      </c>
      <c r="T106" s="4">
        <f>VLOOKUP($A106,'Balance Beam (Post)'!$C:$Q,3,FALSE)</f>
        <v>8</v>
      </c>
      <c r="U106" s="4">
        <f>VLOOKUP($A106,'Balance Beam (Post)'!$C:$Q,4,FALSE)</f>
        <v>8</v>
      </c>
      <c r="V106" s="4">
        <f>VLOOKUP($A106,'Balance Beam (Post)'!$C:$Q,5,FALSE)</f>
        <v>8</v>
      </c>
      <c r="W106" s="4">
        <f>VLOOKUP($A106,'Balance Beam (Post)'!$C:$Q,6,FALSE)</f>
        <v>8</v>
      </c>
      <c r="X106" s="4">
        <f>VLOOKUP($A106,'Balance Beam (Post)'!$C:$Q,7,FALSE)</f>
        <v>8</v>
      </c>
      <c r="Y106" s="4">
        <f>VLOOKUP($A106,'Balance Beam (Post)'!$C:$Q,8,FALSE)</f>
        <v>8</v>
      </c>
      <c r="Z106" s="4">
        <f>VLOOKUP($A106,'Balance Beam (Post)'!$C:$Q,9,FALSE)</f>
        <v>8</v>
      </c>
      <c r="AA106" s="4">
        <f>VLOOKUP($A106,'Balance Beam (Post)'!$C:$Q,10,FALSE)</f>
        <v>8</v>
      </c>
      <c r="AB106" s="4">
        <f>VLOOKUP($A106,'Moving Sideways'!$C:$Q,2,FALSE)</f>
        <v>26</v>
      </c>
      <c r="AC106" s="4">
        <f>VLOOKUP($A106,'Moving Sideways'!$C:$Q,3,FALSE)</f>
        <v>32</v>
      </c>
      <c r="AD106" s="4">
        <f t="shared" si="5"/>
        <v>32</v>
      </c>
      <c r="AE106" s="4">
        <f>VLOOKUP($A106,'Jumping Sideways'!$C:$Q,2,FALSE)</f>
        <v>41</v>
      </c>
      <c r="AF106" s="4">
        <f>VLOOKUP($A106,'Jumping Sideways'!$C:$Q,3,FALSE)</f>
        <v>41</v>
      </c>
      <c r="AG106" s="4">
        <f t="shared" si="6"/>
        <v>41</v>
      </c>
      <c r="AH106" s="4">
        <f>VLOOKUP($A106,'Y-Balance (Post)'!$C:$Q,2,FALSE)</f>
        <v>77</v>
      </c>
      <c r="AI106" s="4">
        <f>VLOOKUP($A106,'Y-Balance (Post)'!$C:$Q,3,FALSE)</f>
        <v>71</v>
      </c>
      <c r="AJ106" s="4">
        <f>VLOOKUP($A106,'Y-Balance (Post)'!$C:$Q,4,FALSE)</f>
        <v>72</v>
      </c>
      <c r="AK106" s="4">
        <f>VLOOKUP($A106,'Y-Balance (Post)'!$C:$Q,5,FALSE)</f>
        <v>78</v>
      </c>
      <c r="AL106" s="4">
        <f>VLOOKUP($A106,'Y-Balance (Post)'!$C:$Q,6,FALSE)</f>
        <v>77</v>
      </c>
      <c r="AM106" s="4">
        <f>VLOOKUP($A106,'Y-Balance (Post)'!$C:$Q,7,FALSE)</f>
        <v>85</v>
      </c>
      <c r="AN106" s="4">
        <f>VLOOKUP($A106,'Y-Balance (Post)'!$C:$Q,8,FALSE)</f>
        <v>75</v>
      </c>
      <c r="AO106" s="4">
        <f>VLOOKUP($A106,'Y-Balance (Post)'!$C:$Q,9,FALSE)</f>
        <v>79</v>
      </c>
      <c r="AP106" s="4">
        <f>VLOOKUP($A106,'Y-Balance (Post)'!$C:$Q,10,FALSE)</f>
        <v>78</v>
      </c>
      <c r="AQ106" s="4">
        <f>VLOOKUP($A106,'Y-Balance (Post)'!$C:$Q,11,FALSE)</f>
        <v>82</v>
      </c>
      <c r="AR106" s="4">
        <f>VLOOKUP($A106,'Y-Balance (Post)'!$C:$Q,12,FALSE)</f>
        <v>88</v>
      </c>
      <c r="AS106" s="4">
        <f>VLOOKUP($A106,'Y-Balance (Post)'!$C:$Q,13,FALSE)</f>
        <v>82</v>
      </c>
      <c r="AT106" s="4">
        <f t="shared" ref="AT106:AY106" si="112">MAX(AH106,AN106)</f>
        <v>77</v>
      </c>
      <c r="AU106" s="4">
        <f t="shared" si="112"/>
        <v>79</v>
      </c>
      <c r="AV106" s="4">
        <f t="shared" si="112"/>
        <v>78</v>
      </c>
      <c r="AW106" s="4">
        <f t="shared" si="112"/>
        <v>82</v>
      </c>
      <c r="AX106" s="4">
        <f t="shared" si="112"/>
        <v>88</v>
      </c>
      <c r="AY106" s="4">
        <f t="shared" si="112"/>
        <v>85</v>
      </c>
      <c r="AZ106" s="4">
        <f>VLOOKUP($A106,'Wall Toss'!$C:$Q,2,FALSE)</f>
        <v>7</v>
      </c>
      <c r="BA106" s="4">
        <f>VLOOKUP($A106,'Wall Toss'!$C:$Q,3,FALSE)</f>
        <v>17</v>
      </c>
      <c r="BB106" s="4">
        <f t="shared" si="8"/>
        <v>17</v>
      </c>
    </row>
    <row r="107" spans="1:54" ht="13" x14ac:dyDescent="0.15">
      <c r="A107" s="4" t="s">
        <v>148</v>
      </c>
      <c r="B107" s="4">
        <f>VLOOKUP(A107,'Height &amp; Seated Height'!C:Q,2,FALSE)</f>
        <v>151.4</v>
      </c>
      <c r="C107" s="4">
        <f>VLOOKUP($A107,'Height &amp; Seated Height'!C:Q,3,FALSE)</f>
        <v>115.5</v>
      </c>
      <c r="D107" s="4">
        <f>VLOOKUP($A107,'Arm Span'!C:Q,2,FALSE)</f>
        <v>154</v>
      </c>
      <c r="E107" s="8">
        <f>VLOOKUP($A107,'20m Sprint (Post)'!C:Q,2,FALSE)</f>
        <v>3.86</v>
      </c>
      <c r="F107" s="8">
        <f>VLOOKUP($A107,'20m Sprint (Post)'!$C:$Q,3,FALSE)</f>
        <v>3.879</v>
      </c>
      <c r="G107" s="8">
        <f t="shared" si="0"/>
        <v>3.86</v>
      </c>
      <c r="H107" s="8">
        <f>VLOOKUP($A107,'505 Agility (Post)'!$C:$Q,2,FALSE)</f>
        <v>3.1</v>
      </c>
      <c r="I107" s="8">
        <f>VLOOKUP($A107,'505 Agility (Post)'!$C:$Q,3,FALSE)</f>
        <v>2.92</v>
      </c>
      <c r="J107" s="8">
        <f t="shared" si="1"/>
        <v>2.92</v>
      </c>
      <c r="K107" s="4">
        <f>VLOOKUP($A107,'Vertical Jump'!$C:$Q,2,FALSE)</f>
        <v>38</v>
      </c>
      <c r="L107" s="4">
        <f>VLOOKUP($A107,'Vertical Jump'!$C:$Q,3,FALSE)</f>
        <v>68</v>
      </c>
      <c r="M107" s="4">
        <f>VLOOKUP($A107,'Vertical Jump'!$C:$Q,4,FALSE)</f>
        <v>69</v>
      </c>
      <c r="N107" s="4">
        <f t="shared" si="2"/>
        <v>69</v>
      </c>
      <c r="O107" s="4">
        <f t="shared" si="3"/>
        <v>31</v>
      </c>
      <c r="P107" s="4">
        <f>VLOOKUP($A107,'Handgrip Strength'!$C:$Q,2,FALSE)</f>
        <v>20</v>
      </c>
      <c r="Q107" s="4">
        <f>VLOOKUP($A107,'Handgrip Strength'!$C:$Q,3,FALSE)</f>
        <v>21</v>
      </c>
      <c r="R107" s="4">
        <f t="shared" si="4"/>
        <v>21</v>
      </c>
      <c r="S107" s="4">
        <f>VLOOKUP($A107,'Balance Beam (Post)'!$C:$Q,2,FALSE)</f>
        <v>8</v>
      </c>
      <c r="T107" s="4">
        <f>VLOOKUP($A107,'Balance Beam (Post)'!$C:$Q,3,FALSE)</f>
        <v>8</v>
      </c>
      <c r="U107" s="4">
        <f>VLOOKUP($A107,'Balance Beam (Post)'!$C:$Q,4,FALSE)</f>
        <v>8</v>
      </c>
      <c r="V107" s="4">
        <f>VLOOKUP($A107,'Balance Beam (Post)'!$C:$Q,5,FALSE)</f>
        <v>8</v>
      </c>
      <c r="W107" s="4">
        <f>VLOOKUP($A107,'Balance Beam (Post)'!$C:$Q,6,FALSE)</f>
        <v>8</v>
      </c>
      <c r="X107" s="4">
        <f>VLOOKUP($A107,'Balance Beam (Post)'!$C:$Q,7,FALSE)</f>
        <v>8</v>
      </c>
      <c r="Y107" s="4">
        <f>VLOOKUP($A107,'Balance Beam (Post)'!$C:$Q,8,FALSE)</f>
        <v>7</v>
      </c>
      <c r="Z107" s="4">
        <f>VLOOKUP($A107,'Balance Beam (Post)'!$C:$Q,9,FALSE)</f>
        <v>1</v>
      </c>
      <c r="AA107" s="4">
        <f>VLOOKUP($A107,'Balance Beam (Post)'!$C:$Q,10,FALSE)</f>
        <v>5</v>
      </c>
      <c r="AB107" s="4">
        <f>VLOOKUP($A107,'Moving Sideways'!$C:$Q,2,FALSE)</f>
        <v>26</v>
      </c>
      <c r="AC107" s="4">
        <f>VLOOKUP($A107,'Moving Sideways'!$C:$Q,3,FALSE)</f>
        <v>29</v>
      </c>
      <c r="AD107" s="4">
        <f t="shared" si="5"/>
        <v>29</v>
      </c>
      <c r="AE107" s="4">
        <f>VLOOKUP($A107,'Jumping Sideways'!$C:$Q,2,FALSE)</f>
        <v>39</v>
      </c>
      <c r="AF107" s="4">
        <f>VLOOKUP($A107,'Jumping Sideways'!$C:$Q,3,FALSE)</f>
        <v>38</v>
      </c>
      <c r="AG107" s="4">
        <f t="shared" si="6"/>
        <v>39</v>
      </c>
      <c r="AH107" s="4">
        <f>VLOOKUP($A107,'Y-Balance (Post)'!$C:$Q,2,FALSE)</f>
        <v>65</v>
      </c>
      <c r="AI107" s="4">
        <f>VLOOKUP($A107,'Y-Balance (Post)'!$C:$Q,3,FALSE)</f>
        <v>70</v>
      </c>
      <c r="AJ107" s="4">
        <f>VLOOKUP($A107,'Y-Balance (Post)'!$C:$Q,4,FALSE)</f>
        <v>80</v>
      </c>
      <c r="AK107" s="4">
        <f>VLOOKUP($A107,'Y-Balance (Post)'!$C:$Q,5,FALSE)</f>
        <v>92</v>
      </c>
      <c r="AL107" s="4">
        <f>VLOOKUP($A107,'Y-Balance (Post)'!$C:$Q,6,FALSE)</f>
        <v>0</v>
      </c>
      <c r="AM107" s="4">
        <f>VLOOKUP($A107,'Y-Balance (Post)'!$C:$Q,7,FALSE)</f>
        <v>84</v>
      </c>
      <c r="AN107" s="4">
        <f>VLOOKUP($A107,'Y-Balance (Post)'!$C:$Q,8,FALSE)</f>
        <v>61</v>
      </c>
      <c r="AO107" s="4">
        <f>VLOOKUP($A107,'Y-Balance (Post)'!$C:$Q,9,FALSE)</f>
        <v>72</v>
      </c>
      <c r="AP107" s="4">
        <f>VLOOKUP($A107,'Y-Balance (Post)'!$C:$Q,10,FALSE)</f>
        <v>84</v>
      </c>
      <c r="AQ107" s="4">
        <f>VLOOKUP($A107,'Y-Balance (Post)'!$C:$Q,11,FALSE)</f>
        <v>93</v>
      </c>
      <c r="AR107" s="4">
        <f>VLOOKUP($A107,'Y-Balance (Post)'!$C:$Q,12,FALSE)</f>
        <v>90</v>
      </c>
      <c r="AS107" s="4">
        <f>VLOOKUP($A107,'Y-Balance (Post)'!$C:$Q,13,FALSE)</f>
        <v>84</v>
      </c>
      <c r="AT107" s="4">
        <f t="shared" ref="AT107:AY107" si="113">MAX(AH107,AN107)</f>
        <v>65</v>
      </c>
      <c r="AU107" s="4">
        <f t="shared" si="113"/>
        <v>72</v>
      </c>
      <c r="AV107" s="4">
        <f t="shared" si="113"/>
        <v>84</v>
      </c>
      <c r="AW107" s="4">
        <f t="shared" si="113"/>
        <v>93</v>
      </c>
      <c r="AX107" s="4">
        <f t="shared" si="113"/>
        <v>90</v>
      </c>
      <c r="AY107" s="4">
        <f t="shared" si="113"/>
        <v>84</v>
      </c>
      <c r="AZ107" s="4">
        <f>VLOOKUP($A107,'Wall Toss'!$C:$Q,2,FALSE)</f>
        <v>0</v>
      </c>
      <c r="BA107" s="4">
        <f>VLOOKUP($A107,'Wall Toss'!$C:$Q,3,FALSE)</f>
        <v>1</v>
      </c>
      <c r="BB107" s="4">
        <f t="shared" si="8"/>
        <v>1</v>
      </c>
    </row>
    <row r="108" spans="1:54" ht="13" hidden="1" x14ac:dyDescent="0.15">
      <c r="A108" s="4" t="s">
        <v>149</v>
      </c>
      <c r="B108" s="4" t="e">
        <f>VLOOKUP(A108,'Height &amp; Seated Height'!C:Q,2,FALSE)</f>
        <v>#N/A</v>
      </c>
      <c r="C108" s="4" t="e">
        <f>VLOOKUP($A108,'Height &amp; Seated Height'!C:Q,3,FALSE)</f>
        <v>#N/A</v>
      </c>
      <c r="D108" s="4" t="e">
        <f>VLOOKUP($A108,'Arm Span'!C:Q,2,FALSE)</f>
        <v>#N/A</v>
      </c>
      <c r="E108" s="8">
        <f>VLOOKUP($A108,'20m Sprint (Post)'!C:Q,2,FALSE)</f>
        <v>0</v>
      </c>
      <c r="F108" s="8">
        <f>VLOOKUP($A108,'20m Sprint (Post)'!$C:$Q,3,FALSE)</f>
        <v>0</v>
      </c>
      <c r="G108" s="8">
        <f t="shared" si="0"/>
        <v>0</v>
      </c>
      <c r="H108" s="4" t="e">
        <f>VLOOKUP($A108,'505 Agility (Post)'!$C:$Q,2,FALSE)</f>
        <v>#N/A</v>
      </c>
      <c r="I108" s="4" t="e">
        <f>VLOOKUP($A108,'505 Agility (Post)'!$C:$Q,3,FALSE)</f>
        <v>#N/A</v>
      </c>
      <c r="J108" s="4" t="e">
        <f t="shared" si="1"/>
        <v>#N/A</v>
      </c>
      <c r="K108" s="4" t="e">
        <f>VLOOKUP($A108,'Vertical Jump'!$C:$Q,2,FALSE)</f>
        <v>#N/A</v>
      </c>
      <c r="L108" s="4" t="e">
        <f>VLOOKUP($A108,'Vertical Jump'!$C:$Q,3,FALSE)</f>
        <v>#N/A</v>
      </c>
      <c r="M108" s="4" t="e">
        <f>VLOOKUP($A108,'Vertical Jump'!$C:$Q,4,FALSE)</f>
        <v>#N/A</v>
      </c>
      <c r="N108" s="4" t="e">
        <f t="shared" si="2"/>
        <v>#N/A</v>
      </c>
      <c r="O108" s="4" t="e">
        <f t="shared" si="3"/>
        <v>#N/A</v>
      </c>
      <c r="P108" s="4" t="e">
        <f>VLOOKUP($A108,'Handgrip Strength'!$C:$Q,2,FALSE)</f>
        <v>#N/A</v>
      </c>
      <c r="Q108" s="4" t="e">
        <f>VLOOKUP($A108,'Handgrip Strength'!$C:$Q,3,FALSE)</f>
        <v>#N/A</v>
      </c>
      <c r="R108" s="4" t="e">
        <f t="shared" si="4"/>
        <v>#N/A</v>
      </c>
      <c r="S108" s="4">
        <f>VLOOKUP($A108,'Balance Beam (Post)'!$C:$Q,2,FALSE)</f>
        <v>0</v>
      </c>
      <c r="T108" s="4">
        <f>VLOOKUP($A108,'Balance Beam (Post)'!$C:$Q,3,FALSE)</f>
        <v>0</v>
      </c>
      <c r="U108" s="4">
        <f>VLOOKUP($A108,'Balance Beam (Post)'!$C:$Q,4,FALSE)</f>
        <v>0</v>
      </c>
      <c r="V108" s="4">
        <f>VLOOKUP($A108,'Balance Beam (Post)'!$C:$Q,5,FALSE)</f>
        <v>0</v>
      </c>
      <c r="W108" s="4">
        <f>VLOOKUP($A108,'Balance Beam (Post)'!$C:$Q,6,FALSE)</f>
        <v>0</v>
      </c>
      <c r="X108" s="4">
        <f>VLOOKUP($A108,'Balance Beam (Post)'!$C:$Q,7,FALSE)</f>
        <v>0</v>
      </c>
      <c r="Y108" s="4">
        <f>VLOOKUP($A108,'Balance Beam (Post)'!$C:$Q,8,FALSE)</f>
        <v>0</v>
      </c>
      <c r="Z108" s="4">
        <f>VLOOKUP($A108,'Balance Beam (Post)'!$C:$Q,9,FALSE)</f>
        <v>0</v>
      </c>
      <c r="AA108" s="4">
        <f>VLOOKUP($A108,'Balance Beam (Post)'!$C:$Q,10,FALSE)</f>
        <v>0</v>
      </c>
      <c r="AB108" s="4" t="e">
        <f>VLOOKUP($A108,'Moving Sideways'!$C:$Q,2,FALSE)</f>
        <v>#N/A</v>
      </c>
      <c r="AC108" s="4" t="e">
        <f>VLOOKUP($A108,'Moving Sideways'!$C:$Q,3,FALSE)</f>
        <v>#N/A</v>
      </c>
      <c r="AD108" s="4" t="e">
        <f t="shared" si="5"/>
        <v>#N/A</v>
      </c>
      <c r="AE108" s="4" t="e">
        <f>VLOOKUP($A108,'Jumping Sideways'!$C:$Q,2,FALSE)</f>
        <v>#N/A</v>
      </c>
      <c r="AF108" s="4" t="e">
        <f>VLOOKUP($A108,'Jumping Sideways'!$C:$Q,3,FALSE)</f>
        <v>#N/A</v>
      </c>
      <c r="AG108" s="4" t="e">
        <f t="shared" si="6"/>
        <v>#N/A</v>
      </c>
      <c r="AH108" s="4" t="e">
        <f>VLOOKUP($A108,'Y-Balance (Post)'!$C:$Q,2,FALSE)</f>
        <v>#N/A</v>
      </c>
      <c r="AI108" s="4" t="e">
        <f>VLOOKUP($A108,'Y-Balance (Post)'!$C:$Q,3,FALSE)</f>
        <v>#N/A</v>
      </c>
      <c r="AJ108" s="4" t="e">
        <f>VLOOKUP($A108,'Y-Balance (Post)'!$C:$Q,4,FALSE)</f>
        <v>#N/A</v>
      </c>
      <c r="AK108" s="4" t="e">
        <f>VLOOKUP($A108,'Y-Balance (Post)'!$C:$Q,5,FALSE)</f>
        <v>#N/A</v>
      </c>
      <c r="AL108" s="4" t="e">
        <f>VLOOKUP($A108,'Y-Balance (Post)'!$C:$Q,6,FALSE)</f>
        <v>#N/A</v>
      </c>
      <c r="AM108" s="4" t="e">
        <f>VLOOKUP($A108,'Y-Balance (Post)'!$C:$Q,7,FALSE)</f>
        <v>#N/A</v>
      </c>
      <c r="AN108" s="4" t="e">
        <f>VLOOKUP($A108,'Y-Balance (Post)'!$C:$Q,8,FALSE)</f>
        <v>#N/A</v>
      </c>
      <c r="AO108" s="4" t="e">
        <f>VLOOKUP($A108,'Y-Balance (Post)'!$C:$Q,9,FALSE)</f>
        <v>#N/A</v>
      </c>
      <c r="AP108" s="4" t="e">
        <f>VLOOKUP($A108,'Y-Balance (Post)'!$C:$Q,10,FALSE)</f>
        <v>#N/A</v>
      </c>
      <c r="AQ108" s="4" t="e">
        <f>VLOOKUP($A108,'Y-Balance (Post)'!$C:$Q,11,FALSE)</f>
        <v>#N/A</v>
      </c>
      <c r="AR108" s="4" t="e">
        <f>VLOOKUP($A108,'Y-Balance (Post)'!$C:$Q,12,FALSE)</f>
        <v>#N/A</v>
      </c>
      <c r="AS108" s="4" t="e">
        <f>VLOOKUP($A108,'Y-Balance (Post)'!$C:$Q,13,FALSE)</f>
        <v>#N/A</v>
      </c>
      <c r="AT108" s="4" t="e">
        <f t="shared" ref="AT108:AY108" si="114">MAX(AH108,AN108)</f>
        <v>#N/A</v>
      </c>
      <c r="AU108" s="4" t="e">
        <f t="shared" si="114"/>
        <v>#N/A</v>
      </c>
      <c r="AV108" s="4" t="e">
        <f t="shared" si="114"/>
        <v>#N/A</v>
      </c>
      <c r="AW108" s="4" t="e">
        <f t="shared" si="114"/>
        <v>#N/A</v>
      </c>
      <c r="AX108" s="4" t="e">
        <f t="shared" si="114"/>
        <v>#N/A</v>
      </c>
      <c r="AY108" s="4" t="e">
        <f t="shared" si="114"/>
        <v>#N/A</v>
      </c>
      <c r="AZ108" s="4" t="e">
        <f>VLOOKUP($A108,'Wall Toss'!$C:$Q,2,FALSE)</f>
        <v>#N/A</v>
      </c>
      <c r="BA108" s="4" t="e">
        <f>VLOOKUP($A108,'Wall Toss'!$C:$Q,3,FALSE)</f>
        <v>#N/A</v>
      </c>
      <c r="BB108" s="4" t="e">
        <f t="shared" si="8"/>
        <v>#N/A</v>
      </c>
    </row>
    <row r="109" spans="1:54" ht="13" x14ac:dyDescent="0.15">
      <c r="A109" s="4" t="s">
        <v>150</v>
      </c>
      <c r="B109" s="4">
        <f>VLOOKUP(A109,'Height &amp; Seated Height'!C:Q,2,FALSE)</f>
        <v>164.8</v>
      </c>
      <c r="C109" s="4">
        <f>VLOOKUP($A109,'Height &amp; Seated Height'!C:Q,3,FALSE)</f>
        <v>124.9</v>
      </c>
      <c r="D109" s="4">
        <f>VLOOKUP($A109,'Arm Span'!C:Q,2,FALSE)</f>
        <v>166</v>
      </c>
      <c r="E109" s="8">
        <f>VLOOKUP($A109,'20m Sprint (Post)'!C:Q,2,FALSE)</f>
        <v>3.5139999999999998</v>
      </c>
      <c r="F109" s="8">
        <f>VLOOKUP($A109,'20m Sprint (Post)'!$C:$Q,3,FALSE)</f>
        <v>3.3889999999999998</v>
      </c>
      <c r="G109" s="8">
        <f t="shared" si="0"/>
        <v>3.3889999999999998</v>
      </c>
      <c r="H109" s="8">
        <f>VLOOKUP($A109,'505 Agility (Post)'!$C:$Q,2,FALSE)</f>
        <v>2.78</v>
      </c>
      <c r="I109" s="8">
        <f>VLOOKUP($A109,'505 Agility (Post)'!$C:$Q,3,FALSE)</f>
        <v>2.67</v>
      </c>
      <c r="J109" s="8">
        <f t="shared" si="1"/>
        <v>2.67</v>
      </c>
      <c r="K109" s="4">
        <f>VLOOKUP($A109,'Vertical Jump'!$C:$Q,2,FALSE)</f>
        <v>31</v>
      </c>
      <c r="L109" s="4">
        <f>VLOOKUP($A109,'Vertical Jump'!$C:$Q,3,FALSE)</f>
        <v>83</v>
      </c>
      <c r="M109" s="4">
        <f>VLOOKUP($A109,'Vertical Jump'!$C:$Q,4,FALSE)</f>
        <v>85</v>
      </c>
      <c r="N109" s="4">
        <f t="shared" si="2"/>
        <v>85</v>
      </c>
      <c r="O109" s="4">
        <f t="shared" si="3"/>
        <v>54</v>
      </c>
      <c r="P109" s="4">
        <f>VLOOKUP($A109,'Handgrip Strength'!$C:$Q,2,FALSE)</f>
        <v>34</v>
      </c>
      <c r="Q109" s="4">
        <f>VLOOKUP($A109,'Handgrip Strength'!$C:$Q,3,FALSE)</f>
        <v>35</v>
      </c>
      <c r="R109" s="4">
        <f t="shared" si="4"/>
        <v>35</v>
      </c>
      <c r="S109" s="4">
        <f>VLOOKUP($A109,'Balance Beam (Post)'!$C:$Q,2,FALSE)</f>
        <v>1</v>
      </c>
      <c r="T109" s="4">
        <f>VLOOKUP($A109,'Balance Beam (Post)'!$C:$Q,3,FALSE)</f>
        <v>4</v>
      </c>
      <c r="U109" s="4">
        <f>VLOOKUP($A109,'Balance Beam (Post)'!$C:$Q,4,FALSE)</f>
        <v>1</v>
      </c>
      <c r="V109" s="4">
        <f>VLOOKUP($A109,'Balance Beam (Post)'!$C:$Q,5,FALSE)</f>
        <v>0</v>
      </c>
      <c r="W109" s="4">
        <f>VLOOKUP($A109,'Balance Beam (Post)'!$C:$Q,6,FALSE)</f>
        <v>3</v>
      </c>
      <c r="X109" s="4">
        <f>VLOOKUP($A109,'Balance Beam (Post)'!$C:$Q,7,FALSE)</f>
        <v>2</v>
      </c>
      <c r="Y109" s="4">
        <f>VLOOKUP($A109,'Balance Beam (Post)'!$C:$Q,8,FALSE)</f>
        <v>0</v>
      </c>
      <c r="Z109" s="4">
        <f>VLOOKUP($A109,'Balance Beam (Post)'!$C:$Q,9,FALSE)</f>
        <v>0</v>
      </c>
      <c r="AA109" s="4">
        <f>VLOOKUP($A109,'Balance Beam (Post)'!$C:$Q,10,FALSE)</f>
        <v>1</v>
      </c>
      <c r="AB109" s="4">
        <f>VLOOKUP($A109,'Moving Sideways'!$C:$Q,2,FALSE)</f>
        <v>30</v>
      </c>
      <c r="AC109" s="4">
        <f>VLOOKUP($A109,'Moving Sideways'!$C:$Q,3,FALSE)</f>
        <v>29</v>
      </c>
      <c r="AD109" s="4">
        <f t="shared" si="5"/>
        <v>30</v>
      </c>
      <c r="AE109" s="4">
        <f>VLOOKUP($A109,'Jumping Sideways'!$C:$Q,2,FALSE)</f>
        <v>44</v>
      </c>
      <c r="AF109" s="4">
        <f>VLOOKUP($A109,'Jumping Sideways'!$C:$Q,3,FALSE)</f>
        <v>40</v>
      </c>
      <c r="AG109" s="4">
        <f t="shared" si="6"/>
        <v>44</v>
      </c>
      <c r="AH109" s="4">
        <f>VLOOKUP($A109,'Y-Balance (Post)'!$C:$Q,2,FALSE)</f>
        <v>67</v>
      </c>
      <c r="AI109" s="4">
        <f>VLOOKUP($A109,'Y-Balance (Post)'!$C:$Q,3,FALSE)</f>
        <v>57</v>
      </c>
      <c r="AJ109" s="4">
        <f>VLOOKUP($A109,'Y-Balance (Post)'!$C:$Q,4,FALSE)</f>
        <v>90</v>
      </c>
      <c r="AK109" s="4">
        <f>VLOOKUP($A109,'Y-Balance (Post)'!$C:$Q,5,FALSE)</f>
        <v>91</v>
      </c>
      <c r="AL109" s="4">
        <f>VLOOKUP($A109,'Y-Balance (Post)'!$C:$Q,6,FALSE)</f>
        <v>90</v>
      </c>
      <c r="AM109" s="4">
        <f>VLOOKUP($A109,'Y-Balance (Post)'!$C:$Q,7,FALSE)</f>
        <v>96</v>
      </c>
      <c r="AN109" s="4">
        <f>VLOOKUP($A109,'Y-Balance (Post)'!$C:$Q,8,FALSE)</f>
        <v>72</v>
      </c>
      <c r="AO109" s="4">
        <f>VLOOKUP($A109,'Y-Balance (Post)'!$C:$Q,9,FALSE)</f>
        <v>62</v>
      </c>
      <c r="AP109" s="4">
        <f>VLOOKUP($A109,'Y-Balance (Post)'!$C:$Q,10,FALSE)</f>
        <v>93</v>
      </c>
      <c r="AQ109" s="4">
        <f>VLOOKUP($A109,'Y-Balance (Post)'!$C:$Q,11,FALSE)</f>
        <v>92</v>
      </c>
      <c r="AR109" s="4">
        <f>VLOOKUP($A109,'Y-Balance (Post)'!$C:$Q,12,FALSE)</f>
        <v>90</v>
      </c>
      <c r="AS109" s="4">
        <f>VLOOKUP($A109,'Y-Balance (Post)'!$C:$Q,13,FALSE)</f>
        <v>100</v>
      </c>
      <c r="AT109" s="4">
        <f t="shared" ref="AT109:AY109" si="115">MAX(AH109,AN109)</f>
        <v>72</v>
      </c>
      <c r="AU109" s="4">
        <f t="shared" si="115"/>
        <v>62</v>
      </c>
      <c r="AV109" s="4">
        <f t="shared" si="115"/>
        <v>93</v>
      </c>
      <c r="AW109" s="4">
        <f t="shared" si="115"/>
        <v>92</v>
      </c>
      <c r="AX109" s="4">
        <f t="shared" si="115"/>
        <v>90</v>
      </c>
      <c r="AY109" s="4">
        <f t="shared" si="115"/>
        <v>100</v>
      </c>
      <c r="AZ109" s="4">
        <f>VLOOKUP($A109,'Wall Toss'!$C:$Q,2,FALSE)</f>
        <v>24</v>
      </c>
      <c r="BA109" s="4">
        <f>VLOOKUP($A109,'Wall Toss'!$C:$Q,3,FALSE)</f>
        <v>23</v>
      </c>
      <c r="BB109" s="4">
        <f t="shared" si="8"/>
        <v>24</v>
      </c>
    </row>
    <row r="110" spans="1:54" ht="13" x14ac:dyDescent="0.15">
      <c r="A110" s="4" t="s">
        <v>151</v>
      </c>
      <c r="B110" s="4">
        <f>VLOOKUP(A110,'Height &amp; Seated Height'!C:Q,2,FALSE)</f>
        <v>156.9</v>
      </c>
      <c r="C110" s="4">
        <f>VLOOKUP($A110,'Height &amp; Seated Height'!C:Q,3,FALSE)</f>
        <v>117.9</v>
      </c>
      <c r="D110" s="4">
        <f>VLOOKUP($A110,'Arm Span'!C:Q,2,FALSE)</f>
        <v>159.5</v>
      </c>
      <c r="E110" s="8">
        <f>VLOOKUP($A110,'20m Sprint (Post)'!C:Q,2,FALSE)</f>
        <v>3.601</v>
      </c>
      <c r="F110" s="8">
        <f>VLOOKUP($A110,'20m Sprint (Post)'!$C:$Q,3,FALSE)</f>
        <v>3.5710000000000002</v>
      </c>
      <c r="G110" s="8">
        <f t="shared" si="0"/>
        <v>3.5710000000000002</v>
      </c>
      <c r="H110" s="8">
        <f>VLOOKUP($A110,'505 Agility (Post)'!$C:$Q,2,FALSE)</f>
        <v>2.83</v>
      </c>
      <c r="I110" s="8">
        <f>VLOOKUP($A110,'505 Agility (Post)'!$C:$Q,3,FALSE)</f>
        <v>2.87</v>
      </c>
      <c r="J110" s="8">
        <f t="shared" si="1"/>
        <v>2.83</v>
      </c>
      <c r="K110" s="4">
        <f>VLOOKUP($A110,'Vertical Jump'!$C:$Q,2,FALSE)</f>
        <v>25</v>
      </c>
      <c r="L110" s="4">
        <f>VLOOKUP($A110,'Vertical Jump'!$C:$Q,3,FALSE)</f>
        <v>65</v>
      </c>
      <c r="M110" s="4">
        <f>VLOOKUP($A110,'Vertical Jump'!$C:$Q,4,FALSE)</f>
        <v>62</v>
      </c>
      <c r="N110" s="4">
        <f t="shared" si="2"/>
        <v>65</v>
      </c>
      <c r="O110" s="4">
        <f t="shared" si="3"/>
        <v>40</v>
      </c>
      <c r="P110" s="4">
        <f>VLOOKUP($A110,'Handgrip Strength'!$C:$Q,2,FALSE)</f>
        <v>21.5</v>
      </c>
      <c r="Q110" s="4">
        <f>VLOOKUP($A110,'Handgrip Strength'!$C:$Q,3,FALSE)</f>
        <v>23.5</v>
      </c>
      <c r="R110" s="4">
        <f t="shared" si="4"/>
        <v>23.5</v>
      </c>
      <c r="S110" s="4">
        <f>VLOOKUP($A110,'Balance Beam (Post)'!$C:$Q,2,FALSE)</f>
        <v>6</v>
      </c>
      <c r="T110" s="4">
        <f>VLOOKUP($A110,'Balance Beam (Post)'!$C:$Q,3,FALSE)</f>
        <v>8</v>
      </c>
      <c r="U110" s="4">
        <f>VLOOKUP($A110,'Balance Beam (Post)'!$C:$Q,4,FALSE)</f>
        <v>3</v>
      </c>
      <c r="V110" s="4">
        <f>VLOOKUP($A110,'Balance Beam (Post)'!$C:$Q,5,FALSE)</f>
        <v>4</v>
      </c>
      <c r="W110" s="4">
        <f>VLOOKUP($A110,'Balance Beam (Post)'!$C:$Q,6,FALSE)</f>
        <v>5</v>
      </c>
      <c r="X110" s="4">
        <f>VLOOKUP($A110,'Balance Beam (Post)'!$C:$Q,7,FALSE)</f>
        <v>6</v>
      </c>
      <c r="Y110" s="4">
        <f>VLOOKUP($A110,'Balance Beam (Post)'!$C:$Q,8,FALSE)</f>
        <v>3</v>
      </c>
      <c r="Z110" s="4">
        <f>VLOOKUP($A110,'Balance Beam (Post)'!$C:$Q,9,FALSE)</f>
        <v>8</v>
      </c>
      <c r="AA110" s="4">
        <f>VLOOKUP($A110,'Balance Beam (Post)'!$C:$Q,10,FALSE)</f>
        <v>4</v>
      </c>
      <c r="AB110" s="4">
        <f>VLOOKUP($A110,'Moving Sideways'!$C:$Q,2,FALSE)</f>
        <v>25</v>
      </c>
      <c r="AC110" s="4">
        <f>VLOOKUP($A110,'Moving Sideways'!$C:$Q,3,FALSE)</f>
        <v>29</v>
      </c>
      <c r="AD110" s="4">
        <f t="shared" si="5"/>
        <v>29</v>
      </c>
      <c r="AE110" s="4">
        <f>VLOOKUP($A110,'Jumping Sideways'!$C:$Q,2,FALSE)</f>
        <v>46</v>
      </c>
      <c r="AF110" s="4">
        <f>VLOOKUP($A110,'Jumping Sideways'!$C:$Q,3,FALSE)</f>
        <v>44</v>
      </c>
      <c r="AG110" s="4">
        <f t="shared" si="6"/>
        <v>46</v>
      </c>
      <c r="AH110" s="4">
        <f>VLOOKUP($A110,'Y-Balance (Post)'!$C:$Q,2,FALSE)</f>
        <v>60</v>
      </c>
      <c r="AI110" s="4">
        <f>VLOOKUP($A110,'Y-Balance (Post)'!$C:$Q,3,FALSE)</f>
        <v>58</v>
      </c>
      <c r="AJ110" s="4">
        <f>VLOOKUP($A110,'Y-Balance (Post)'!$C:$Q,4,FALSE)</f>
        <v>91</v>
      </c>
      <c r="AK110" s="4">
        <f>VLOOKUP($A110,'Y-Balance (Post)'!$C:$Q,5,FALSE)</f>
        <v>75</v>
      </c>
      <c r="AL110" s="4">
        <f>VLOOKUP($A110,'Y-Balance (Post)'!$C:$Q,6,FALSE)</f>
        <v>92</v>
      </c>
      <c r="AM110" s="4">
        <f>VLOOKUP($A110,'Y-Balance (Post)'!$C:$Q,7,FALSE)</f>
        <v>97</v>
      </c>
      <c r="AN110" s="4">
        <f>VLOOKUP($A110,'Y-Balance (Post)'!$C:$Q,8,FALSE)</f>
        <v>60</v>
      </c>
      <c r="AO110" s="4">
        <f>VLOOKUP($A110,'Y-Balance (Post)'!$C:$Q,9,FALSE)</f>
        <v>64</v>
      </c>
      <c r="AP110" s="4">
        <f>VLOOKUP($A110,'Y-Balance (Post)'!$C:$Q,10,FALSE)</f>
        <v>107</v>
      </c>
      <c r="AQ110" s="4">
        <f>VLOOKUP($A110,'Y-Balance (Post)'!$C:$Q,11,FALSE)</f>
        <v>103</v>
      </c>
      <c r="AR110" s="4">
        <f>VLOOKUP($A110,'Y-Balance (Post)'!$C:$Q,12,FALSE)</f>
        <v>107</v>
      </c>
      <c r="AS110" s="4">
        <f>VLOOKUP($A110,'Y-Balance (Post)'!$C:$Q,13,FALSE)</f>
        <v>89</v>
      </c>
      <c r="AT110" s="4">
        <f t="shared" ref="AT110:AY110" si="116">MAX(AH110,AN110)</f>
        <v>60</v>
      </c>
      <c r="AU110" s="4">
        <f t="shared" si="116"/>
        <v>64</v>
      </c>
      <c r="AV110" s="4">
        <f t="shared" si="116"/>
        <v>107</v>
      </c>
      <c r="AW110" s="4">
        <f t="shared" si="116"/>
        <v>103</v>
      </c>
      <c r="AX110" s="4">
        <f t="shared" si="116"/>
        <v>107</v>
      </c>
      <c r="AY110" s="4">
        <f t="shared" si="116"/>
        <v>97</v>
      </c>
      <c r="AZ110" s="4">
        <f>VLOOKUP($A110,'Wall Toss'!$C:$Q,2,FALSE)</f>
        <v>12</v>
      </c>
      <c r="BA110" s="4">
        <f>VLOOKUP($A110,'Wall Toss'!$C:$Q,3,FALSE)</f>
        <v>16</v>
      </c>
      <c r="BB110" s="4">
        <f t="shared" si="8"/>
        <v>16</v>
      </c>
    </row>
    <row r="111" spans="1:54" ht="13" x14ac:dyDescent="0.15">
      <c r="A111" s="4" t="s">
        <v>152</v>
      </c>
      <c r="B111" s="4">
        <f>VLOOKUP(A111,'Height &amp; Seated Height'!C:Q,2,FALSE)</f>
        <v>171</v>
      </c>
      <c r="C111" s="4">
        <f>VLOOKUP($A111,'Height &amp; Seated Height'!C:Q,3,FALSE)</f>
        <v>126</v>
      </c>
      <c r="D111" s="4">
        <f>VLOOKUP($A111,'Arm Span'!C:Q,2,FALSE)</f>
        <v>163</v>
      </c>
      <c r="E111" s="8">
        <f>VLOOKUP($A111,'20m Sprint (Post)'!C:Q,2,FALSE)</f>
        <v>3.415</v>
      </c>
      <c r="F111" s="8">
        <f>VLOOKUP($A111,'20m Sprint (Post)'!$C:$Q,3,FALSE)</f>
        <v>3.403</v>
      </c>
      <c r="G111" s="8">
        <f t="shared" si="0"/>
        <v>3.403</v>
      </c>
      <c r="H111" s="8">
        <f>VLOOKUP($A111,'505 Agility (Post)'!$C:$Q,2,FALSE)</f>
        <v>2.76</v>
      </c>
      <c r="I111" s="8">
        <f>VLOOKUP($A111,'505 Agility (Post)'!$C:$Q,3,FALSE)</f>
        <v>2.72</v>
      </c>
      <c r="J111" s="8">
        <f t="shared" si="1"/>
        <v>2.72</v>
      </c>
      <c r="K111" s="4">
        <f>VLOOKUP($A111,'Vertical Jump'!$C:$Q,2,FALSE)</f>
        <v>42</v>
      </c>
      <c r="L111" s="4">
        <f>VLOOKUP($A111,'Vertical Jump'!$C:$Q,3,FALSE)</f>
        <v>76</v>
      </c>
      <c r="M111" s="4">
        <f>VLOOKUP($A111,'Vertical Jump'!$C:$Q,4,FALSE)</f>
        <v>80</v>
      </c>
      <c r="N111" s="4">
        <f t="shared" si="2"/>
        <v>80</v>
      </c>
      <c r="O111" s="4">
        <f t="shared" si="3"/>
        <v>38</v>
      </c>
      <c r="P111" s="4">
        <f>VLOOKUP($A111,'Handgrip Strength'!$C:$Q,2,FALSE)</f>
        <v>34.5</v>
      </c>
      <c r="Q111" s="4">
        <f>VLOOKUP($A111,'Handgrip Strength'!$C:$Q,3,FALSE)</f>
        <v>37.5</v>
      </c>
      <c r="R111" s="4">
        <f t="shared" si="4"/>
        <v>37.5</v>
      </c>
      <c r="S111" s="4">
        <f>VLOOKUP($A111,'Balance Beam (Post)'!$C:$Q,2,FALSE)</f>
        <v>8</v>
      </c>
      <c r="T111" s="4">
        <f>VLOOKUP($A111,'Balance Beam (Post)'!$C:$Q,3,FALSE)</f>
        <v>6</v>
      </c>
      <c r="U111" s="4">
        <f>VLOOKUP($A111,'Balance Beam (Post)'!$C:$Q,4,FALSE)</f>
        <v>5</v>
      </c>
      <c r="V111" s="4">
        <f>VLOOKUP($A111,'Balance Beam (Post)'!$C:$Q,5,FALSE)</f>
        <v>8</v>
      </c>
      <c r="W111" s="4">
        <f>VLOOKUP($A111,'Balance Beam (Post)'!$C:$Q,6,FALSE)</f>
        <v>3</v>
      </c>
      <c r="X111" s="4">
        <f>VLOOKUP($A111,'Balance Beam (Post)'!$C:$Q,7,FALSE)</f>
        <v>2</v>
      </c>
      <c r="Y111" s="4">
        <f>VLOOKUP($A111,'Balance Beam (Post)'!$C:$Q,8,FALSE)</f>
        <v>2</v>
      </c>
      <c r="Z111" s="4">
        <f>VLOOKUP($A111,'Balance Beam (Post)'!$C:$Q,9,FALSE)</f>
        <v>1</v>
      </c>
      <c r="AA111" s="4">
        <f>VLOOKUP($A111,'Balance Beam (Post)'!$C:$Q,10,FALSE)</f>
        <v>3</v>
      </c>
      <c r="AB111" s="4">
        <f>VLOOKUP($A111,'Moving Sideways'!$C:$Q,2,FALSE)</f>
        <v>22</v>
      </c>
      <c r="AC111" s="4">
        <f>VLOOKUP($A111,'Moving Sideways'!$C:$Q,3,FALSE)</f>
        <v>22</v>
      </c>
      <c r="AD111" s="4">
        <f t="shared" si="5"/>
        <v>22</v>
      </c>
      <c r="AE111" s="4">
        <f>VLOOKUP($A111,'Jumping Sideways'!$C:$Q,2,FALSE)</f>
        <v>39</v>
      </c>
      <c r="AF111" s="4">
        <f>VLOOKUP($A111,'Jumping Sideways'!$C:$Q,3,FALSE)</f>
        <v>41</v>
      </c>
      <c r="AG111" s="4">
        <f t="shared" si="6"/>
        <v>41</v>
      </c>
      <c r="AH111" s="4">
        <f>VLOOKUP($A111,'Y-Balance (Post)'!$C:$Q,2,FALSE)</f>
        <v>59</v>
      </c>
      <c r="AI111" s="4">
        <f>VLOOKUP($A111,'Y-Balance (Post)'!$C:$Q,3,FALSE)</f>
        <v>58</v>
      </c>
      <c r="AJ111" s="4">
        <f>VLOOKUP($A111,'Y-Balance (Post)'!$C:$Q,4,FALSE)</f>
        <v>92</v>
      </c>
      <c r="AK111" s="4">
        <f>VLOOKUP($A111,'Y-Balance (Post)'!$C:$Q,5,FALSE)</f>
        <v>103</v>
      </c>
      <c r="AL111" s="4">
        <f>VLOOKUP($A111,'Y-Balance (Post)'!$C:$Q,6,FALSE)</f>
        <v>94</v>
      </c>
      <c r="AM111" s="4">
        <f>VLOOKUP($A111,'Y-Balance (Post)'!$C:$Q,7,FALSE)</f>
        <v>103</v>
      </c>
      <c r="AN111" s="4">
        <f>VLOOKUP($A111,'Y-Balance (Post)'!$C:$Q,8,FALSE)</f>
        <v>56</v>
      </c>
      <c r="AO111" s="4">
        <f>VLOOKUP($A111,'Y-Balance (Post)'!$C:$Q,9,FALSE)</f>
        <v>64</v>
      </c>
      <c r="AP111" s="4">
        <f>VLOOKUP($A111,'Y-Balance (Post)'!$C:$Q,10,FALSE)</f>
        <v>105</v>
      </c>
      <c r="AQ111" s="4">
        <f>VLOOKUP($A111,'Y-Balance (Post)'!$C:$Q,11,FALSE)</f>
        <v>102</v>
      </c>
      <c r="AR111" s="4">
        <f>VLOOKUP($A111,'Y-Balance (Post)'!$C:$Q,12,FALSE)</f>
        <v>92</v>
      </c>
      <c r="AS111" s="4">
        <f>VLOOKUP($A111,'Y-Balance (Post)'!$C:$Q,13,FALSE)</f>
        <v>104</v>
      </c>
      <c r="AT111" s="4">
        <f t="shared" ref="AT111:AY111" si="117">MAX(AH111,AN111)</f>
        <v>59</v>
      </c>
      <c r="AU111" s="4">
        <f t="shared" si="117"/>
        <v>64</v>
      </c>
      <c r="AV111" s="4">
        <f t="shared" si="117"/>
        <v>105</v>
      </c>
      <c r="AW111" s="4">
        <f t="shared" si="117"/>
        <v>103</v>
      </c>
      <c r="AX111" s="4">
        <f t="shared" si="117"/>
        <v>94</v>
      </c>
      <c r="AY111" s="4">
        <f t="shared" si="117"/>
        <v>104</v>
      </c>
      <c r="AZ111" s="4">
        <f>VLOOKUP($A111,'Wall Toss'!$C:$Q,2,FALSE)</f>
        <v>12</v>
      </c>
      <c r="BA111" s="4">
        <f>VLOOKUP($A111,'Wall Toss'!$C:$Q,3,FALSE)</f>
        <v>22</v>
      </c>
      <c r="BB111" s="4">
        <f t="shared" si="8"/>
        <v>22</v>
      </c>
    </row>
    <row r="112" spans="1:54" ht="13" x14ac:dyDescent="0.15">
      <c r="A112" s="4" t="s">
        <v>153</v>
      </c>
      <c r="B112" s="4">
        <f>VLOOKUP(A112,'Height &amp; Seated Height'!C:Q,2,FALSE)</f>
        <v>157.4</v>
      </c>
      <c r="C112" s="4">
        <f>VLOOKUP($A112,'Height &amp; Seated Height'!C:Q,3,FALSE)</f>
        <v>119.5</v>
      </c>
      <c r="D112" s="4">
        <f>VLOOKUP($A112,'Arm Span'!C:Q,2,FALSE)</f>
        <v>161.5</v>
      </c>
      <c r="E112" s="8">
        <f>VLOOKUP($A112,'20m Sprint (Post)'!C:Q,2,FALSE)</f>
        <v>3.593</v>
      </c>
      <c r="F112" s="8">
        <f>VLOOKUP($A112,'20m Sprint (Post)'!$C:$Q,3,FALSE)</f>
        <v>3.7069999999999999</v>
      </c>
      <c r="G112" s="8">
        <f t="shared" si="0"/>
        <v>3.593</v>
      </c>
      <c r="H112" s="8">
        <f>VLOOKUP($A112,'505 Agility (Post)'!$C:$Q,2,FALSE)</f>
        <v>2.95</v>
      </c>
      <c r="I112" s="8">
        <f>VLOOKUP($A112,'505 Agility (Post)'!$C:$Q,3,FALSE)</f>
        <v>2.86</v>
      </c>
      <c r="J112" s="8">
        <f t="shared" si="1"/>
        <v>2.86</v>
      </c>
      <c r="K112" s="4">
        <f>VLOOKUP($A112,'Vertical Jump'!$C:$Q,2,FALSE)</f>
        <v>43</v>
      </c>
      <c r="L112" s="4">
        <f>VLOOKUP($A112,'Vertical Jump'!$C:$Q,3,FALSE)</f>
        <v>86</v>
      </c>
      <c r="M112" s="4">
        <f>VLOOKUP($A112,'Vertical Jump'!$C:$Q,4,FALSE)</f>
        <v>89</v>
      </c>
      <c r="N112" s="4">
        <f t="shared" si="2"/>
        <v>89</v>
      </c>
      <c r="O112" s="4">
        <f t="shared" si="3"/>
        <v>46</v>
      </c>
      <c r="P112" s="4">
        <f>VLOOKUP($A112,'Handgrip Strength'!$C:$Q,2,FALSE)</f>
        <v>30</v>
      </c>
      <c r="Q112" s="4">
        <f>VLOOKUP($A112,'Handgrip Strength'!$C:$Q,3,FALSE)</f>
        <v>27</v>
      </c>
      <c r="R112" s="4">
        <f t="shared" si="4"/>
        <v>30</v>
      </c>
      <c r="S112" s="4">
        <f>VLOOKUP($A112,'Balance Beam (Post)'!$C:$Q,2,FALSE)</f>
        <v>8</v>
      </c>
      <c r="T112" s="4">
        <f>VLOOKUP($A112,'Balance Beam (Post)'!$C:$Q,3,FALSE)</f>
        <v>3</v>
      </c>
      <c r="U112" s="4">
        <f>VLOOKUP($A112,'Balance Beam (Post)'!$C:$Q,4,FALSE)</f>
        <v>8</v>
      </c>
      <c r="V112" s="4">
        <f>VLOOKUP($A112,'Balance Beam (Post)'!$C:$Q,5,FALSE)</f>
        <v>8</v>
      </c>
      <c r="W112" s="4">
        <f>VLOOKUP($A112,'Balance Beam (Post)'!$C:$Q,6,FALSE)</f>
        <v>8</v>
      </c>
      <c r="X112" s="4">
        <f>VLOOKUP($A112,'Balance Beam (Post)'!$C:$Q,7,FALSE)</f>
        <v>8</v>
      </c>
      <c r="Y112" s="4">
        <f>VLOOKUP($A112,'Balance Beam (Post)'!$C:$Q,8,FALSE)</f>
        <v>1</v>
      </c>
      <c r="Z112" s="4">
        <f>VLOOKUP($A112,'Balance Beam (Post)'!$C:$Q,9,FALSE)</f>
        <v>3</v>
      </c>
      <c r="AA112" s="4">
        <f>VLOOKUP($A112,'Balance Beam (Post)'!$C:$Q,10,FALSE)</f>
        <v>3</v>
      </c>
      <c r="AB112" s="4">
        <f>VLOOKUP($A112,'Moving Sideways'!$C:$Q,2,FALSE)</f>
        <v>27</v>
      </c>
      <c r="AC112" s="4">
        <f>VLOOKUP($A112,'Moving Sideways'!$C:$Q,3,FALSE)</f>
        <v>28</v>
      </c>
      <c r="AD112" s="4">
        <f t="shared" si="5"/>
        <v>28</v>
      </c>
      <c r="AE112" s="4">
        <f>VLOOKUP($A112,'Jumping Sideways'!$C:$Q,2,FALSE)</f>
        <v>39</v>
      </c>
      <c r="AF112" s="4">
        <f>VLOOKUP($A112,'Jumping Sideways'!$C:$Q,3,FALSE)</f>
        <v>40</v>
      </c>
      <c r="AG112" s="4">
        <f t="shared" si="6"/>
        <v>40</v>
      </c>
      <c r="AH112" s="4">
        <f>VLOOKUP($A112,'Y-Balance (Post)'!$C:$Q,2,FALSE)</f>
        <v>61</v>
      </c>
      <c r="AI112" s="4">
        <f>VLOOKUP($A112,'Y-Balance (Post)'!$C:$Q,3,FALSE)</f>
        <v>55</v>
      </c>
      <c r="AJ112" s="4">
        <f>VLOOKUP($A112,'Y-Balance (Post)'!$C:$Q,4,FALSE)</f>
        <v>97</v>
      </c>
      <c r="AK112" s="4">
        <f>VLOOKUP($A112,'Y-Balance (Post)'!$C:$Q,5,FALSE)</f>
        <v>93</v>
      </c>
      <c r="AL112" s="4">
        <f>VLOOKUP($A112,'Y-Balance (Post)'!$C:$Q,6,FALSE)</f>
        <v>105</v>
      </c>
      <c r="AM112" s="4">
        <f>VLOOKUP($A112,'Y-Balance (Post)'!$C:$Q,7,FALSE)</f>
        <v>95</v>
      </c>
      <c r="AN112" s="4">
        <f>VLOOKUP($A112,'Y-Balance (Post)'!$C:$Q,8,FALSE)</f>
        <v>66</v>
      </c>
      <c r="AO112" s="4">
        <f>VLOOKUP($A112,'Y-Balance (Post)'!$C:$Q,9,FALSE)</f>
        <v>65</v>
      </c>
      <c r="AP112" s="4">
        <f>VLOOKUP($A112,'Y-Balance (Post)'!$C:$Q,10,FALSE)</f>
        <v>104</v>
      </c>
      <c r="AQ112" s="4">
        <f>VLOOKUP($A112,'Y-Balance (Post)'!$C:$Q,11,FALSE)</f>
        <v>106</v>
      </c>
      <c r="AR112" s="4">
        <f>VLOOKUP($A112,'Y-Balance (Post)'!$C:$Q,12,FALSE)</f>
        <v>110</v>
      </c>
      <c r="AS112" s="4">
        <f>VLOOKUP($A112,'Y-Balance (Post)'!$C:$Q,13,FALSE)</f>
        <v>99</v>
      </c>
      <c r="AT112" s="4">
        <f t="shared" ref="AT112:AY112" si="118">MAX(AH112,AN112)</f>
        <v>66</v>
      </c>
      <c r="AU112" s="4">
        <f t="shared" si="118"/>
        <v>65</v>
      </c>
      <c r="AV112" s="4">
        <f t="shared" si="118"/>
        <v>104</v>
      </c>
      <c r="AW112" s="4">
        <f t="shared" si="118"/>
        <v>106</v>
      </c>
      <c r="AX112" s="4">
        <f t="shared" si="118"/>
        <v>110</v>
      </c>
      <c r="AY112" s="4">
        <f t="shared" si="118"/>
        <v>99</v>
      </c>
      <c r="AZ112" s="4">
        <f>VLOOKUP($A112,'Wall Toss'!$C:$Q,2,FALSE)</f>
        <v>27</v>
      </c>
      <c r="BA112" s="4">
        <f>VLOOKUP($A112,'Wall Toss'!$C:$Q,3,FALSE)</f>
        <v>29</v>
      </c>
      <c r="BB112" s="4">
        <f t="shared" si="8"/>
        <v>29</v>
      </c>
    </row>
    <row r="113" spans="1:54" ht="13" x14ac:dyDescent="0.15">
      <c r="A113" s="4" t="s">
        <v>154</v>
      </c>
      <c r="B113" s="4">
        <f>VLOOKUP(A113,'Height &amp; Seated Height'!C:Q,2,FALSE)</f>
        <v>166.6</v>
      </c>
      <c r="C113" s="4">
        <f>VLOOKUP($A113,'Height &amp; Seated Height'!C:Q,3,FALSE)</f>
        <v>120</v>
      </c>
      <c r="D113" s="4">
        <f>VLOOKUP($A113,'Arm Span'!C:Q,2,FALSE)</f>
        <v>172</v>
      </c>
      <c r="E113" s="8">
        <f>VLOOKUP($A113,'20m Sprint (Post)'!C:Q,2,FALSE)</f>
        <v>3.15</v>
      </c>
      <c r="F113" s="8">
        <f>VLOOKUP($A113,'20m Sprint (Post)'!$C:$Q,3,FALSE)</f>
        <v>3.1589999999999998</v>
      </c>
      <c r="G113" s="8">
        <f t="shared" si="0"/>
        <v>3.15</v>
      </c>
      <c r="H113" s="8">
        <f>VLOOKUP($A113,'505 Agility (Post)'!$C:$Q,2,FALSE)</f>
        <v>2.46</v>
      </c>
      <c r="I113" s="8">
        <f>VLOOKUP($A113,'505 Agility (Post)'!$C:$Q,3,FALSE)</f>
        <v>2.48</v>
      </c>
      <c r="J113" s="8">
        <f t="shared" si="1"/>
        <v>2.46</v>
      </c>
      <c r="K113" s="4">
        <f>VLOOKUP($A113,'Vertical Jump'!$C:$Q,2,FALSE)</f>
        <v>31</v>
      </c>
      <c r="L113" s="4">
        <f>VLOOKUP($A113,'Vertical Jump'!$C:$Q,3,FALSE)</f>
        <v>90</v>
      </c>
      <c r="M113" s="4">
        <f>VLOOKUP($A113,'Vertical Jump'!$C:$Q,4,FALSE)</f>
        <v>87</v>
      </c>
      <c r="N113" s="4">
        <f t="shared" si="2"/>
        <v>90</v>
      </c>
      <c r="O113" s="4">
        <f t="shared" si="3"/>
        <v>59</v>
      </c>
      <c r="P113" s="4">
        <f>VLOOKUP($A113,'Handgrip Strength'!$C:$Q,2,FALSE)</f>
        <v>39</v>
      </c>
      <c r="Q113" s="4">
        <f>VLOOKUP($A113,'Handgrip Strength'!$C:$Q,3,FALSE)</f>
        <v>38.5</v>
      </c>
      <c r="R113" s="4">
        <f t="shared" si="4"/>
        <v>39</v>
      </c>
      <c r="S113" s="4">
        <f>VLOOKUP($A113,'Balance Beam (Post)'!$C:$Q,2,FALSE)</f>
        <v>8</v>
      </c>
      <c r="T113" s="4">
        <f>VLOOKUP($A113,'Balance Beam (Post)'!$C:$Q,3,FALSE)</f>
        <v>8</v>
      </c>
      <c r="U113" s="4">
        <f>VLOOKUP($A113,'Balance Beam (Post)'!$C:$Q,4,FALSE)</f>
        <v>8</v>
      </c>
      <c r="V113" s="4">
        <f>VLOOKUP($A113,'Balance Beam (Post)'!$C:$Q,5,FALSE)</f>
        <v>2</v>
      </c>
      <c r="W113" s="4">
        <f>VLOOKUP($A113,'Balance Beam (Post)'!$C:$Q,6,FALSE)</f>
        <v>8</v>
      </c>
      <c r="X113" s="4">
        <f>VLOOKUP($A113,'Balance Beam (Post)'!$C:$Q,7,FALSE)</f>
        <v>3</v>
      </c>
      <c r="Y113" s="4">
        <f>VLOOKUP($A113,'Balance Beam (Post)'!$C:$Q,8,FALSE)</f>
        <v>3</v>
      </c>
      <c r="Z113" s="4">
        <f>VLOOKUP($A113,'Balance Beam (Post)'!$C:$Q,9,FALSE)</f>
        <v>3</v>
      </c>
      <c r="AA113" s="4">
        <f>VLOOKUP($A113,'Balance Beam (Post)'!$C:$Q,10,FALSE)</f>
        <v>2</v>
      </c>
      <c r="AB113" s="4">
        <f>VLOOKUP($A113,'Moving Sideways'!$C:$Q,2,FALSE)</f>
        <v>25</v>
      </c>
      <c r="AC113" s="4">
        <f>VLOOKUP($A113,'Moving Sideways'!$C:$Q,3,FALSE)</f>
        <v>29</v>
      </c>
      <c r="AD113" s="4">
        <f t="shared" si="5"/>
        <v>29</v>
      </c>
      <c r="AE113" s="4">
        <f>VLOOKUP($A113,'Jumping Sideways'!$C:$Q,2,FALSE)</f>
        <v>40</v>
      </c>
      <c r="AF113" s="4">
        <f>VLOOKUP($A113,'Jumping Sideways'!$C:$Q,3,FALSE)</f>
        <v>38</v>
      </c>
      <c r="AG113" s="4">
        <f t="shared" si="6"/>
        <v>40</v>
      </c>
      <c r="AH113" s="4">
        <f>VLOOKUP($A113,'Y-Balance (Post)'!$C:$Q,2,FALSE)</f>
        <v>72</v>
      </c>
      <c r="AI113" s="4">
        <f>VLOOKUP($A113,'Y-Balance (Post)'!$C:$Q,3,FALSE)</f>
        <v>59</v>
      </c>
      <c r="AJ113" s="4">
        <f>VLOOKUP($A113,'Y-Balance (Post)'!$C:$Q,4,FALSE)</f>
        <v>98</v>
      </c>
      <c r="AK113" s="4">
        <f>VLOOKUP($A113,'Y-Balance (Post)'!$C:$Q,5,FALSE)</f>
        <v>101</v>
      </c>
      <c r="AL113" s="4">
        <f>VLOOKUP($A113,'Y-Balance (Post)'!$C:$Q,6,FALSE)</f>
        <v>87</v>
      </c>
      <c r="AM113" s="4">
        <f>VLOOKUP($A113,'Y-Balance (Post)'!$C:$Q,7,FALSE)</f>
        <v>104</v>
      </c>
      <c r="AN113" s="4">
        <f>VLOOKUP($A113,'Y-Balance (Post)'!$C:$Q,8,FALSE)</f>
        <v>72</v>
      </c>
      <c r="AO113" s="4">
        <f>VLOOKUP($A113,'Y-Balance (Post)'!$C:$Q,9,FALSE)</f>
        <v>83</v>
      </c>
      <c r="AP113" s="4">
        <f>VLOOKUP($A113,'Y-Balance (Post)'!$C:$Q,10,FALSE)</f>
        <v>105</v>
      </c>
      <c r="AQ113" s="4">
        <f>VLOOKUP($A113,'Y-Balance (Post)'!$C:$Q,11,FALSE)</f>
        <v>104</v>
      </c>
      <c r="AR113" s="4">
        <f>VLOOKUP($A113,'Y-Balance (Post)'!$C:$Q,12,FALSE)</f>
        <v>89</v>
      </c>
      <c r="AS113" s="4">
        <f>VLOOKUP($A113,'Y-Balance (Post)'!$C:$Q,13,FALSE)</f>
        <v>107</v>
      </c>
      <c r="AT113" s="4">
        <f t="shared" ref="AT113:AY113" si="119">MAX(AH113,AN113)</f>
        <v>72</v>
      </c>
      <c r="AU113" s="4">
        <f t="shared" si="119"/>
        <v>83</v>
      </c>
      <c r="AV113" s="4">
        <f t="shared" si="119"/>
        <v>105</v>
      </c>
      <c r="AW113" s="4">
        <f t="shared" si="119"/>
        <v>104</v>
      </c>
      <c r="AX113" s="4">
        <f t="shared" si="119"/>
        <v>89</v>
      </c>
      <c r="AY113" s="4">
        <f t="shared" si="119"/>
        <v>107</v>
      </c>
      <c r="AZ113" s="4">
        <f>VLOOKUP($A113,'Wall Toss'!$C:$Q,2,FALSE)</f>
        <v>15</v>
      </c>
      <c r="BA113" s="4">
        <f>VLOOKUP($A113,'Wall Toss'!$C:$Q,3,FALSE)</f>
        <v>16</v>
      </c>
      <c r="BB113" s="4">
        <f t="shared" si="8"/>
        <v>16</v>
      </c>
    </row>
    <row r="114" spans="1:54" ht="13" x14ac:dyDescent="0.15">
      <c r="A114" s="4" t="s">
        <v>155</v>
      </c>
      <c r="B114" s="4">
        <f>VLOOKUP(A114,'Height &amp; Seated Height'!C:Q,2,FALSE)</f>
        <v>164.8</v>
      </c>
      <c r="C114" s="4">
        <f>VLOOKUP($A114,'Height &amp; Seated Height'!C:Q,3,FALSE)</f>
        <v>121.2</v>
      </c>
      <c r="D114" s="4">
        <f>VLOOKUP($A114,'Arm Span'!C:Q,2,FALSE)</f>
        <v>170</v>
      </c>
      <c r="E114" s="8">
        <f>VLOOKUP($A114,'20m Sprint (Post)'!C:Q,2,FALSE)</f>
        <v>3.6429999999999998</v>
      </c>
      <c r="F114" s="8">
        <f>VLOOKUP($A114,'20m Sprint (Post)'!$C:$Q,3,FALSE)</f>
        <v>3.7170000000000001</v>
      </c>
      <c r="G114" s="8">
        <f t="shared" si="0"/>
        <v>3.6429999999999998</v>
      </c>
      <c r="H114" s="8">
        <f>VLOOKUP($A114,'505 Agility (Post)'!$C:$Q,2,FALSE)</f>
        <v>2.79</v>
      </c>
      <c r="I114" s="8">
        <f>VLOOKUP($A114,'505 Agility (Post)'!$C:$Q,3,FALSE)</f>
        <v>2.96</v>
      </c>
      <c r="J114" s="8">
        <f t="shared" si="1"/>
        <v>2.79</v>
      </c>
      <c r="K114" s="4">
        <f>VLOOKUP($A114,'Vertical Jump'!$C:$Q,2,FALSE)</f>
        <v>40</v>
      </c>
      <c r="L114" s="4">
        <f>VLOOKUP($A114,'Vertical Jump'!$C:$Q,3,FALSE)</f>
        <v>67</v>
      </c>
      <c r="M114" s="4">
        <f>VLOOKUP($A114,'Vertical Jump'!$C:$Q,4,FALSE)</f>
        <v>72</v>
      </c>
      <c r="N114" s="4">
        <f t="shared" si="2"/>
        <v>72</v>
      </c>
      <c r="O114" s="4">
        <f t="shared" si="3"/>
        <v>32</v>
      </c>
      <c r="P114" s="4">
        <f>VLOOKUP($A114,'Handgrip Strength'!$C:$Q,2,FALSE)</f>
        <v>36</v>
      </c>
      <c r="Q114" s="4">
        <f>VLOOKUP($A114,'Handgrip Strength'!$C:$Q,3,FALSE)</f>
        <v>37</v>
      </c>
      <c r="R114" s="4">
        <f t="shared" si="4"/>
        <v>37</v>
      </c>
      <c r="S114" s="4">
        <f>VLOOKUP($A114,'Balance Beam (Post)'!$C:$Q,2,FALSE)</f>
        <v>8</v>
      </c>
      <c r="T114" s="4">
        <f>VLOOKUP($A114,'Balance Beam (Post)'!$C:$Q,3,FALSE)</f>
        <v>3</v>
      </c>
      <c r="U114" s="4">
        <f>VLOOKUP($A114,'Balance Beam (Post)'!$C:$Q,4,FALSE)</f>
        <v>4</v>
      </c>
      <c r="V114" s="4">
        <f>VLOOKUP($A114,'Balance Beam (Post)'!$C:$Q,5,FALSE)</f>
        <v>2</v>
      </c>
      <c r="W114" s="4">
        <f>VLOOKUP($A114,'Balance Beam (Post)'!$C:$Q,6,FALSE)</f>
        <v>1</v>
      </c>
      <c r="X114" s="4">
        <f>VLOOKUP($A114,'Balance Beam (Post)'!$C:$Q,7,FALSE)</f>
        <v>8</v>
      </c>
      <c r="Y114" s="4">
        <f>VLOOKUP($A114,'Balance Beam (Post)'!$C:$Q,8,FALSE)</f>
        <v>2</v>
      </c>
      <c r="Z114" s="4">
        <f>VLOOKUP($A114,'Balance Beam (Post)'!$C:$Q,9,FALSE)</f>
        <v>2</v>
      </c>
      <c r="AA114" s="4">
        <f>VLOOKUP($A114,'Balance Beam (Post)'!$C:$Q,10,FALSE)</f>
        <v>4</v>
      </c>
      <c r="AB114" s="4">
        <f>VLOOKUP($A114,'Moving Sideways'!$C:$Q,2,FALSE)</f>
        <v>23</v>
      </c>
      <c r="AC114" s="4">
        <f>VLOOKUP($A114,'Moving Sideways'!$C:$Q,3,FALSE)</f>
        <v>20</v>
      </c>
      <c r="AD114" s="4">
        <f t="shared" si="5"/>
        <v>23</v>
      </c>
      <c r="AE114" s="4">
        <f>VLOOKUP($A114,'Jumping Sideways'!$C:$Q,2,FALSE)</f>
        <v>29</v>
      </c>
      <c r="AF114" s="4">
        <f>VLOOKUP($A114,'Jumping Sideways'!$C:$Q,3,FALSE)</f>
        <v>42</v>
      </c>
      <c r="AG114" s="4">
        <f t="shared" si="6"/>
        <v>42</v>
      </c>
      <c r="AH114" s="4">
        <f>VLOOKUP($A114,'Y-Balance (Post)'!$C:$Q,2,FALSE)</f>
        <v>54</v>
      </c>
      <c r="AI114" s="4">
        <f>VLOOKUP($A114,'Y-Balance (Post)'!$C:$Q,3,FALSE)</f>
        <v>60</v>
      </c>
      <c r="AJ114" s="4">
        <f>VLOOKUP($A114,'Y-Balance (Post)'!$C:$Q,4,FALSE)</f>
        <v>91</v>
      </c>
      <c r="AK114" s="4">
        <f>VLOOKUP($A114,'Y-Balance (Post)'!$C:$Q,5,FALSE)</f>
        <v>91</v>
      </c>
      <c r="AL114" s="4">
        <f>VLOOKUP($A114,'Y-Balance (Post)'!$C:$Q,6,FALSE)</f>
        <v>104</v>
      </c>
      <c r="AM114" s="4">
        <f>VLOOKUP($A114,'Y-Balance (Post)'!$C:$Q,7,FALSE)</f>
        <v>94</v>
      </c>
      <c r="AN114" s="4">
        <f>VLOOKUP($A114,'Y-Balance (Post)'!$C:$Q,8,FALSE)</f>
        <v>47</v>
      </c>
      <c r="AO114" s="4">
        <f>VLOOKUP($A114,'Y-Balance (Post)'!$C:$Q,9,FALSE)</f>
        <v>62</v>
      </c>
      <c r="AP114" s="4">
        <f>VLOOKUP($A114,'Y-Balance (Post)'!$C:$Q,10,FALSE)</f>
        <v>94</v>
      </c>
      <c r="AQ114" s="4">
        <f>VLOOKUP($A114,'Y-Balance (Post)'!$C:$Q,11,FALSE)</f>
        <v>90</v>
      </c>
      <c r="AR114" s="4">
        <f>VLOOKUP($A114,'Y-Balance (Post)'!$C:$Q,12,FALSE)</f>
        <v>96</v>
      </c>
      <c r="AS114" s="4">
        <f>VLOOKUP($A114,'Y-Balance (Post)'!$C:$Q,13,FALSE)</f>
        <v>86</v>
      </c>
      <c r="AT114" s="4">
        <f t="shared" ref="AT114:AY114" si="120">MAX(AH114,AN114)</f>
        <v>54</v>
      </c>
      <c r="AU114" s="4">
        <f t="shared" si="120"/>
        <v>62</v>
      </c>
      <c r="AV114" s="4">
        <f t="shared" si="120"/>
        <v>94</v>
      </c>
      <c r="AW114" s="4">
        <f t="shared" si="120"/>
        <v>91</v>
      </c>
      <c r="AX114" s="4">
        <f t="shared" si="120"/>
        <v>104</v>
      </c>
      <c r="AY114" s="4">
        <f t="shared" si="120"/>
        <v>94</v>
      </c>
      <c r="AZ114" s="4">
        <f>VLOOKUP($A114,'Wall Toss'!$C:$Q,2,FALSE)</f>
        <v>10</v>
      </c>
      <c r="BA114" s="4">
        <f>VLOOKUP($A114,'Wall Toss'!$C:$Q,3,FALSE)</f>
        <v>13</v>
      </c>
      <c r="BB114" s="4">
        <f t="shared" si="8"/>
        <v>13</v>
      </c>
    </row>
    <row r="115" spans="1:54" ht="13" x14ac:dyDescent="0.15">
      <c r="A115" s="4" t="s">
        <v>156</v>
      </c>
      <c r="B115" s="4">
        <f>VLOOKUP(A115,'Height &amp; Seated Height'!C:Q,2,FALSE)</f>
        <v>105.2</v>
      </c>
      <c r="C115" s="4">
        <f>VLOOKUP($A115,'Height &amp; Seated Height'!C:Q,3,FALSE)</f>
        <v>131</v>
      </c>
      <c r="D115" s="4">
        <f>VLOOKUP($A115,'Arm Span'!C:Q,2,FALSE)</f>
        <v>132</v>
      </c>
      <c r="E115" s="8">
        <f>VLOOKUP($A115,'20m Sprint (Post)'!C:Q,2,FALSE)</f>
        <v>3.53</v>
      </c>
      <c r="F115" s="8">
        <f>VLOOKUP($A115,'20m Sprint (Post)'!$C:$Q,3,FALSE)</f>
        <v>3.4449999999999998</v>
      </c>
      <c r="G115" s="8">
        <f t="shared" si="0"/>
        <v>3.4449999999999998</v>
      </c>
      <c r="H115" s="8">
        <f>VLOOKUP($A115,'505 Agility (Post)'!$C:$Q,2,FALSE)</f>
        <v>2.4900000000000002</v>
      </c>
      <c r="I115" s="8">
        <f>VLOOKUP($A115,'505 Agility (Post)'!$C:$Q,3,FALSE)</f>
        <v>2.5720000000000001</v>
      </c>
      <c r="J115" s="8">
        <f t="shared" si="1"/>
        <v>2.4900000000000002</v>
      </c>
      <c r="K115" s="4">
        <f>VLOOKUP($A115,'Vertical Jump'!$C:$Q,2,FALSE)</f>
        <v>24</v>
      </c>
      <c r="L115" s="4">
        <f>VLOOKUP($A115,'Vertical Jump'!$C:$Q,3,FALSE)</f>
        <v>55</v>
      </c>
      <c r="M115" s="4">
        <f>VLOOKUP($A115,'Vertical Jump'!$C:$Q,4,FALSE)</f>
        <v>63</v>
      </c>
      <c r="N115" s="4">
        <f t="shared" si="2"/>
        <v>63</v>
      </c>
      <c r="O115" s="4">
        <f t="shared" si="3"/>
        <v>39</v>
      </c>
      <c r="P115" s="4">
        <f>VLOOKUP($A115,'Handgrip Strength'!$C:$Q,2,FALSE)</f>
        <v>12.5</v>
      </c>
      <c r="Q115" s="4">
        <f>VLOOKUP($A115,'Handgrip Strength'!$C:$Q,3,FALSE)</f>
        <v>13.5</v>
      </c>
      <c r="R115" s="4">
        <f t="shared" si="4"/>
        <v>13.5</v>
      </c>
      <c r="S115" s="4">
        <f>VLOOKUP($A115,'Balance Beam (Post)'!$C:$Q,2,FALSE)</f>
        <v>8</v>
      </c>
      <c r="T115" s="4">
        <f>VLOOKUP($A115,'Balance Beam (Post)'!$C:$Q,3,FALSE)</f>
        <v>8</v>
      </c>
      <c r="U115" s="4">
        <f>VLOOKUP($A115,'Balance Beam (Post)'!$C:$Q,4,FALSE)</f>
        <v>8</v>
      </c>
      <c r="V115" s="4">
        <f>VLOOKUP($A115,'Balance Beam (Post)'!$C:$Q,5,FALSE)</f>
        <v>8</v>
      </c>
      <c r="W115" s="4">
        <f>VLOOKUP($A115,'Balance Beam (Post)'!$C:$Q,6,FALSE)</f>
        <v>8</v>
      </c>
      <c r="X115" s="4">
        <f>VLOOKUP($A115,'Balance Beam (Post)'!$C:$Q,7,FALSE)</f>
        <v>8</v>
      </c>
      <c r="Y115" s="4">
        <f>VLOOKUP($A115,'Balance Beam (Post)'!$C:$Q,8,FALSE)</f>
        <v>7</v>
      </c>
      <c r="Z115" s="4">
        <f>VLOOKUP($A115,'Balance Beam (Post)'!$C:$Q,9,FALSE)</f>
        <v>8</v>
      </c>
      <c r="AA115" s="4">
        <f>VLOOKUP($A115,'Balance Beam (Post)'!$C:$Q,10,FALSE)</f>
        <v>8</v>
      </c>
      <c r="AB115" s="4">
        <f>VLOOKUP($A115,'Moving Sideways'!$C:$Q,2,FALSE)</f>
        <v>28</v>
      </c>
      <c r="AC115" s="4">
        <f>VLOOKUP($A115,'Moving Sideways'!$C:$Q,3,FALSE)</f>
        <v>37</v>
      </c>
      <c r="AD115" s="4">
        <f t="shared" si="5"/>
        <v>37</v>
      </c>
      <c r="AE115" s="4">
        <f>VLOOKUP($A115,'Jumping Sideways'!$C:$Q,2,FALSE)</f>
        <v>51</v>
      </c>
      <c r="AF115" s="4">
        <f>VLOOKUP($A115,'Jumping Sideways'!$C:$Q,3,FALSE)</f>
        <v>46</v>
      </c>
      <c r="AG115" s="4">
        <f t="shared" si="6"/>
        <v>51</v>
      </c>
      <c r="AH115" s="4">
        <f>VLOOKUP($A115,'Y-Balance (Post)'!$C:$Q,2,FALSE)</f>
        <v>55</v>
      </c>
      <c r="AI115" s="4">
        <f>VLOOKUP($A115,'Y-Balance (Post)'!$C:$Q,3,FALSE)</f>
        <v>59</v>
      </c>
      <c r="AJ115" s="4">
        <f>VLOOKUP($A115,'Y-Balance (Post)'!$C:$Q,4,FALSE)</f>
        <v>89</v>
      </c>
      <c r="AK115" s="4">
        <f>VLOOKUP($A115,'Y-Balance (Post)'!$C:$Q,5,FALSE)</f>
        <v>88</v>
      </c>
      <c r="AL115" s="4">
        <f>VLOOKUP($A115,'Y-Balance (Post)'!$C:$Q,6,FALSE)</f>
        <v>82</v>
      </c>
      <c r="AM115" s="4">
        <f>VLOOKUP($A115,'Y-Balance (Post)'!$C:$Q,7,FALSE)</f>
        <v>79</v>
      </c>
      <c r="AN115" s="4">
        <f>VLOOKUP($A115,'Y-Balance (Post)'!$C:$Q,8,FALSE)</f>
        <v>59</v>
      </c>
      <c r="AO115" s="4">
        <f>VLOOKUP($A115,'Y-Balance (Post)'!$C:$Q,9,FALSE)</f>
        <v>60</v>
      </c>
      <c r="AP115" s="4">
        <f>VLOOKUP($A115,'Y-Balance (Post)'!$C:$Q,10,FALSE)</f>
        <v>93</v>
      </c>
      <c r="AQ115" s="4">
        <f>VLOOKUP($A115,'Y-Balance (Post)'!$C:$Q,11,FALSE)</f>
        <v>92</v>
      </c>
      <c r="AR115" s="4">
        <f>VLOOKUP($A115,'Y-Balance (Post)'!$C:$Q,12,FALSE)</f>
        <v>91</v>
      </c>
      <c r="AS115" s="4">
        <f>VLOOKUP($A115,'Y-Balance (Post)'!$C:$Q,13,FALSE)</f>
        <v>83</v>
      </c>
      <c r="AT115" s="4">
        <f t="shared" ref="AT115:AY115" si="121">MAX(AH115,AN115)</f>
        <v>59</v>
      </c>
      <c r="AU115" s="4">
        <f t="shared" si="121"/>
        <v>60</v>
      </c>
      <c r="AV115" s="4">
        <f t="shared" si="121"/>
        <v>93</v>
      </c>
      <c r="AW115" s="4">
        <f t="shared" si="121"/>
        <v>92</v>
      </c>
      <c r="AX115" s="4">
        <f t="shared" si="121"/>
        <v>91</v>
      </c>
      <c r="AY115" s="4">
        <f t="shared" si="121"/>
        <v>83</v>
      </c>
      <c r="AZ115" s="4">
        <f>VLOOKUP($A115,'Wall Toss'!$C:$Q,2,FALSE)</f>
        <v>22</v>
      </c>
      <c r="BA115" s="4">
        <f>VLOOKUP($A115,'Wall Toss'!$C:$Q,3,FALSE)</f>
        <v>25</v>
      </c>
      <c r="BB115" s="4">
        <f t="shared" si="8"/>
        <v>25</v>
      </c>
    </row>
    <row r="116" spans="1:54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</row>
    <row r="117" spans="1:54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</row>
    <row r="118" spans="1:54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</row>
    <row r="119" spans="1:54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</row>
    <row r="120" spans="1:54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</row>
    <row r="121" spans="1:54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</row>
    <row r="122" spans="1:54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</row>
    <row r="123" spans="1:54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</row>
    <row r="124" spans="1:54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</row>
    <row r="125" spans="1:54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</row>
    <row r="126" spans="1:54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</row>
    <row r="127" spans="1:54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</row>
    <row r="128" spans="1:54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</row>
    <row r="129" spans="1:54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</row>
    <row r="130" spans="1:54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</row>
    <row r="131" spans="1:54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</row>
    <row r="132" spans="1:54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</row>
    <row r="133" spans="1:54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</row>
    <row r="134" spans="1:54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spans="1:54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spans="1:54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spans="1:54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spans="1:54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</row>
    <row r="139" spans="1:54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</row>
    <row r="140" spans="1:54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</row>
    <row r="141" spans="1:54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</row>
    <row r="142" spans="1:54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</row>
    <row r="143" spans="1:54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</row>
    <row r="144" spans="1:54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</row>
    <row r="145" spans="1:54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</row>
    <row r="146" spans="1:54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</row>
    <row r="147" spans="1:54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</row>
    <row r="148" spans="1:54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</row>
    <row r="149" spans="1:54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</row>
    <row r="150" spans="1:54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</row>
    <row r="151" spans="1:54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</row>
    <row r="152" spans="1:54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</row>
    <row r="153" spans="1:54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</row>
    <row r="154" spans="1:54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</row>
    <row r="155" spans="1:54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</row>
    <row r="156" spans="1:54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</row>
    <row r="157" spans="1:54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</row>
    <row r="158" spans="1:54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</row>
    <row r="159" spans="1:54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</row>
    <row r="160" spans="1:54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</row>
    <row r="161" spans="1:54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</row>
    <row r="162" spans="1:54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spans="1:54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1:54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</row>
    <row r="165" spans="1:54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</row>
    <row r="166" spans="1:54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</row>
    <row r="167" spans="1:54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</row>
    <row r="168" spans="1:54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</row>
    <row r="169" spans="1:54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</row>
    <row r="170" spans="1:54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</row>
    <row r="171" spans="1:54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</row>
    <row r="172" spans="1:54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</row>
    <row r="173" spans="1:54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</row>
    <row r="174" spans="1:54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</row>
    <row r="175" spans="1:54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</row>
    <row r="176" spans="1:54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</row>
    <row r="177" spans="1:54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</row>
    <row r="178" spans="1:54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</row>
    <row r="179" spans="1:54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</row>
    <row r="180" spans="1:54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</row>
    <row r="181" spans="1:54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</row>
    <row r="182" spans="1:54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</row>
    <row r="183" spans="1:54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</row>
    <row r="184" spans="1:54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</row>
    <row r="185" spans="1:54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</row>
    <row r="186" spans="1:54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</row>
    <row r="187" spans="1:54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</row>
    <row r="188" spans="1:54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</row>
    <row r="189" spans="1:54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</row>
    <row r="190" spans="1:54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</row>
    <row r="191" spans="1:54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</row>
    <row r="192" spans="1:54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</row>
    <row r="193" spans="1:54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</row>
    <row r="194" spans="1:54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</row>
    <row r="195" spans="1:54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</row>
    <row r="196" spans="1:54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</row>
    <row r="197" spans="1:54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</row>
    <row r="198" spans="1:54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</row>
    <row r="199" spans="1:54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</row>
    <row r="200" spans="1:54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</row>
    <row r="201" spans="1:54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</row>
    <row r="202" spans="1:54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</row>
    <row r="203" spans="1:54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</row>
    <row r="204" spans="1:54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</row>
    <row r="205" spans="1:54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</row>
    <row r="206" spans="1:54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</row>
    <row r="207" spans="1:54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</row>
    <row r="208" spans="1:54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</row>
    <row r="209" spans="1:54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</row>
    <row r="210" spans="1:54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</row>
    <row r="211" spans="1:54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</row>
    <row r="212" spans="1:54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</row>
    <row r="213" spans="1:54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</row>
    <row r="214" spans="1:54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</row>
    <row r="215" spans="1:54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</row>
    <row r="216" spans="1:54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</row>
    <row r="217" spans="1:54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</row>
    <row r="218" spans="1:54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</row>
    <row r="219" spans="1:54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</row>
    <row r="220" spans="1:54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</row>
    <row r="221" spans="1:54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</row>
    <row r="222" spans="1:54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</row>
    <row r="223" spans="1:54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</row>
    <row r="224" spans="1:54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</row>
    <row r="225" spans="1:54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</row>
    <row r="226" spans="1:54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</row>
    <row r="227" spans="1:54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</row>
    <row r="228" spans="1:54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</row>
    <row r="229" spans="1:54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</row>
    <row r="230" spans="1:54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</row>
    <row r="231" spans="1:54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</row>
    <row r="232" spans="1:54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</row>
    <row r="233" spans="1:54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</row>
    <row r="234" spans="1:54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</row>
    <row r="235" spans="1:54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</row>
    <row r="236" spans="1:54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</row>
    <row r="237" spans="1:54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</row>
    <row r="238" spans="1:54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</row>
    <row r="239" spans="1:54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</row>
    <row r="240" spans="1:54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</row>
    <row r="241" spans="1:54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</row>
    <row r="242" spans="1:54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</row>
    <row r="243" spans="1:54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</row>
    <row r="244" spans="1:54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</row>
    <row r="245" spans="1:54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</row>
    <row r="246" spans="1:54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</row>
    <row r="247" spans="1:54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</row>
    <row r="248" spans="1:54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</row>
    <row r="249" spans="1:54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</row>
    <row r="250" spans="1:54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</row>
    <row r="251" spans="1:54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</row>
    <row r="252" spans="1:54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</row>
    <row r="253" spans="1:54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</row>
    <row r="254" spans="1:54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</row>
    <row r="255" spans="1:54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</row>
    <row r="256" spans="1:54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</row>
    <row r="257" spans="1:54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</row>
    <row r="258" spans="1:54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</row>
    <row r="259" spans="1:54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</row>
    <row r="260" spans="1:54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</row>
    <row r="261" spans="1:54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</row>
    <row r="262" spans="1:54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</row>
    <row r="263" spans="1:54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</row>
    <row r="264" spans="1:54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</row>
    <row r="265" spans="1:54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</row>
    <row r="266" spans="1:54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</row>
    <row r="267" spans="1:54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</row>
    <row r="268" spans="1:54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</row>
    <row r="269" spans="1:54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</row>
    <row r="270" spans="1:54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</row>
    <row r="271" spans="1:54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</row>
    <row r="272" spans="1:54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</row>
    <row r="273" spans="1:54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</row>
    <row r="274" spans="1:54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</row>
    <row r="275" spans="1:54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</row>
    <row r="276" spans="1:54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</row>
    <row r="277" spans="1:54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</row>
    <row r="278" spans="1:54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</row>
    <row r="279" spans="1:54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</row>
    <row r="280" spans="1:54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</row>
    <row r="281" spans="1:54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</row>
    <row r="282" spans="1:54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</row>
    <row r="283" spans="1:54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</row>
    <row r="284" spans="1:54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</row>
    <row r="285" spans="1:54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</row>
    <row r="286" spans="1:54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</row>
    <row r="287" spans="1:54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</row>
    <row r="288" spans="1:54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</row>
    <row r="289" spans="1:54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</row>
    <row r="290" spans="1:54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</row>
    <row r="291" spans="1:54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</row>
    <row r="292" spans="1:54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</row>
    <row r="293" spans="1:54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</row>
    <row r="294" spans="1:54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</row>
    <row r="295" spans="1:54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</row>
    <row r="296" spans="1:54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</row>
    <row r="297" spans="1:54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</row>
    <row r="298" spans="1:54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</row>
    <row r="299" spans="1:54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</row>
    <row r="300" spans="1:54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</row>
    <row r="301" spans="1:54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</row>
    <row r="302" spans="1:54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</row>
    <row r="303" spans="1:54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</row>
    <row r="304" spans="1:54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</row>
    <row r="305" spans="1:54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</row>
    <row r="306" spans="1:54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</row>
    <row r="307" spans="1:54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</row>
    <row r="308" spans="1:54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</row>
    <row r="309" spans="1:54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</row>
    <row r="310" spans="1:54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</row>
    <row r="311" spans="1:54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</row>
    <row r="312" spans="1:54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</row>
    <row r="313" spans="1:54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</row>
    <row r="314" spans="1:54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</row>
    <row r="315" spans="1:54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</row>
    <row r="316" spans="1:54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</row>
    <row r="317" spans="1:54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</row>
    <row r="318" spans="1:54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</row>
    <row r="319" spans="1:54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</row>
    <row r="320" spans="1:54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</row>
    <row r="321" spans="1:54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</row>
    <row r="322" spans="1:54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</row>
    <row r="323" spans="1:54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</row>
    <row r="324" spans="1:54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</row>
    <row r="325" spans="1:54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</row>
    <row r="326" spans="1:54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</row>
    <row r="327" spans="1:54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</row>
    <row r="328" spans="1:54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</row>
    <row r="329" spans="1:54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</row>
    <row r="330" spans="1:54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</row>
    <row r="331" spans="1:54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</row>
    <row r="332" spans="1:54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</row>
    <row r="333" spans="1:54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</row>
    <row r="334" spans="1:54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</row>
    <row r="335" spans="1:54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</row>
    <row r="336" spans="1:54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</row>
    <row r="337" spans="1:54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</row>
    <row r="338" spans="1:54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</row>
    <row r="339" spans="1:54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</row>
    <row r="340" spans="1:54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</row>
    <row r="341" spans="1:54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</row>
    <row r="342" spans="1:54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</row>
    <row r="343" spans="1:54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</row>
    <row r="344" spans="1:54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</row>
    <row r="345" spans="1:54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</row>
    <row r="346" spans="1:54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</row>
    <row r="347" spans="1:54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</row>
    <row r="348" spans="1:54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</row>
    <row r="349" spans="1:54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</row>
    <row r="350" spans="1:54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</row>
    <row r="351" spans="1:54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</row>
    <row r="352" spans="1:54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</row>
    <row r="353" spans="1:54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</row>
    <row r="354" spans="1:54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</row>
    <row r="355" spans="1:54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</row>
    <row r="356" spans="1:54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</row>
    <row r="357" spans="1:54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</row>
    <row r="358" spans="1:54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</row>
    <row r="359" spans="1:54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</row>
    <row r="360" spans="1:54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</row>
    <row r="361" spans="1:54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</row>
    <row r="362" spans="1:54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</row>
    <row r="363" spans="1:54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</row>
    <row r="364" spans="1:54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</row>
    <row r="365" spans="1:54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</row>
    <row r="366" spans="1:54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</row>
    <row r="367" spans="1:54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</row>
    <row r="368" spans="1:54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</row>
    <row r="369" spans="1:54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</row>
    <row r="370" spans="1:54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</row>
    <row r="371" spans="1:54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</row>
    <row r="372" spans="1:54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</row>
    <row r="373" spans="1:54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</row>
    <row r="374" spans="1:54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</row>
    <row r="375" spans="1:54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</row>
    <row r="376" spans="1:54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</row>
    <row r="377" spans="1:54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</row>
    <row r="378" spans="1:54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</row>
    <row r="379" spans="1:54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</row>
    <row r="380" spans="1:54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</row>
    <row r="381" spans="1:54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</row>
    <row r="382" spans="1:54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</row>
    <row r="383" spans="1:54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</row>
    <row r="384" spans="1:54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</row>
    <row r="385" spans="1:54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</row>
    <row r="386" spans="1:54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</row>
    <row r="387" spans="1:54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</row>
    <row r="388" spans="1:54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</row>
    <row r="389" spans="1:54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</row>
    <row r="390" spans="1:54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</row>
    <row r="391" spans="1:54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</row>
    <row r="392" spans="1:54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</row>
    <row r="393" spans="1:54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</row>
    <row r="394" spans="1:54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</row>
    <row r="395" spans="1:54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</row>
    <row r="396" spans="1:54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</row>
    <row r="397" spans="1:54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</row>
    <row r="398" spans="1:54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</row>
    <row r="399" spans="1:54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</row>
    <row r="400" spans="1:54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</row>
    <row r="401" spans="1:54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</row>
    <row r="402" spans="1:54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</row>
    <row r="403" spans="1:54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</row>
    <row r="404" spans="1:54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</row>
    <row r="405" spans="1:54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</row>
    <row r="406" spans="1:54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</row>
    <row r="407" spans="1:54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</row>
    <row r="408" spans="1:54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</row>
    <row r="409" spans="1:54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</row>
    <row r="410" spans="1:54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</row>
    <row r="411" spans="1:54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</row>
    <row r="412" spans="1:54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</row>
    <row r="413" spans="1:54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</row>
    <row r="414" spans="1:54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</row>
    <row r="415" spans="1:54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</row>
    <row r="416" spans="1:54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</row>
    <row r="417" spans="1:54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</row>
    <row r="418" spans="1:54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</row>
    <row r="419" spans="1:54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</row>
    <row r="420" spans="1:54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</row>
    <row r="421" spans="1:54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</row>
    <row r="422" spans="1:54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</row>
    <row r="423" spans="1:54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</row>
    <row r="424" spans="1:54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</row>
    <row r="425" spans="1:54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</row>
    <row r="426" spans="1:54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</row>
    <row r="427" spans="1:54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</row>
    <row r="428" spans="1:54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</row>
    <row r="429" spans="1:54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</row>
    <row r="430" spans="1:54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</row>
    <row r="431" spans="1:54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</row>
    <row r="432" spans="1:54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</row>
    <row r="433" spans="1:54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</row>
    <row r="434" spans="1:54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</row>
    <row r="435" spans="1:54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</row>
    <row r="436" spans="1:54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</row>
    <row r="437" spans="1:54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</row>
    <row r="438" spans="1:54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</row>
    <row r="439" spans="1:54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</row>
    <row r="440" spans="1:54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</row>
    <row r="441" spans="1:54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</row>
    <row r="442" spans="1:54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</row>
    <row r="443" spans="1:54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</row>
    <row r="444" spans="1:54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</row>
    <row r="445" spans="1:54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</row>
    <row r="446" spans="1:54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</row>
    <row r="447" spans="1:54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</row>
    <row r="448" spans="1:54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</row>
    <row r="449" spans="1:54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</row>
    <row r="450" spans="1:54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</row>
    <row r="451" spans="1:54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</row>
    <row r="452" spans="1:54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</row>
    <row r="453" spans="1:54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</row>
    <row r="454" spans="1:54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</row>
    <row r="455" spans="1:54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</row>
    <row r="456" spans="1:54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</row>
    <row r="457" spans="1:54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</row>
    <row r="458" spans="1:54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</row>
    <row r="459" spans="1:54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</row>
    <row r="460" spans="1:54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</row>
    <row r="461" spans="1:54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</row>
    <row r="462" spans="1:54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</row>
    <row r="463" spans="1:54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</row>
    <row r="464" spans="1:54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</row>
    <row r="465" spans="1:54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</row>
    <row r="466" spans="1:54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</row>
    <row r="467" spans="1:54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</row>
    <row r="468" spans="1:54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</row>
    <row r="469" spans="1:54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</row>
    <row r="470" spans="1:54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</row>
    <row r="471" spans="1:54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</row>
    <row r="472" spans="1:54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</row>
    <row r="473" spans="1:54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</row>
    <row r="474" spans="1:54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</row>
    <row r="475" spans="1:54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</row>
    <row r="476" spans="1:54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</row>
    <row r="477" spans="1:54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</row>
    <row r="478" spans="1:54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</row>
    <row r="479" spans="1:54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</row>
    <row r="480" spans="1:54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</row>
    <row r="481" spans="1:54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</row>
    <row r="482" spans="1:54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</row>
    <row r="483" spans="1:54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</row>
    <row r="484" spans="1:54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</row>
    <row r="485" spans="1:54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</row>
    <row r="486" spans="1:54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</row>
    <row r="487" spans="1:54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</row>
    <row r="488" spans="1:54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</row>
    <row r="489" spans="1:54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</row>
    <row r="490" spans="1:54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</row>
    <row r="491" spans="1:54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</row>
    <row r="492" spans="1:54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</row>
    <row r="493" spans="1:54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</row>
    <row r="494" spans="1:54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</row>
    <row r="495" spans="1:54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</row>
    <row r="496" spans="1:54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</row>
    <row r="497" spans="1:54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</row>
    <row r="498" spans="1:54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</row>
    <row r="499" spans="1:54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</row>
    <row r="500" spans="1:54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</row>
    <row r="501" spans="1:54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</row>
    <row r="502" spans="1:54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</row>
    <row r="503" spans="1:54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</row>
    <row r="504" spans="1:54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</row>
    <row r="505" spans="1:54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</row>
    <row r="506" spans="1:54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</row>
    <row r="507" spans="1:54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</row>
    <row r="508" spans="1:54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</row>
    <row r="509" spans="1:54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</row>
    <row r="510" spans="1:54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</row>
    <row r="511" spans="1:54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</row>
    <row r="512" spans="1:54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</row>
    <row r="513" spans="1:54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</row>
    <row r="514" spans="1:54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</row>
    <row r="515" spans="1:54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</row>
    <row r="516" spans="1:54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</row>
    <row r="517" spans="1:54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</row>
    <row r="518" spans="1:54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</row>
    <row r="519" spans="1:54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</row>
    <row r="520" spans="1:54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</row>
    <row r="521" spans="1:54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</row>
    <row r="522" spans="1:54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</row>
    <row r="523" spans="1:54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</row>
    <row r="524" spans="1:54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</row>
    <row r="525" spans="1:54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</row>
    <row r="526" spans="1:54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</row>
    <row r="527" spans="1:54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</row>
    <row r="528" spans="1:54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</row>
    <row r="529" spans="1:54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</row>
    <row r="530" spans="1:54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</row>
    <row r="531" spans="1:54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</row>
    <row r="532" spans="1:54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</row>
    <row r="533" spans="1:54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</row>
    <row r="534" spans="1:54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</row>
    <row r="535" spans="1:54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</row>
    <row r="536" spans="1:54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</row>
    <row r="537" spans="1:54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</row>
    <row r="538" spans="1:54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</row>
    <row r="539" spans="1:54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</row>
    <row r="540" spans="1:54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</row>
    <row r="541" spans="1:54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</row>
    <row r="542" spans="1:54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</row>
    <row r="543" spans="1:54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</row>
    <row r="544" spans="1:54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</row>
    <row r="545" spans="1:54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</row>
    <row r="546" spans="1:54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</row>
    <row r="547" spans="1:54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</row>
    <row r="548" spans="1:54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</row>
    <row r="549" spans="1:54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</row>
    <row r="550" spans="1:54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</row>
    <row r="551" spans="1:54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</row>
    <row r="552" spans="1:54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</row>
    <row r="553" spans="1:54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</row>
    <row r="554" spans="1:54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</row>
    <row r="555" spans="1:54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</row>
    <row r="556" spans="1:54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</row>
    <row r="557" spans="1:54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</row>
    <row r="558" spans="1:54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</row>
    <row r="559" spans="1:54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</row>
    <row r="560" spans="1:54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</row>
    <row r="561" spans="1:54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</row>
    <row r="562" spans="1:54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</row>
    <row r="563" spans="1:54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</row>
    <row r="564" spans="1:54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</row>
    <row r="565" spans="1:54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</row>
    <row r="566" spans="1:54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</row>
    <row r="567" spans="1:54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</row>
    <row r="568" spans="1:54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</row>
    <row r="569" spans="1:54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</row>
    <row r="570" spans="1:54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</row>
    <row r="571" spans="1:54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</row>
    <row r="572" spans="1:54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</row>
    <row r="573" spans="1:54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</row>
    <row r="574" spans="1:54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</row>
    <row r="575" spans="1:54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</row>
    <row r="576" spans="1:54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</row>
    <row r="577" spans="1:54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</row>
    <row r="578" spans="1:54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</row>
    <row r="579" spans="1:54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</row>
    <row r="580" spans="1:54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</row>
    <row r="581" spans="1:54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</row>
    <row r="582" spans="1:54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</row>
    <row r="583" spans="1:54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</row>
    <row r="584" spans="1:54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</row>
    <row r="585" spans="1:54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</row>
    <row r="586" spans="1:54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</row>
    <row r="587" spans="1:54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</row>
    <row r="588" spans="1:54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</row>
    <row r="589" spans="1:54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</row>
    <row r="590" spans="1:54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</row>
    <row r="591" spans="1:54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</row>
    <row r="592" spans="1:54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</row>
    <row r="593" spans="1:54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</row>
    <row r="594" spans="1:54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</row>
    <row r="595" spans="1:54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</row>
    <row r="596" spans="1:54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</row>
    <row r="597" spans="1:54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</row>
    <row r="598" spans="1:54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</row>
    <row r="599" spans="1:54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</row>
    <row r="600" spans="1:54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</row>
    <row r="601" spans="1:54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</row>
    <row r="602" spans="1:54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</row>
    <row r="603" spans="1:54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</row>
    <row r="604" spans="1:54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</row>
    <row r="605" spans="1:54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</row>
    <row r="606" spans="1:54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</row>
    <row r="607" spans="1:54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</row>
    <row r="608" spans="1:54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</row>
    <row r="609" spans="1:54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</row>
    <row r="610" spans="1:54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</row>
    <row r="611" spans="1:54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</row>
    <row r="612" spans="1:54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</row>
    <row r="613" spans="1:54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</row>
    <row r="614" spans="1:54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</row>
    <row r="615" spans="1:54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</row>
    <row r="616" spans="1:54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</row>
    <row r="617" spans="1:54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</row>
    <row r="618" spans="1:54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</row>
    <row r="619" spans="1:54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</row>
    <row r="620" spans="1:54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</row>
    <row r="621" spans="1:54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</row>
    <row r="622" spans="1:54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</row>
    <row r="623" spans="1:54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</row>
    <row r="624" spans="1:54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</row>
    <row r="625" spans="1:54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</row>
    <row r="626" spans="1:54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</row>
    <row r="627" spans="1:54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</row>
    <row r="628" spans="1:54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</row>
    <row r="629" spans="1:54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</row>
    <row r="630" spans="1:54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</row>
    <row r="631" spans="1:54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</row>
    <row r="632" spans="1:54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</row>
    <row r="633" spans="1:54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</row>
    <row r="634" spans="1:54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</row>
    <row r="635" spans="1:54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</row>
    <row r="636" spans="1:54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</row>
    <row r="637" spans="1:54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</row>
    <row r="638" spans="1:54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</row>
    <row r="639" spans="1:54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</row>
    <row r="640" spans="1:54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</row>
    <row r="641" spans="1:54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</row>
    <row r="642" spans="1:54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</row>
    <row r="643" spans="1:54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</row>
    <row r="644" spans="1:54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</row>
    <row r="645" spans="1:54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</row>
    <row r="646" spans="1:54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</row>
    <row r="647" spans="1:54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</row>
    <row r="648" spans="1:54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</row>
    <row r="649" spans="1:54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</row>
    <row r="650" spans="1:54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</row>
    <row r="651" spans="1:54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</row>
    <row r="652" spans="1:54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</row>
    <row r="653" spans="1:54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</row>
    <row r="654" spans="1:54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</row>
    <row r="655" spans="1:54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</row>
    <row r="656" spans="1:54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</row>
    <row r="657" spans="1:54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</row>
    <row r="658" spans="1:54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</row>
    <row r="659" spans="1:54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</row>
    <row r="660" spans="1:54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</row>
    <row r="661" spans="1:54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</row>
    <row r="662" spans="1:54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</row>
    <row r="663" spans="1:54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</row>
    <row r="664" spans="1:54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</row>
    <row r="665" spans="1:54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</row>
    <row r="666" spans="1:54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</row>
    <row r="667" spans="1:54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</row>
    <row r="668" spans="1:54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</row>
    <row r="669" spans="1:54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</row>
    <row r="670" spans="1:54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</row>
    <row r="671" spans="1:54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</row>
    <row r="672" spans="1:54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</row>
    <row r="673" spans="1:54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</row>
    <row r="674" spans="1:54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</row>
    <row r="675" spans="1:54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</row>
    <row r="676" spans="1:54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</row>
    <row r="677" spans="1:54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</row>
    <row r="678" spans="1:54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</row>
    <row r="679" spans="1:54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</row>
    <row r="680" spans="1:54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</row>
    <row r="681" spans="1:54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</row>
    <row r="682" spans="1:54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</row>
    <row r="683" spans="1:54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</row>
    <row r="684" spans="1:54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</row>
    <row r="685" spans="1:54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</row>
    <row r="686" spans="1:54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</row>
    <row r="687" spans="1:54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</row>
    <row r="688" spans="1:54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</row>
    <row r="689" spans="1:54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</row>
    <row r="690" spans="1:54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</row>
    <row r="691" spans="1:54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</row>
    <row r="692" spans="1:54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</row>
    <row r="693" spans="1:54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</row>
    <row r="694" spans="1:54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</row>
    <row r="695" spans="1:54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</row>
    <row r="696" spans="1:54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</row>
    <row r="697" spans="1:54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</row>
    <row r="698" spans="1:54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</row>
    <row r="699" spans="1:54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</row>
    <row r="700" spans="1:54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</row>
    <row r="701" spans="1:54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</row>
    <row r="702" spans="1:54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</row>
    <row r="703" spans="1:54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</row>
    <row r="704" spans="1:54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</row>
    <row r="705" spans="1:54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</row>
    <row r="706" spans="1:54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</row>
    <row r="707" spans="1:54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</row>
    <row r="708" spans="1:54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</row>
    <row r="709" spans="1:54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</row>
    <row r="710" spans="1:54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</row>
    <row r="711" spans="1:54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</row>
    <row r="712" spans="1:54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</row>
    <row r="713" spans="1:54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</row>
    <row r="714" spans="1:54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</row>
    <row r="715" spans="1:54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</row>
    <row r="716" spans="1:54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</row>
    <row r="717" spans="1:54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</row>
    <row r="718" spans="1:54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</row>
    <row r="719" spans="1:54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</row>
    <row r="720" spans="1:54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</row>
    <row r="721" spans="1:54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</row>
    <row r="722" spans="1:54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</row>
    <row r="723" spans="1:54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</row>
    <row r="724" spans="1:54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</row>
    <row r="725" spans="1:54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</row>
    <row r="726" spans="1:54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</row>
    <row r="727" spans="1:54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</row>
    <row r="728" spans="1:54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</row>
    <row r="729" spans="1:54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</row>
    <row r="730" spans="1:54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</row>
    <row r="731" spans="1:54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</row>
    <row r="732" spans="1:54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</row>
    <row r="733" spans="1:54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</row>
    <row r="734" spans="1:54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</row>
    <row r="735" spans="1:54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</row>
    <row r="736" spans="1:54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</row>
    <row r="737" spans="1:54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</row>
    <row r="738" spans="1:54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</row>
    <row r="739" spans="1:54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</row>
    <row r="740" spans="1:54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</row>
    <row r="741" spans="1:54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</row>
    <row r="742" spans="1:54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</row>
    <row r="743" spans="1:54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</row>
    <row r="744" spans="1:54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</row>
    <row r="745" spans="1:54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</row>
    <row r="746" spans="1:54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</row>
    <row r="747" spans="1:54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</row>
    <row r="748" spans="1:54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</row>
    <row r="749" spans="1:54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</row>
    <row r="750" spans="1:54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</row>
    <row r="751" spans="1:54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</row>
    <row r="752" spans="1:54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</row>
    <row r="753" spans="1:54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</row>
    <row r="754" spans="1:54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</row>
    <row r="755" spans="1:54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</row>
    <row r="756" spans="1:54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</row>
    <row r="757" spans="1:54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</row>
    <row r="758" spans="1:54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</row>
    <row r="759" spans="1:54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</row>
    <row r="760" spans="1:54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</row>
    <row r="761" spans="1:54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</row>
    <row r="762" spans="1:54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</row>
    <row r="763" spans="1:54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</row>
    <row r="764" spans="1:54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</row>
    <row r="765" spans="1:54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</row>
    <row r="766" spans="1:54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</row>
    <row r="767" spans="1:54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</row>
    <row r="768" spans="1:54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</row>
    <row r="769" spans="1:54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</row>
    <row r="770" spans="1:54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</row>
    <row r="771" spans="1:54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</row>
    <row r="772" spans="1:54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</row>
    <row r="773" spans="1:54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</row>
    <row r="774" spans="1:54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</row>
    <row r="775" spans="1:54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</row>
    <row r="776" spans="1:54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</row>
    <row r="777" spans="1:54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</row>
    <row r="778" spans="1:54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</row>
    <row r="779" spans="1:54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</row>
    <row r="780" spans="1:54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</row>
    <row r="781" spans="1:54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</row>
    <row r="782" spans="1:54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</row>
    <row r="783" spans="1:54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</row>
    <row r="784" spans="1:54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</row>
    <row r="785" spans="1:54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</row>
    <row r="786" spans="1:54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</row>
    <row r="787" spans="1:54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</row>
    <row r="788" spans="1:54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</row>
    <row r="789" spans="1:54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</row>
    <row r="790" spans="1:54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</row>
    <row r="791" spans="1:54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</row>
    <row r="792" spans="1:54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</row>
    <row r="793" spans="1:54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</row>
    <row r="794" spans="1:54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</row>
    <row r="795" spans="1:54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</row>
    <row r="796" spans="1:54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</row>
    <row r="797" spans="1:54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</row>
    <row r="798" spans="1:54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</row>
    <row r="799" spans="1:54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</row>
    <row r="800" spans="1:54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</row>
    <row r="801" spans="1:54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</row>
    <row r="802" spans="1:54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</row>
    <row r="803" spans="1:54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</row>
    <row r="804" spans="1:54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</row>
    <row r="805" spans="1:54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</row>
    <row r="806" spans="1:54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</row>
    <row r="807" spans="1:54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</row>
    <row r="808" spans="1:54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</row>
    <row r="809" spans="1:54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</row>
    <row r="810" spans="1:54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</row>
    <row r="811" spans="1:54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</row>
    <row r="812" spans="1:54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</row>
    <row r="813" spans="1:54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</row>
    <row r="814" spans="1:54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</row>
    <row r="815" spans="1:54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</row>
    <row r="816" spans="1:54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</row>
    <row r="817" spans="1:54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</row>
    <row r="818" spans="1:54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</row>
    <row r="819" spans="1:54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</row>
    <row r="820" spans="1:54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</row>
    <row r="821" spans="1:54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</row>
    <row r="822" spans="1:54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</row>
    <row r="823" spans="1:54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</row>
    <row r="824" spans="1:54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</row>
    <row r="825" spans="1:54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</row>
    <row r="826" spans="1:54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</row>
    <row r="827" spans="1:54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</row>
    <row r="828" spans="1:54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</row>
    <row r="829" spans="1:54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</row>
    <row r="830" spans="1:54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</row>
    <row r="831" spans="1:54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</row>
    <row r="832" spans="1:54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</row>
    <row r="833" spans="1:54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</row>
    <row r="834" spans="1:54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</row>
    <row r="835" spans="1:54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</row>
    <row r="836" spans="1:54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</row>
    <row r="837" spans="1:54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</row>
    <row r="838" spans="1:54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</row>
    <row r="839" spans="1:54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</row>
    <row r="840" spans="1:54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</row>
    <row r="841" spans="1:54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</row>
    <row r="842" spans="1:54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</row>
    <row r="843" spans="1:54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</row>
    <row r="844" spans="1:54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</row>
    <row r="845" spans="1:54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</row>
    <row r="846" spans="1:54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</row>
    <row r="847" spans="1:54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</row>
    <row r="848" spans="1:54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</row>
    <row r="849" spans="1:54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</row>
    <row r="850" spans="1:54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</row>
    <row r="851" spans="1:54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</row>
    <row r="852" spans="1:54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</row>
    <row r="853" spans="1:54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</row>
    <row r="854" spans="1:54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</row>
    <row r="855" spans="1:54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</row>
    <row r="856" spans="1:54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</row>
    <row r="857" spans="1:54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</row>
    <row r="858" spans="1:54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</row>
    <row r="859" spans="1:54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</row>
    <row r="860" spans="1:54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</row>
    <row r="861" spans="1:54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</row>
    <row r="862" spans="1:54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</row>
    <row r="863" spans="1:54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</row>
    <row r="864" spans="1:54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</row>
    <row r="865" spans="1:54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</row>
    <row r="866" spans="1:54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</row>
    <row r="867" spans="1:54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</row>
    <row r="868" spans="1:54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</row>
    <row r="869" spans="1:54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</row>
    <row r="870" spans="1:54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</row>
    <row r="871" spans="1:54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</row>
    <row r="872" spans="1:54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</row>
    <row r="873" spans="1:54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</row>
    <row r="874" spans="1:54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</row>
    <row r="875" spans="1:54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</row>
    <row r="876" spans="1:54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</row>
    <row r="877" spans="1:54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</row>
    <row r="878" spans="1:54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</row>
    <row r="879" spans="1:54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</row>
    <row r="880" spans="1:54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</row>
    <row r="881" spans="1:54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</row>
    <row r="882" spans="1:54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</row>
    <row r="883" spans="1:54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</row>
    <row r="884" spans="1:54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</row>
    <row r="885" spans="1:54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</row>
    <row r="886" spans="1:54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</row>
    <row r="887" spans="1:54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</row>
    <row r="888" spans="1:54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</row>
    <row r="889" spans="1:54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</row>
    <row r="890" spans="1:54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</row>
    <row r="891" spans="1:54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</row>
    <row r="892" spans="1:54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</row>
    <row r="893" spans="1:54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</row>
    <row r="894" spans="1:54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</row>
    <row r="895" spans="1:54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</row>
    <row r="896" spans="1:54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</row>
    <row r="897" spans="1:54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</row>
    <row r="898" spans="1:54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</row>
    <row r="899" spans="1:54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</row>
    <row r="900" spans="1:54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</row>
    <row r="901" spans="1:54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</row>
    <row r="902" spans="1:54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</row>
    <row r="903" spans="1:54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</row>
    <row r="904" spans="1:54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</row>
    <row r="905" spans="1:54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</row>
    <row r="906" spans="1:54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</row>
    <row r="907" spans="1:54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</row>
    <row r="908" spans="1:54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</row>
    <row r="909" spans="1:54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</row>
    <row r="910" spans="1:54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</row>
    <row r="911" spans="1:54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</row>
    <row r="912" spans="1:54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</row>
    <row r="913" spans="1:54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</row>
    <row r="914" spans="1:54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</row>
    <row r="915" spans="1:54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</row>
    <row r="916" spans="1:54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</row>
    <row r="917" spans="1:54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</row>
    <row r="918" spans="1:54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</row>
    <row r="919" spans="1:54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</row>
    <row r="920" spans="1:54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</row>
    <row r="921" spans="1:54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</row>
    <row r="922" spans="1:54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</row>
    <row r="923" spans="1:54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</row>
    <row r="924" spans="1:54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</row>
    <row r="925" spans="1:54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</row>
    <row r="926" spans="1:54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</row>
    <row r="927" spans="1:54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</row>
    <row r="928" spans="1:54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</row>
    <row r="929" spans="1:54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</row>
    <row r="930" spans="1:54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</row>
    <row r="931" spans="1:54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</row>
    <row r="932" spans="1:54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</row>
    <row r="933" spans="1:54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</row>
    <row r="934" spans="1:54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</row>
    <row r="935" spans="1:54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</row>
    <row r="936" spans="1:54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</row>
    <row r="937" spans="1:54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</row>
    <row r="938" spans="1:54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</row>
    <row r="939" spans="1:54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</row>
    <row r="940" spans="1:54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</row>
    <row r="941" spans="1:54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</row>
    <row r="942" spans="1:54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</row>
    <row r="943" spans="1:54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</row>
    <row r="944" spans="1:54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</row>
    <row r="945" spans="1:54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</row>
    <row r="946" spans="1:54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</row>
    <row r="947" spans="1:54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</row>
    <row r="948" spans="1:54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</row>
    <row r="949" spans="1:54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</row>
    <row r="950" spans="1:54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</row>
    <row r="951" spans="1:54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</row>
    <row r="952" spans="1:54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</row>
    <row r="953" spans="1:54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</row>
    <row r="954" spans="1:54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</row>
    <row r="955" spans="1:54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</row>
    <row r="956" spans="1:54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</row>
    <row r="957" spans="1:54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</row>
    <row r="958" spans="1:54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</row>
    <row r="959" spans="1:54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</row>
    <row r="960" spans="1:54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</row>
    <row r="961" spans="1:54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</row>
    <row r="962" spans="1:54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</row>
    <row r="963" spans="1:54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</row>
    <row r="964" spans="1:54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</row>
    <row r="965" spans="1:54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</row>
    <row r="966" spans="1:54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</row>
    <row r="967" spans="1:54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</row>
    <row r="968" spans="1:54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</row>
    <row r="969" spans="1:54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</row>
    <row r="970" spans="1:54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</row>
    <row r="971" spans="1:54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</row>
    <row r="972" spans="1:54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</row>
    <row r="973" spans="1:54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</row>
    <row r="974" spans="1:54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</row>
    <row r="975" spans="1:54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</row>
    <row r="976" spans="1:54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</row>
    <row r="977" spans="1:54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</row>
    <row r="978" spans="1:54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</row>
    <row r="979" spans="1:54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</row>
    <row r="980" spans="1:54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</row>
    <row r="981" spans="1:54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</row>
    <row r="982" spans="1:54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</row>
    <row r="983" spans="1:54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</row>
    <row r="984" spans="1:54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</row>
    <row r="985" spans="1:54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</row>
    <row r="986" spans="1:54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</row>
    <row r="987" spans="1:54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</row>
    <row r="988" spans="1:54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</row>
    <row r="989" spans="1:54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</row>
    <row r="990" spans="1:54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</row>
    <row r="991" spans="1:54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</row>
    <row r="992" spans="1:54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</row>
    <row r="993" spans="1:54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</row>
    <row r="994" spans="1:54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</row>
    <row r="995" spans="1:54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</row>
    <row r="996" spans="1:54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</row>
    <row r="997" spans="1:54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</row>
    <row r="998" spans="1:54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</row>
    <row r="999" spans="1:54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</row>
  </sheetData>
  <pageMargins left="0.7" right="0.7" top="0.75" bottom="0.75" header="0.3" footer="0.3"/>
  <headerFooter>
    <oddHeader>&amp;C&amp;"Calibri"&amp;11&amp;K000000 OFFICIAL (CLOSED) / NON-SENSITIVE&amp;1#_x000D_</oddHeader>
    <oddFooter>&amp;C_x000D_&amp;1#&amp;"Calibri"&amp;11&amp;K000000 OFFICIAL (CLOSED) / NON-SENSITIVE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15"/>
  <sheetViews>
    <sheetView workbookViewId="0"/>
  </sheetViews>
  <sheetFormatPr baseColWidth="10" defaultColWidth="12.5" defaultRowHeight="15.75" customHeight="1" x14ac:dyDescent="0.15"/>
  <cols>
    <col min="3" max="3" width="24.33203125" customWidth="1"/>
  </cols>
  <sheetData>
    <row r="1" spans="1:26" ht="13" x14ac:dyDescent="0.15">
      <c r="A1" s="5" t="s">
        <v>157</v>
      </c>
      <c r="B1" s="5" t="s">
        <v>158</v>
      </c>
      <c r="C1" s="5" t="s">
        <v>159</v>
      </c>
      <c r="D1" s="5" t="s">
        <v>16</v>
      </c>
      <c r="E1" s="5" t="s">
        <v>183</v>
      </c>
      <c r="F1" s="5" t="s">
        <v>184</v>
      </c>
      <c r="G1" s="5" t="s">
        <v>185</v>
      </c>
      <c r="H1" s="5" t="s">
        <v>186</v>
      </c>
      <c r="I1" s="5" t="s">
        <v>187</v>
      </c>
      <c r="J1" s="5" t="s">
        <v>188</v>
      </c>
      <c r="K1" s="5" t="s">
        <v>189</v>
      </c>
      <c r="L1" s="5" t="s">
        <v>190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C2" s="4" t="s">
        <v>43</v>
      </c>
      <c r="D2" s="4">
        <v>8</v>
      </c>
      <c r="E2" s="4">
        <v>8</v>
      </c>
      <c r="F2" s="4">
        <v>8</v>
      </c>
      <c r="G2" s="4">
        <v>8</v>
      </c>
      <c r="H2" s="4">
        <v>8</v>
      </c>
      <c r="I2" s="4">
        <v>8</v>
      </c>
      <c r="J2" s="4">
        <v>6</v>
      </c>
      <c r="K2" s="4">
        <v>2</v>
      </c>
      <c r="L2" s="4">
        <v>8</v>
      </c>
    </row>
    <row r="3" spans="1:26" ht="15.75" customHeight="1" x14ac:dyDescent="0.15">
      <c r="C3" s="4" t="s">
        <v>44</v>
      </c>
      <c r="D3" s="4">
        <v>8</v>
      </c>
      <c r="E3" s="4">
        <v>8</v>
      </c>
      <c r="F3" s="4">
        <v>8</v>
      </c>
      <c r="G3" s="4">
        <v>8</v>
      </c>
      <c r="H3" s="4">
        <v>8</v>
      </c>
      <c r="I3" s="4">
        <v>8</v>
      </c>
      <c r="J3" s="4">
        <v>8</v>
      </c>
      <c r="K3" s="4">
        <v>8</v>
      </c>
      <c r="L3" s="4">
        <v>8</v>
      </c>
    </row>
    <row r="4" spans="1:26" ht="15.75" customHeight="1" x14ac:dyDescent="0.15">
      <c r="C4" s="4" t="s">
        <v>45</v>
      </c>
      <c r="D4" s="4">
        <v>3</v>
      </c>
      <c r="E4" s="4">
        <v>4</v>
      </c>
      <c r="F4" s="4">
        <v>8</v>
      </c>
      <c r="G4" s="4">
        <v>0</v>
      </c>
      <c r="H4" s="4">
        <v>2</v>
      </c>
      <c r="I4" s="4">
        <v>0</v>
      </c>
      <c r="J4" s="4">
        <v>4</v>
      </c>
      <c r="K4" s="4">
        <v>0</v>
      </c>
      <c r="L4" s="4">
        <v>2</v>
      </c>
    </row>
    <row r="5" spans="1:26" ht="15.75" customHeight="1" x14ac:dyDescent="0.15">
      <c r="C5" s="4" t="s">
        <v>46</v>
      </c>
      <c r="D5" s="4">
        <v>3</v>
      </c>
      <c r="E5" s="4">
        <v>3</v>
      </c>
      <c r="F5" s="4">
        <v>3</v>
      </c>
      <c r="G5" s="4">
        <v>4</v>
      </c>
      <c r="H5" s="4">
        <v>2</v>
      </c>
      <c r="I5" s="4">
        <v>4</v>
      </c>
      <c r="J5" s="4">
        <v>0</v>
      </c>
      <c r="K5" s="4">
        <v>3</v>
      </c>
      <c r="L5" s="4">
        <v>1</v>
      </c>
    </row>
    <row r="6" spans="1:26" ht="15.75" customHeight="1" x14ac:dyDescent="0.15">
      <c r="C6" s="4" t="s">
        <v>47</v>
      </c>
      <c r="D6" s="4">
        <v>8</v>
      </c>
      <c r="E6" s="4">
        <v>8</v>
      </c>
      <c r="F6" s="4">
        <v>8</v>
      </c>
      <c r="G6" s="4">
        <v>8</v>
      </c>
      <c r="H6" s="4">
        <v>8</v>
      </c>
      <c r="I6" s="4">
        <v>8</v>
      </c>
      <c r="J6" s="4">
        <v>1</v>
      </c>
      <c r="K6" s="4">
        <v>1</v>
      </c>
      <c r="L6" s="4">
        <v>8</v>
      </c>
    </row>
    <row r="7" spans="1:26" ht="15.75" customHeight="1" x14ac:dyDescent="0.15">
      <c r="C7" s="4" t="s">
        <v>48</v>
      </c>
      <c r="D7" s="4">
        <v>8</v>
      </c>
      <c r="E7" s="4">
        <v>4</v>
      </c>
      <c r="F7" s="4">
        <v>8</v>
      </c>
      <c r="G7" s="4">
        <v>3</v>
      </c>
      <c r="H7" s="4">
        <v>8</v>
      </c>
      <c r="I7" s="4">
        <v>6</v>
      </c>
      <c r="J7" s="4">
        <v>3</v>
      </c>
      <c r="K7" s="4">
        <v>1</v>
      </c>
      <c r="L7" s="4">
        <v>3</v>
      </c>
    </row>
    <row r="8" spans="1:26" ht="15.75" customHeight="1" x14ac:dyDescent="0.15">
      <c r="C8" s="4" t="s">
        <v>49</v>
      </c>
      <c r="D8" s="4">
        <v>7</v>
      </c>
      <c r="E8" s="4">
        <v>8</v>
      </c>
      <c r="F8" s="4">
        <v>8</v>
      </c>
      <c r="G8" s="4">
        <v>8</v>
      </c>
      <c r="H8" s="4">
        <v>8</v>
      </c>
      <c r="I8" s="4">
        <v>3</v>
      </c>
      <c r="J8" s="4">
        <v>1</v>
      </c>
      <c r="K8" s="4">
        <v>5</v>
      </c>
      <c r="L8" s="4">
        <v>1</v>
      </c>
    </row>
    <row r="9" spans="1:26" ht="15.75" customHeight="1" x14ac:dyDescent="0.15">
      <c r="C9" s="4" t="s">
        <v>50</v>
      </c>
      <c r="D9" s="4">
        <v>2</v>
      </c>
      <c r="E9" s="4">
        <v>8</v>
      </c>
      <c r="F9" s="4">
        <v>3</v>
      </c>
      <c r="G9" s="4">
        <v>8</v>
      </c>
      <c r="H9" s="4">
        <v>1</v>
      </c>
      <c r="I9" s="4">
        <v>1</v>
      </c>
      <c r="J9" s="4">
        <v>2</v>
      </c>
      <c r="K9" s="4">
        <v>1</v>
      </c>
      <c r="L9" s="4">
        <v>2</v>
      </c>
    </row>
    <row r="10" spans="1:26" ht="15.75" customHeight="1" x14ac:dyDescent="0.15">
      <c r="C10" s="4" t="s">
        <v>51</v>
      </c>
      <c r="D10" s="4">
        <v>1</v>
      </c>
      <c r="E10" s="4">
        <v>7</v>
      </c>
      <c r="F10" s="4">
        <v>8</v>
      </c>
      <c r="G10" s="4">
        <v>8</v>
      </c>
      <c r="H10" s="4">
        <v>8</v>
      </c>
      <c r="I10" s="4">
        <v>7</v>
      </c>
      <c r="J10" s="4">
        <v>0</v>
      </c>
      <c r="K10" s="4">
        <v>3</v>
      </c>
      <c r="L10" s="4">
        <v>3</v>
      </c>
    </row>
    <row r="11" spans="1:26" ht="15.75" customHeight="1" x14ac:dyDescent="0.15">
      <c r="C11" s="4" t="s">
        <v>52</v>
      </c>
      <c r="D11" s="4">
        <v>8</v>
      </c>
      <c r="E11" s="4">
        <v>8</v>
      </c>
      <c r="F11" s="4">
        <v>4</v>
      </c>
      <c r="G11" s="4">
        <v>2</v>
      </c>
      <c r="H11" s="4">
        <v>2</v>
      </c>
      <c r="I11" s="4">
        <v>3</v>
      </c>
      <c r="J11" s="4">
        <v>1</v>
      </c>
      <c r="K11" s="4">
        <v>2</v>
      </c>
      <c r="L11" s="4">
        <v>1</v>
      </c>
    </row>
    <row r="12" spans="1:26" ht="15.75" customHeight="1" x14ac:dyDescent="0.15">
      <c r="C12" s="4" t="s">
        <v>53</v>
      </c>
      <c r="D12" s="4">
        <v>8</v>
      </c>
      <c r="E12" s="4">
        <v>8</v>
      </c>
      <c r="F12" s="4">
        <v>8</v>
      </c>
      <c r="G12" s="4">
        <v>1</v>
      </c>
      <c r="H12" s="4">
        <v>8</v>
      </c>
      <c r="I12" s="4">
        <v>6</v>
      </c>
      <c r="J12" s="4">
        <v>8</v>
      </c>
      <c r="K12" s="4">
        <v>1</v>
      </c>
      <c r="L12" s="4">
        <v>4</v>
      </c>
    </row>
    <row r="13" spans="1:26" ht="15.75" customHeight="1" x14ac:dyDescent="0.15">
      <c r="C13" s="4" t="s">
        <v>54</v>
      </c>
      <c r="D13" s="4">
        <v>3</v>
      </c>
      <c r="E13" s="4">
        <v>6</v>
      </c>
      <c r="F13" s="4">
        <v>8</v>
      </c>
      <c r="G13" s="4">
        <v>1</v>
      </c>
      <c r="H13" s="4">
        <v>3</v>
      </c>
      <c r="I13" s="4">
        <v>3</v>
      </c>
      <c r="J13" s="4">
        <v>0</v>
      </c>
      <c r="K13" s="4">
        <v>1</v>
      </c>
      <c r="L13" s="4">
        <v>0</v>
      </c>
    </row>
    <row r="14" spans="1:26" ht="15.75" customHeight="1" x14ac:dyDescent="0.15">
      <c r="C14" s="4" t="s">
        <v>55</v>
      </c>
      <c r="D14" s="4">
        <v>3</v>
      </c>
      <c r="E14" s="4">
        <v>8</v>
      </c>
      <c r="F14" s="4">
        <v>8</v>
      </c>
      <c r="G14" s="4">
        <v>4</v>
      </c>
      <c r="H14" s="4">
        <v>1</v>
      </c>
      <c r="I14" s="4">
        <v>6</v>
      </c>
      <c r="J14" s="4">
        <v>1</v>
      </c>
      <c r="K14" s="4">
        <v>5</v>
      </c>
      <c r="L14" s="4">
        <v>8</v>
      </c>
    </row>
    <row r="15" spans="1:26" ht="15.75" customHeight="1" x14ac:dyDescent="0.15">
      <c r="C15" s="4" t="s">
        <v>56</v>
      </c>
      <c r="D15" s="4">
        <v>8</v>
      </c>
      <c r="E15" s="4">
        <v>3</v>
      </c>
      <c r="F15" s="4">
        <v>8</v>
      </c>
      <c r="G15" s="4">
        <v>3</v>
      </c>
      <c r="H15" s="4">
        <v>4</v>
      </c>
      <c r="I15" s="4">
        <v>5</v>
      </c>
      <c r="J15" s="4">
        <v>2</v>
      </c>
      <c r="K15" s="4">
        <v>7</v>
      </c>
      <c r="L15" s="4">
        <v>3</v>
      </c>
    </row>
    <row r="16" spans="1:26" ht="15.75" customHeight="1" x14ac:dyDescent="0.15">
      <c r="C16" s="4" t="s">
        <v>57</v>
      </c>
      <c r="D16" s="4">
        <v>2</v>
      </c>
      <c r="E16" s="4">
        <v>3</v>
      </c>
      <c r="F16" s="4">
        <v>8</v>
      </c>
      <c r="G16" s="4">
        <v>7</v>
      </c>
      <c r="H16" s="4">
        <v>5</v>
      </c>
      <c r="I16" s="4">
        <v>4</v>
      </c>
      <c r="J16" s="4">
        <v>0</v>
      </c>
      <c r="K16" s="4">
        <v>0</v>
      </c>
      <c r="L16" s="4">
        <v>1</v>
      </c>
    </row>
    <row r="17" spans="3:12" ht="15.75" customHeight="1" x14ac:dyDescent="0.15">
      <c r="C17" s="4" t="s">
        <v>58</v>
      </c>
      <c r="D17" s="4">
        <v>8</v>
      </c>
      <c r="E17" s="4">
        <v>6</v>
      </c>
      <c r="F17" s="4">
        <v>6</v>
      </c>
      <c r="G17" s="4">
        <v>7</v>
      </c>
      <c r="H17" s="4">
        <v>5</v>
      </c>
      <c r="I17" s="4">
        <v>4</v>
      </c>
      <c r="J17" s="4">
        <v>0</v>
      </c>
      <c r="K17" s="4">
        <v>0</v>
      </c>
      <c r="L17" s="4">
        <v>1</v>
      </c>
    </row>
    <row r="18" spans="3:12" ht="15.75" customHeight="1" x14ac:dyDescent="0.15">
      <c r="C18" s="4" t="s">
        <v>59</v>
      </c>
      <c r="D18" s="4">
        <v>8</v>
      </c>
      <c r="E18" s="4">
        <v>8</v>
      </c>
      <c r="F18" s="4">
        <v>8</v>
      </c>
      <c r="G18" s="4">
        <v>1</v>
      </c>
      <c r="H18" s="4">
        <v>8</v>
      </c>
      <c r="I18" s="4">
        <v>8</v>
      </c>
      <c r="J18" s="4">
        <v>8</v>
      </c>
      <c r="K18" s="4">
        <v>2</v>
      </c>
      <c r="L18" s="4">
        <v>7</v>
      </c>
    </row>
    <row r="19" spans="3:12" ht="15.75" customHeight="1" x14ac:dyDescent="0.15">
      <c r="C19" s="4" t="s">
        <v>60</v>
      </c>
    </row>
    <row r="20" spans="3:12" ht="13" x14ac:dyDescent="0.15">
      <c r="C20" s="4" t="s">
        <v>61</v>
      </c>
      <c r="D20" s="4">
        <v>8</v>
      </c>
      <c r="E20" s="4">
        <v>8</v>
      </c>
      <c r="F20" s="4">
        <v>8</v>
      </c>
      <c r="G20" s="4">
        <v>2</v>
      </c>
      <c r="H20" s="4">
        <v>4</v>
      </c>
      <c r="I20" s="4">
        <v>1</v>
      </c>
      <c r="J20" s="4">
        <v>0</v>
      </c>
      <c r="K20" s="4">
        <v>3</v>
      </c>
      <c r="L20" s="4">
        <v>1</v>
      </c>
    </row>
    <row r="21" spans="3:12" ht="13" x14ac:dyDescent="0.15">
      <c r="C21" s="4" t="s">
        <v>62</v>
      </c>
      <c r="D21" s="4">
        <v>8</v>
      </c>
      <c r="E21" s="4">
        <v>8</v>
      </c>
      <c r="F21" s="4">
        <v>8</v>
      </c>
      <c r="G21" s="4">
        <v>0</v>
      </c>
      <c r="H21" s="4">
        <v>5</v>
      </c>
      <c r="I21" s="4">
        <v>8</v>
      </c>
      <c r="J21" s="4">
        <v>0</v>
      </c>
      <c r="K21" s="4">
        <v>5</v>
      </c>
      <c r="L21" s="4">
        <v>3</v>
      </c>
    </row>
    <row r="22" spans="3:12" ht="13" x14ac:dyDescent="0.15">
      <c r="C22" s="4" t="s">
        <v>63</v>
      </c>
      <c r="D22" s="4">
        <v>4</v>
      </c>
      <c r="E22" s="4">
        <v>8</v>
      </c>
      <c r="F22" s="4">
        <v>8</v>
      </c>
      <c r="G22" s="4">
        <v>3</v>
      </c>
      <c r="H22" s="4">
        <v>8</v>
      </c>
      <c r="I22" s="4">
        <v>2</v>
      </c>
      <c r="J22" s="4">
        <v>2</v>
      </c>
      <c r="K22" s="4">
        <v>3</v>
      </c>
      <c r="L22" s="4">
        <v>1</v>
      </c>
    </row>
    <row r="23" spans="3:12" ht="13" x14ac:dyDescent="0.15">
      <c r="C23" s="4" t="s">
        <v>64</v>
      </c>
      <c r="D23" s="4">
        <v>5</v>
      </c>
      <c r="E23" s="4">
        <v>5</v>
      </c>
      <c r="F23" s="4">
        <v>2</v>
      </c>
      <c r="G23" s="4">
        <v>2</v>
      </c>
      <c r="H23" s="4">
        <v>2</v>
      </c>
      <c r="I23" s="4">
        <v>1</v>
      </c>
      <c r="J23" s="4">
        <v>2</v>
      </c>
      <c r="K23" s="4">
        <v>0</v>
      </c>
      <c r="L23" s="4">
        <v>1</v>
      </c>
    </row>
    <row r="24" spans="3:12" ht="13" x14ac:dyDescent="0.15">
      <c r="C24" s="4" t="s">
        <v>65</v>
      </c>
      <c r="D24" s="4">
        <v>8</v>
      </c>
      <c r="E24" s="4">
        <v>8</v>
      </c>
      <c r="F24" s="4">
        <v>4</v>
      </c>
      <c r="G24" s="4">
        <v>8</v>
      </c>
      <c r="H24" s="4">
        <v>8</v>
      </c>
      <c r="I24" s="4">
        <v>8</v>
      </c>
      <c r="J24" s="4">
        <v>0</v>
      </c>
      <c r="K24" s="4">
        <v>8</v>
      </c>
      <c r="L24" s="4">
        <v>0</v>
      </c>
    </row>
    <row r="25" spans="3:12" ht="13" x14ac:dyDescent="0.15">
      <c r="C25" s="4" t="s">
        <v>66</v>
      </c>
      <c r="D25" s="4">
        <v>8</v>
      </c>
      <c r="E25" s="4">
        <v>8</v>
      </c>
      <c r="F25" s="4">
        <v>1</v>
      </c>
      <c r="G25" s="4">
        <v>0</v>
      </c>
      <c r="H25" s="4">
        <v>1</v>
      </c>
      <c r="I25" s="4">
        <v>3</v>
      </c>
      <c r="J25" s="4">
        <v>1</v>
      </c>
      <c r="K25" s="4">
        <v>2</v>
      </c>
      <c r="L25" s="4">
        <v>0</v>
      </c>
    </row>
    <row r="26" spans="3:12" ht="13" x14ac:dyDescent="0.15">
      <c r="C26" s="4" t="s">
        <v>67</v>
      </c>
    </row>
    <row r="27" spans="3:12" ht="13" x14ac:dyDescent="0.15">
      <c r="C27" s="4" t="s">
        <v>68</v>
      </c>
      <c r="D27" s="4">
        <v>8</v>
      </c>
      <c r="E27" s="4">
        <v>8</v>
      </c>
      <c r="F27" s="4">
        <v>8</v>
      </c>
      <c r="G27" s="4">
        <v>8</v>
      </c>
      <c r="H27" s="4">
        <v>8</v>
      </c>
      <c r="I27" s="4">
        <v>3</v>
      </c>
      <c r="J27" s="4">
        <v>1</v>
      </c>
      <c r="K27" s="4">
        <v>1</v>
      </c>
      <c r="L27" s="4">
        <v>1</v>
      </c>
    </row>
    <row r="28" spans="3:12" ht="13" x14ac:dyDescent="0.15">
      <c r="C28" s="4" t="s">
        <v>69</v>
      </c>
      <c r="D28" s="4">
        <v>8</v>
      </c>
      <c r="E28" s="4">
        <v>8</v>
      </c>
      <c r="F28" s="4">
        <v>0</v>
      </c>
      <c r="G28" s="4">
        <v>0</v>
      </c>
      <c r="H28" s="4">
        <v>1</v>
      </c>
      <c r="I28" s="4">
        <v>2</v>
      </c>
      <c r="J28" s="4">
        <v>2</v>
      </c>
      <c r="K28" s="4">
        <v>1</v>
      </c>
      <c r="L28" s="4">
        <v>1</v>
      </c>
    </row>
    <row r="29" spans="3:12" ht="13" x14ac:dyDescent="0.15">
      <c r="C29" s="4" t="s">
        <v>70</v>
      </c>
      <c r="D29" s="4">
        <v>8</v>
      </c>
      <c r="E29" s="4">
        <v>8</v>
      </c>
      <c r="F29" s="4">
        <v>8</v>
      </c>
      <c r="G29" s="4">
        <v>3</v>
      </c>
      <c r="H29" s="4">
        <v>2</v>
      </c>
      <c r="I29" s="4">
        <v>2</v>
      </c>
      <c r="J29" s="4">
        <v>1</v>
      </c>
      <c r="K29" s="4">
        <v>1</v>
      </c>
      <c r="L29" s="4">
        <v>1</v>
      </c>
    </row>
    <row r="30" spans="3:12" ht="13" x14ac:dyDescent="0.15">
      <c r="C30" s="4" t="s">
        <v>71</v>
      </c>
      <c r="D30" s="4">
        <v>6</v>
      </c>
      <c r="E30" s="4">
        <v>0</v>
      </c>
      <c r="F30" s="4">
        <v>8</v>
      </c>
      <c r="G30" s="4">
        <v>4</v>
      </c>
      <c r="H30" s="4">
        <v>2</v>
      </c>
      <c r="I30" s="4">
        <v>6</v>
      </c>
      <c r="J30" s="4">
        <v>2</v>
      </c>
      <c r="K30" s="4">
        <v>0</v>
      </c>
      <c r="L30" s="4">
        <v>4</v>
      </c>
    </row>
    <row r="31" spans="3:12" ht="13" x14ac:dyDescent="0.15">
      <c r="C31" s="4" t="s">
        <v>72</v>
      </c>
      <c r="D31" s="4">
        <v>7</v>
      </c>
      <c r="E31" s="4">
        <v>0</v>
      </c>
      <c r="F31" s="4">
        <v>8</v>
      </c>
      <c r="G31" s="4">
        <v>1</v>
      </c>
      <c r="H31" s="4">
        <v>1</v>
      </c>
      <c r="I31" s="4">
        <v>0</v>
      </c>
      <c r="J31" s="4">
        <v>1</v>
      </c>
      <c r="K31" s="4">
        <v>2</v>
      </c>
      <c r="L31" s="4">
        <v>2</v>
      </c>
    </row>
    <row r="32" spans="3:12" ht="13" x14ac:dyDescent="0.15">
      <c r="C32" s="4" t="s">
        <v>73</v>
      </c>
    </row>
    <row r="33" spans="3:12" ht="13" x14ac:dyDescent="0.15">
      <c r="C33" s="4" t="s">
        <v>74</v>
      </c>
    </row>
    <row r="34" spans="3:12" ht="13" x14ac:dyDescent="0.15">
      <c r="C34" s="4" t="s">
        <v>75</v>
      </c>
      <c r="D34" s="4">
        <v>6</v>
      </c>
      <c r="E34" s="4">
        <v>8</v>
      </c>
      <c r="F34" s="4">
        <v>8</v>
      </c>
      <c r="G34" s="4">
        <v>1</v>
      </c>
      <c r="H34" s="4">
        <v>8</v>
      </c>
      <c r="I34" s="4">
        <v>3</v>
      </c>
      <c r="J34" s="4">
        <v>0</v>
      </c>
      <c r="K34" s="4">
        <v>4</v>
      </c>
      <c r="L34" s="4">
        <v>2</v>
      </c>
    </row>
    <row r="35" spans="3:12" ht="13" x14ac:dyDescent="0.15">
      <c r="C35" s="4" t="s">
        <v>76</v>
      </c>
      <c r="D35" s="4">
        <v>8</v>
      </c>
      <c r="E35" s="4">
        <v>6</v>
      </c>
      <c r="F35" s="4">
        <v>2</v>
      </c>
      <c r="G35" s="4">
        <v>1</v>
      </c>
      <c r="H35" s="4">
        <v>1</v>
      </c>
      <c r="I35" s="4">
        <v>1</v>
      </c>
      <c r="J35" s="4">
        <v>0</v>
      </c>
      <c r="K35" s="4">
        <v>0</v>
      </c>
      <c r="L35" s="4">
        <v>0</v>
      </c>
    </row>
    <row r="36" spans="3:12" ht="13" x14ac:dyDescent="0.15">
      <c r="C36" s="4" t="s">
        <v>77</v>
      </c>
      <c r="D36" s="4">
        <v>3</v>
      </c>
      <c r="E36" s="4">
        <v>8</v>
      </c>
      <c r="F36" s="4">
        <v>4</v>
      </c>
      <c r="G36" s="4">
        <v>8</v>
      </c>
      <c r="H36" s="4">
        <v>8</v>
      </c>
      <c r="I36" s="4">
        <v>8</v>
      </c>
      <c r="J36" s="4">
        <v>2</v>
      </c>
      <c r="K36" s="4">
        <v>4</v>
      </c>
      <c r="L36" s="4">
        <v>3</v>
      </c>
    </row>
    <row r="37" spans="3:12" ht="13" x14ac:dyDescent="0.15">
      <c r="C37" s="4" t="s">
        <v>78</v>
      </c>
      <c r="D37" s="4">
        <v>8</v>
      </c>
      <c r="E37" s="4">
        <v>2</v>
      </c>
      <c r="F37" s="4">
        <v>8</v>
      </c>
      <c r="G37" s="4">
        <v>8</v>
      </c>
      <c r="H37" s="4">
        <v>2</v>
      </c>
      <c r="I37" s="4">
        <v>3</v>
      </c>
      <c r="J37" s="4">
        <v>1</v>
      </c>
      <c r="K37" s="4">
        <v>1</v>
      </c>
      <c r="L37" s="4">
        <v>0</v>
      </c>
    </row>
    <row r="38" spans="3:12" ht="13" x14ac:dyDescent="0.15">
      <c r="C38" s="4" t="s">
        <v>79</v>
      </c>
      <c r="D38" s="4">
        <v>5</v>
      </c>
      <c r="E38" s="4">
        <v>8</v>
      </c>
      <c r="F38" s="4">
        <v>8</v>
      </c>
      <c r="G38" s="4">
        <v>7</v>
      </c>
      <c r="H38" s="4">
        <v>8</v>
      </c>
      <c r="I38" s="4">
        <v>8</v>
      </c>
      <c r="J38" s="4">
        <v>0</v>
      </c>
      <c r="K38" s="4">
        <v>1</v>
      </c>
      <c r="L38" s="4">
        <v>2</v>
      </c>
    </row>
    <row r="39" spans="3:12" ht="13" x14ac:dyDescent="0.15">
      <c r="C39" s="4" t="s">
        <v>80</v>
      </c>
      <c r="D39" s="4">
        <v>8</v>
      </c>
      <c r="E39" s="4">
        <v>7</v>
      </c>
      <c r="F39" s="4">
        <v>8</v>
      </c>
      <c r="G39" s="4">
        <v>1</v>
      </c>
      <c r="H39" s="4">
        <v>4</v>
      </c>
      <c r="I39" s="4">
        <v>2</v>
      </c>
      <c r="J39" s="4">
        <v>2</v>
      </c>
      <c r="K39" s="4">
        <v>2</v>
      </c>
      <c r="L39" s="4">
        <v>2</v>
      </c>
    </row>
    <row r="40" spans="3:12" ht="13" x14ac:dyDescent="0.15">
      <c r="C40" s="4" t="s">
        <v>81</v>
      </c>
      <c r="D40" s="4">
        <v>8</v>
      </c>
      <c r="E40" s="4">
        <v>8</v>
      </c>
      <c r="F40" s="4">
        <v>8</v>
      </c>
      <c r="G40" s="4">
        <v>2</v>
      </c>
      <c r="H40" s="4">
        <v>8</v>
      </c>
      <c r="I40" s="4">
        <v>1</v>
      </c>
      <c r="J40" s="4">
        <v>1</v>
      </c>
      <c r="K40" s="4">
        <v>5</v>
      </c>
      <c r="L40" s="4">
        <v>8</v>
      </c>
    </row>
    <row r="41" spans="3:12" ht="13" x14ac:dyDescent="0.15">
      <c r="C41" s="4" t="s">
        <v>82</v>
      </c>
      <c r="D41" s="4">
        <v>8</v>
      </c>
      <c r="E41" s="4">
        <v>8</v>
      </c>
      <c r="F41" s="4">
        <v>8</v>
      </c>
      <c r="G41" s="4">
        <v>3</v>
      </c>
      <c r="H41" s="4">
        <v>6</v>
      </c>
      <c r="I41" s="4">
        <v>2</v>
      </c>
      <c r="J41" s="4">
        <v>2</v>
      </c>
      <c r="K41" s="4">
        <v>2</v>
      </c>
      <c r="L41" s="4">
        <v>5</v>
      </c>
    </row>
    <row r="42" spans="3:12" ht="13" x14ac:dyDescent="0.15">
      <c r="C42" s="4" t="s">
        <v>83</v>
      </c>
      <c r="D42" s="4">
        <v>8</v>
      </c>
      <c r="E42" s="4">
        <v>8</v>
      </c>
      <c r="F42" s="4">
        <v>0</v>
      </c>
      <c r="G42" s="4">
        <v>0</v>
      </c>
      <c r="H42" s="4">
        <v>0</v>
      </c>
      <c r="I42" s="4">
        <v>7</v>
      </c>
      <c r="J42" s="4">
        <v>0</v>
      </c>
      <c r="K42" s="4">
        <v>0</v>
      </c>
      <c r="L42" s="4">
        <v>0</v>
      </c>
    </row>
    <row r="43" spans="3:12" ht="13" x14ac:dyDescent="0.15">
      <c r="C43" s="4" t="s">
        <v>84</v>
      </c>
      <c r="D43" s="4">
        <v>6</v>
      </c>
      <c r="E43" s="4">
        <v>2</v>
      </c>
      <c r="F43" s="4">
        <v>8</v>
      </c>
      <c r="G43" s="4">
        <v>1</v>
      </c>
      <c r="H43" s="4">
        <v>2</v>
      </c>
      <c r="I43" s="4">
        <v>6</v>
      </c>
      <c r="J43" s="4">
        <v>1</v>
      </c>
      <c r="K43" s="4">
        <v>0</v>
      </c>
      <c r="L43" s="4">
        <v>2</v>
      </c>
    </row>
    <row r="44" spans="3:12" ht="13" x14ac:dyDescent="0.15">
      <c r="C44" s="4" t="s">
        <v>85</v>
      </c>
      <c r="D44" s="4">
        <v>8</v>
      </c>
      <c r="E44" s="4">
        <v>8</v>
      </c>
      <c r="F44" s="4">
        <v>5</v>
      </c>
      <c r="G44" s="4">
        <v>6</v>
      </c>
      <c r="H44" s="4">
        <v>8</v>
      </c>
      <c r="I44" s="4">
        <v>6</v>
      </c>
      <c r="J44" s="4">
        <v>1</v>
      </c>
      <c r="K44" s="4">
        <v>0</v>
      </c>
      <c r="L44" s="4">
        <v>0</v>
      </c>
    </row>
    <row r="45" spans="3:12" ht="13" x14ac:dyDescent="0.15">
      <c r="C45" s="4" t="s">
        <v>86</v>
      </c>
      <c r="D45" s="4">
        <v>8</v>
      </c>
      <c r="E45" s="4">
        <v>5</v>
      </c>
      <c r="F45" s="4">
        <v>8</v>
      </c>
      <c r="G45" s="4">
        <v>8</v>
      </c>
      <c r="H45" s="4">
        <v>2</v>
      </c>
      <c r="I45" s="4">
        <v>4</v>
      </c>
      <c r="J45" s="4">
        <v>2</v>
      </c>
      <c r="K45" s="4">
        <v>1</v>
      </c>
      <c r="L45" s="4">
        <v>3</v>
      </c>
    </row>
    <row r="46" spans="3:12" ht="13" x14ac:dyDescent="0.15">
      <c r="C46" s="4" t="s">
        <v>87</v>
      </c>
      <c r="D46" s="4">
        <v>8</v>
      </c>
      <c r="E46" s="4">
        <v>8</v>
      </c>
      <c r="F46" s="4">
        <v>8</v>
      </c>
      <c r="G46" s="4">
        <v>8</v>
      </c>
      <c r="H46" s="4">
        <v>2</v>
      </c>
      <c r="I46" s="4">
        <v>8</v>
      </c>
      <c r="J46" s="4">
        <v>7</v>
      </c>
      <c r="K46" s="4">
        <v>1</v>
      </c>
      <c r="L46" s="4">
        <v>1</v>
      </c>
    </row>
    <row r="47" spans="3:12" ht="13" x14ac:dyDescent="0.15">
      <c r="C47" s="4" t="s">
        <v>88</v>
      </c>
      <c r="D47" s="4">
        <v>8</v>
      </c>
      <c r="E47" s="4">
        <v>8</v>
      </c>
      <c r="F47" s="4">
        <v>8</v>
      </c>
      <c r="G47" s="4">
        <v>5</v>
      </c>
      <c r="H47" s="4">
        <v>8</v>
      </c>
      <c r="I47" s="4">
        <v>8</v>
      </c>
      <c r="J47" s="4">
        <v>8</v>
      </c>
      <c r="K47" s="4">
        <v>8</v>
      </c>
      <c r="L47" s="4">
        <v>8</v>
      </c>
    </row>
    <row r="48" spans="3:12" ht="13" x14ac:dyDescent="0.15">
      <c r="C48" s="4" t="s">
        <v>89</v>
      </c>
      <c r="D48" s="4">
        <v>8</v>
      </c>
      <c r="E48" s="4">
        <v>8</v>
      </c>
      <c r="F48" s="4">
        <v>8</v>
      </c>
      <c r="G48" s="4">
        <v>6</v>
      </c>
      <c r="H48" s="4">
        <v>5</v>
      </c>
      <c r="I48" s="4">
        <v>8</v>
      </c>
      <c r="J48" s="4">
        <v>3</v>
      </c>
      <c r="K48" s="4">
        <v>8</v>
      </c>
      <c r="L48" s="4">
        <v>8</v>
      </c>
    </row>
    <row r="49" spans="3:12" ht="13" x14ac:dyDescent="0.15">
      <c r="C49" s="4" t="s">
        <v>90</v>
      </c>
      <c r="D49" s="4">
        <v>2</v>
      </c>
      <c r="E49" s="4">
        <v>8</v>
      </c>
      <c r="F49" s="4">
        <v>8</v>
      </c>
      <c r="G49" s="4">
        <v>3</v>
      </c>
      <c r="H49" s="4">
        <v>6</v>
      </c>
      <c r="I49" s="4">
        <v>5</v>
      </c>
      <c r="J49" s="4">
        <v>2</v>
      </c>
      <c r="K49" s="4">
        <v>3</v>
      </c>
      <c r="L49" s="4">
        <v>5</v>
      </c>
    </row>
    <row r="50" spans="3:12" ht="13" x14ac:dyDescent="0.15">
      <c r="C50" s="4" t="s">
        <v>91</v>
      </c>
      <c r="D50" s="4">
        <v>2</v>
      </c>
      <c r="E50" s="4">
        <v>2</v>
      </c>
      <c r="F50" s="4">
        <v>3</v>
      </c>
      <c r="G50" s="4">
        <v>2</v>
      </c>
      <c r="H50" s="4">
        <v>0</v>
      </c>
      <c r="I50" s="4">
        <v>0</v>
      </c>
      <c r="J50" s="4">
        <v>1</v>
      </c>
      <c r="K50" s="4">
        <v>1</v>
      </c>
      <c r="L50" s="4">
        <v>0</v>
      </c>
    </row>
    <row r="51" spans="3:12" ht="13" x14ac:dyDescent="0.15">
      <c r="C51" s="4" t="s">
        <v>92</v>
      </c>
      <c r="D51" s="4">
        <v>8</v>
      </c>
      <c r="E51" s="4">
        <v>8</v>
      </c>
      <c r="F51" s="4">
        <v>8</v>
      </c>
      <c r="G51" s="4">
        <v>8</v>
      </c>
      <c r="H51" s="4">
        <v>8</v>
      </c>
      <c r="I51" s="4">
        <v>1</v>
      </c>
      <c r="J51" s="4">
        <v>8</v>
      </c>
      <c r="K51" s="4">
        <v>3</v>
      </c>
      <c r="L51" s="4">
        <v>8</v>
      </c>
    </row>
    <row r="52" spans="3:12" ht="13" x14ac:dyDescent="0.15">
      <c r="C52" s="4" t="s">
        <v>93</v>
      </c>
      <c r="D52" s="4">
        <v>8</v>
      </c>
      <c r="E52" s="4">
        <v>2</v>
      </c>
      <c r="F52" s="4">
        <v>2</v>
      </c>
      <c r="G52" s="4">
        <v>4</v>
      </c>
      <c r="H52" s="4">
        <v>1</v>
      </c>
      <c r="I52" s="4">
        <v>3</v>
      </c>
      <c r="J52" s="4">
        <v>1</v>
      </c>
      <c r="K52" s="4">
        <v>0</v>
      </c>
      <c r="L52" s="4">
        <v>2</v>
      </c>
    </row>
    <row r="53" spans="3:12" ht="13" x14ac:dyDescent="0.15">
      <c r="C53" s="4" t="s">
        <v>94</v>
      </c>
      <c r="D53" s="4">
        <v>8</v>
      </c>
      <c r="E53" s="4">
        <v>8</v>
      </c>
      <c r="F53" s="4">
        <v>8</v>
      </c>
      <c r="G53" s="4">
        <v>4</v>
      </c>
      <c r="H53" s="4">
        <v>2</v>
      </c>
      <c r="I53" s="4">
        <v>4</v>
      </c>
      <c r="J53" s="4">
        <v>5</v>
      </c>
      <c r="K53" s="4">
        <v>0</v>
      </c>
      <c r="L53" s="4">
        <v>0</v>
      </c>
    </row>
    <row r="54" spans="3:12" ht="13" x14ac:dyDescent="0.15">
      <c r="C54" s="4" t="s">
        <v>95</v>
      </c>
      <c r="D54" s="4">
        <v>3</v>
      </c>
      <c r="E54" s="4">
        <v>1</v>
      </c>
      <c r="F54" s="4">
        <v>1</v>
      </c>
      <c r="G54" s="4">
        <v>0</v>
      </c>
      <c r="H54" s="4">
        <v>1</v>
      </c>
      <c r="I54" s="4">
        <v>8</v>
      </c>
      <c r="J54" s="4">
        <v>2</v>
      </c>
      <c r="K54" s="4">
        <v>4</v>
      </c>
      <c r="L54" s="4">
        <v>3</v>
      </c>
    </row>
    <row r="55" spans="3:12" ht="13" x14ac:dyDescent="0.15">
      <c r="C55" s="4" t="s">
        <v>96</v>
      </c>
      <c r="D55" s="4">
        <v>6</v>
      </c>
      <c r="E55" s="4">
        <v>8</v>
      </c>
      <c r="F55" s="4">
        <v>8</v>
      </c>
      <c r="G55" s="4">
        <v>7</v>
      </c>
      <c r="H55" s="4">
        <v>1</v>
      </c>
      <c r="I55" s="4">
        <v>1</v>
      </c>
      <c r="J55" s="4">
        <v>2</v>
      </c>
      <c r="K55" s="4">
        <v>6</v>
      </c>
      <c r="L55" s="4">
        <v>1</v>
      </c>
    </row>
    <row r="56" spans="3:12" ht="13" x14ac:dyDescent="0.15">
      <c r="C56" s="4" t="s">
        <v>97</v>
      </c>
      <c r="D56" s="4">
        <v>8</v>
      </c>
      <c r="E56" s="4">
        <v>8</v>
      </c>
      <c r="F56" s="4">
        <v>5</v>
      </c>
      <c r="G56" s="4">
        <v>2</v>
      </c>
      <c r="H56" s="4">
        <v>3</v>
      </c>
      <c r="I56" s="4">
        <v>3</v>
      </c>
      <c r="J56" s="4">
        <v>8</v>
      </c>
      <c r="K56" s="4">
        <v>8</v>
      </c>
      <c r="L56" s="4">
        <v>4</v>
      </c>
    </row>
    <row r="57" spans="3:12" ht="13" x14ac:dyDescent="0.15">
      <c r="C57" s="4" t="s">
        <v>98</v>
      </c>
      <c r="D57" s="4">
        <v>8</v>
      </c>
      <c r="E57" s="4">
        <v>8</v>
      </c>
      <c r="F57" s="4">
        <v>8</v>
      </c>
      <c r="G57" s="4">
        <v>2</v>
      </c>
      <c r="H57" s="4">
        <v>8</v>
      </c>
      <c r="I57" s="4">
        <v>5</v>
      </c>
      <c r="J57" s="4">
        <v>8</v>
      </c>
      <c r="K57" s="4">
        <v>7</v>
      </c>
      <c r="L57" s="4">
        <v>2</v>
      </c>
    </row>
    <row r="58" spans="3:12" ht="13" x14ac:dyDescent="0.15">
      <c r="C58" s="4" t="s">
        <v>99</v>
      </c>
      <c r="D58" s="4">
        <v>8</v>
      </c>
      <c r="E58" s="4">
        <v>8</v>
      </c>
      <c r="F58" s="4">
        <v>8</v>
      </c>
      <c r="G58" s="4">
        <v>7</v>
      </c>
      <c r="H58" s="4">
        <v>8</v>
      </c>
      <c r="I58" s="4">
        <v>8</v>
      </c>
      <c r="J58" s="4">
        <v>1</v>
      </c>
      <c r="K58" s="4">
        <v>1</v>
      </c>
      <c r="L58" s="4">
        <v>2</v>
      </c>
    </row>
    <row r="59" spans="3:12" ht="13" x14ac:dyDescent="0.15">
      <c r="C59" s="4" t="s">
        <v>100</v>
      </c>
      <c r="D59" s="4">
        <v>3</v>
      </c>
      <c r="E59" s="4">
        <v>8</v>
      </c>
      <c r="F59" s="4">
        <v>8</v>
      </c>
      <c r="G59" s="4">
        <v>1</v>
      </c>
      <c r="H59" s="4">
        <v>7</v>
      </c>
      <c r="I59" s="4">
        <v>8</v>
      </c>
      <c r="J59" s="4">
        <v>2</v>
      </c>
      <c r="K59" s="4">
        <v>1</v>
      </c>
      <c r="L59" s="4">
        <v>1</v>
      </c>
    </row>
    <row r="60" spans="3:12" ht="13" x14ac:dyDescent="0.15">
      <c r="C60" s="4" t="s">
        <v>101</v>
      </c>
      <c r="D60" s="4">
        <v>8</v>
      </c>
      <c r="E60" s="4">
        <v>8</v>
      </c>
      <c r="F60" s="4">
        <v>8</v>
      </c>
      <c r="G60" s="4">
        <v>8</v>
      </c>
      <c r="H60" s="4">
        <v>8</v>
      </c>
      <c r="I60" s="4">
        <v>8</v>
      </c>
      <c r="J60" s="4">
        <v>2</v>
      </c>
      <c r="K60" s="4">
        <v>1</v>
      </c>
      <c r="L60" s="4">
        <v>8</v>
      </c>
    </row>
    <row r="61" spans="3:12" ht="13" x14ac:dyDescent="0.15">
      <c r="C61" s="4" t="s">
        <v>102</v>
      </c>
      <c r="D61" s="4">
        <v>8</v>
      </c>
      <c r="E61" s="4">
        <v>8</v>
      </c>
      <c r="F61" s="4">
        <v>8</v>
      </c>
      <c r="G61" s="4">
        <v>8</v>
      </c>
      <c r="H61" s="4">
        <v>8</v>
      </c>
      <c r="I61" s="4">
        <v>8</v>
      </c>
      <c r="J61" s="4">
        <v>0</v>
      </c>
      <c r="K61" s="4">
        <v>6</v>
      </c>
      <c r="L61" s="4">
        <v>8</v>
      </c>
    </row>
    <row r="62" spans="3:12" ht="13" x14ac:dyDescent="0.15">
      <c r="C62" s="4" t="s">
        <v>103</v>
      </c>
      <c r="D62" s="4">
        <v>8</v>
      </c>
      <c r="E62" s="4">
        <v>8</v>
      </c>
      <c r="F62" s="4">
        <v>2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</row>
    <row r="63" spans="3:12" ht="13" x14ac:dyDescent="0.15">
      <c r="C63" s="4" t="s">
        <v>104</v>
      </c>
      <c r="D63" s="4">
        <v>5</v>
      </c>
      <c r="E63" s="4">
        <v>1</v>
      </c>
      <c r="F63" s="4">
        <v>8</v>
      </c>
      <c r="G63" s="4">
        <v>1</v>
      </c>
      <c r="H63" s="4">
        <v>2</v>
      </c>
      <c r="I63" s="4">
        <v>2</v>
      </c>
      <c r="J63" s="4">
        <v>0</v>
      </c>
      <c r="K63" s="4">
        <v>1</v>
      </c>
      <c r="L63" s="4">
        <v>2</v>
      </c>
    </row>
    <row r="64" spans="3:12" ht="13" x14ac:dyDescent="0.15">
      <c r="C64" s="4" t="s">
        <v>105</v>
      </c>
      <c r="D64" s="4">
        <v>8</v>
      </c>
      <c r="E64" s="4">
        <v>8</v>
      </c>
      <c r="F64" s="4">
        <v>8</v>
      </c>
      <c r="G64" s="4">
        <v>8</v>
      </c>
      <c r="H64" s="4">
        <v>8</v>
      </c>
      <c r="I64" s="4">
        <v>8</v>
      </c>
      <c r="J64" s="4">
        <v>8</v>
      </c>
      <c r="K64" s="4">
        <v>8</v>
      </c>
      <c r="L64" s="4">
        <v>8</v>
      </c>
    </row>
    <row r="65" spans="3:12" ht="13" x14ac:dyDescent="0.15">
      <c r="C65" s="4" t="s">
        <v>106</v>
      </c>
      <c r="D65" s="4">
        <v>8</v>
      </c>
      <c r="E65" s="4">
        <v>8</v>
      </c>
      <c r="F65" s="4">
        <v>8</v>
      </c>
      <c r="G65" s="4">
        <v>8</v>
      </c>
      <c r="H65" s="4">
        <v>8</v>
      </c>
      <c r="I65" s="4">
        <v>8</v>
      </c>
      <c r="J65" s="4">
        <v>8</v>
      </c>
      <c r="K65" s="4">
        <v>8</v>
      </c>
      <c r="L65" s="4">
        <v>8</v>
      </c>
    </row>
    <row r="66" spans="3:12" ht="13" x14ac:dyDescent="0.15">
      <c r="C66" s="4" t="s">
        <v>107</v>
      </c>
      <c r="D66" s="4">
        <v>8</v>
      </c>
      <c r="E66" s="4">
        <v>8</v>
      </c>
      <c r="F66" s="4">
        <v>8</v>
      </c>
      <c r="G66" s="4">
        <v>7</v>
      </c>
      <c r="H66" s="4">
        <v>8</v>
      </c>
      <c r="I66" s="4">
        <v>8</v>
      </c>
      <c r="J66" s="4">
        <v>8</v>
      </c>
      <c r="K66" s="4">
        <v>8</v>
      </c>
      <c r="L66" s="4">
        <v>8</v>
      </c>
    </row>
    <row r="67" spans="3:12" ht="13" x14ac:dyDescent="0.15">
      <c r="C67" s="4" t="s">
        <v>108</v>
      </c>
      <c r="D67" s="4">
        <v>8</v>
      </c>
      <c r="E67" s="4">
        <v>8</v>
      </c>
      <c r="F67" s="4">
        <v>8</v>
      </c>
      <c r="G67" s="4">
        <v>8</v>
      </c>
      <c r="H67" s="4">
        <v>8</v>
      </c>
      <c r="I67" s="4">
        <v>8</v>
      </c>
      <c r="J67" s="4">
        <v>1</v>
      </c>
      <c r="K67" s="4">
        <v>3</v>
      </c>
      <c r="L67" s="4">
        <v>1</v>
      </c>
    </row>
    <row r="68" spans="3:12" ht="13" x14ac:dyDescent="0.15">
      <c r="C68" s="4" t="s">
        <v>109</v>
      </c>
      <c r="D68" s="4">
        <v>8</v>
      </c>
      <c r="E68" s="4">
        <v>8</v>
      </c>
      <c r="F68" s="4">
        <v>8</v>
      </c>
      <c r="G68" s="4">
        <v>8</v>
      </c>
      <c r="H68" s="4">
        <v>8</v>
      </c>
      <c r="I68" s="4">
        <v>8</v>
      </c>
      <c r="J68" s="4">
        <v>8</v>
      </c>
      <c r="K68" s="4">
        <v>8</v>
      </c>
      <c r="L68" s="4">
        <v>8</v>
      </c>
    </row>
    <row r="69" spans="3:12" ht="13" x14ac:dyDescent="0.15">
      <c r="C69" s="4" t="s">
        <v>110</v>
      </c>
      <c r="D69" s="4">
        <v>8</v>
      </c>
      <c r="E69" s="4">
        <v>8</v>
      </c>
      <c r="F69" s="4">
        <v>8</v>
      </c>
      <c r="G69" s="4">
        <v>5</v>
      </c>
      <c r="H69" s="4">
        <v>8</v>
      </c>
      <c r="I69" s="4">
        <v>8</v>
      </c>
      <c r="J69" s="4">
        <v>3</v>
      </c>
      <c r="K69" s="4">
        <v>2</v>
      </c>
      <c r="L69" s="4">
        <v>2</v>
      </c>
    </row>
    <row r="70" spans="3:12" ht="13" x14ac:dyDescent="0.15">
      <c r="C70" s="4" t="s">
        <v>111</v>
      </c>
      <c r="D70" s="4">
        <v>8</v>
      </c>
      <c r="E70" s="4">
        <v>8</v>
      </c>
      <c r="F70" s="4">
        <v>8</v>
      </c>
      <c r="G70" s="4">
        <v>8</v>
      </c>
      <c r="H70" s="4">
        <v>3</v>
      </c>
      <c r="I70" s="4">
        <v>8</v>
      </c>
      <c r="J70" s="4">
        <v>1</v>
      </c>
      <c r="K70" s="4">
        <v>3</v>
      </c>
      <c r="L70" s="4">
        <v>2</v>
      </c>
    </row>
    <row r="71" spans="3:12" ht="13" x14ac:dyDescent="0.15">
      <c r="C71" s="4" t="s">
        <v>112</v>
      </c>
      <c r="D71" s="4">
        <v>8</v>
      </c>
      <c r="E71" s="4">
        <v>8</v>
      </c>
      <c r="F71" s="4">
        <v>8</v>
      </c>
      <c r="G71" s="4">
        <v>8</v>
      </c>
      <c r="H71" s="4">
        <v>8</v>
      </c>
      <c r="I71" s="4">
        <v>8</v>
      </c>
      <c r="J71" s="4">
        <v>8</v>
      </c>
      <c r="K71" s="4">
        <v>8</v>
      </c>
      <c r="L71" s="4">
        <v>8</v>
      </c>
    </row>
    <row r="72" spans="3:12" ht="13" x14ac:dyDescent="0.15">
      <c r="C72" s="4" t="s">
        <v>113</v>
      </c>
      <c r="D72" s="4">
        <v>8</v>
      </c>
      <c r="E72" s="4">
        <v>8</v>
      </c>
      <c r="F72" s="4">
        <v>8</v>
      </c>
      <c r="G72" s="4">
        <v>3</v>
      </c>
      <c r="H72" s="4">
        <v>8</v>
      </c>
      <c r="I72" s="4">
        <v>8</v>
      </c>
      <c r="J72" s="4">
        <v>8</v>
      </c>
      <c r="K72" s="4">
        <v>5</v>
      </c>
      <c r="L72" s="4">
        <v>7</v>
      </c>
    </row>
    <row r="73" spans="3:12" ht="13" x14ac:dyDescent="0.15">
      <c r="C73" s="4" t="s">
        <v>114</v>
      </c>
      <c r="D73" s="4">
        <v>8</v>
      </c>
      <c r="E73" s="4">
        <v>8</v>
      </c>
      <c r="F73" s="4">
        <v>8</v>
      </c>
      <c r="G73" s="4">
        <v>8</v>
      </c>
      <c r="H73" s="4">
        <v>8</v>
      </c>
      <c r="I73" s="4">
        <v>8</v>
      </c>
      <c r="J73" s="4">
        <v>2</v>
      </c>
      <c r="K73" s="4">
        <v>8</v>
      </c>
      <c r="L73" s="4">
        <v>1</v>
      </c>
    </row>
    <row r="74" spans="3:12" ht="13" x14ac:dyDescent="0.15">
      <c r="C74" s="4" t="s">
        <v>115</v>
      </c>
      <c r="D74" s="4">
        <v>8</v>
      </c>
      <c r="E74" s="4">
        <v>8</v>
      </c>
      <c r="F74" s="4">
        <v>8</v>
      </c>
      <c r="G74" s="4">
        <v>8</v>
      </c>
      <c r="H74" s="4">
        <v>3</v>
      </c>
      <c r="I74" s="4">
        <v>8</v>
      </c>
      <c r="J74" s="4">
        <v>4</v>
      </c>
      <c r="K74" s="4">
        <v>4</v>
      </c>
      <c r="L74" s="4">
        <v>2</v>
      </c>
    </row>
    <row r="75" spans="3:12" ht="13" x14ac:dyDescent="0.15">
      <c r="C75" s="4" t="s">
        <v>116</v>
      </c>
      <c r="D75" s="4">
        <v>8</v>
      </c>
      <c r="E75" s="4">
        <v>8</v>
      </c>
      <c r="F75" s="4">
        <v>8</v>
      </c>
      <c r="G75" s="4">
        <v>2</v>
      </c>
      <c r="H75" s="4">
        <v>6</v>
      </c>
      <c r="I75" s="4">
        <v>0</v>
      </c>
      <c r="J75" s="4">
        <v>0</v>
      </c>
      <c r="K75" s="4">
        <v>0</v>
      </c>
      <c r="L75" s="4">
        <v>1</v>
      </c>
    </row>
    <row r="76" spans="3:12" ht="13" x14ac:dyDescent="0.15">
      <c r="C76" s="4" t="s">
        <v>117</v>
      </c>
      <c r="D76" s="4">
        <v>8</v>
      </c>
      <c r="E76" s="4">
        <v>8</v>
      </c>
      <c r="F76" s="4">
        <v>8</v>
      </c>
      <c r="G76" s="4">
        <v>8</v>
      </c>
      <c r="H76" s="4">
        <v>8</v>
      </c>
      <c r="I76" s="4">
        <v>8</v>
      </c>
      <c r="J76" s="4">
        <v>8</v>
      </c>
      <c r="K76" s="4">
        <v>1</v>
      </c>
      <c r="L76" s="4">
        <v>8</v>
      </c>
    </row>
    <row r="77" spans="3:12" ht="13" x14ac:dyDescent="0.15">
      <c r="C77" s="4" t="s">
        <v>118</v>
      </c>
      <c r="D77" s="4">
        <v>8</v>
      </c>
      <c r="E77" s="4">
        <v>8</v>
      </c>
      <c r="F77" s="4">
        <v>8</v>
      </c>
      <c r="G77" s="4">
        <v>8</v>
      </c>
      <c r="H77" s="4">
        <v>2</v>
      </c>
      <c r="I77" s="4">
        <v>8</v>
      </c>
      <c r="J77" s="4">
        <v>8</v>
      </c>
      <c r="K77" s="4">
        <v>8</v>
      </c>
      <c r="L77" s="4">
        <v>8</v>
      </c>
    </row>
    <row r="78" spans="3:12" ht="13" x14ac:dyDescent="0.15">
      <c r="C78" s="4" t="s">
        <v>119</v>
      </c>
      <c r="D78" s="4">
        <v>8</v>
      </c>
      <c r="E78" s="4">
        <v>8</v>
      </c>
      <c r="F78" s="4">
        <v>8</v>
      </c>
      <c r="G78" s="4">
        <v>8</v>
      </c>
      <c r="H78" s="4">
        <v>8</v>
      </c>
      <c r="I78" s="4">
        <v>8</v>
      </c>
      <c r="J78" s="4">
        <v>1</v>
      </c>
      <c r="K78" s="4">
        <v>1</v>
      </c>
      <c r="L78" s="4">
        <v>2</v>
      </c>
    </row>
    <row r="79" spans="3:12" ht="13" x14ac:dyDescent="0.15">
      <c r="C79" s="4" t="s">
        <v>120</v>
      </c>
      <c r="D79" s="4">
        <v>5</v>
      </c>
      <c r="E79" s="4">
        <v>4</v>
      </c>
      <c r="F79" s="4">
        <v>3</v>
      </c>
      <c r="G79" s="4">
        <v>4</v>
      </c>
      <c r="H79" s="4">
        <v>0</v>
      </c>
      <c r="I79" s="4">
        <v>3</v>
      </c>
      <c r="J79" s="4">
        <v>8</v>
      </c>
      <c r="K79" s="4">
        <v>0</v>
      </c>
      <c r="L79" s="4">
        <v>1</v>
      </c>
    </row>
    <row r="80" spans="3:12" ht="13" x14ac:dyDescent="0.15">
      <c r="C80" s="4" t="s">
        <v>121</v>
      </c>
      <c r="D80" s="4">
        <v>8</v>
      </c>
      <c r="E80" s="4">
        <v>8</v>
      </c>
      <c r="F80" s="4">
        <v>8</v>
      </c>
      <c r="G80" s="4">
        <v>8</v>
      </c>
      <c r="H80" s="4">
        <v>2</v>
      </c>
      <c r="I80" s="4">
        <v>8</v>
      </c>
      <c r="J80" s="4">
        <v>1</v>
      </c>
      <c r="K80" s="4">
        <v>1</v>
      </c>
      <c r="L80" s="4">
        <v>1</v>
      </c>
    </row>
    <row r="81" spans="3:12" ht="13" x14ac:dyDescent="0.15">
      <c r="C81" s="4" t="s">
        <v>122</v>
      </c>
      <c r="D81" s="4">
        <v>2</v>
      </c>
      <c r="E81" s="4">
        <v>7</v>
      </c>
      <c r="F81" s="4">
        <v>8</v>
      </c>
      <c r="G81" s="4">
        <v>4</v>
      </c>
      <c r="H81" s="4">
        <v>6</v>
      </c>
      <c r="I81" s="4">
        <v>2</v>
      </c>
      <c r="J81" s="4">
        <v>1</v>
      </c>
      <c r="K81" s="4">
        <v>2</v>
      </c>
      <c r="L81" s="4">
        <v>2</v>
      </c>
    </row>
    <row r="82" spans="3:12" ht="13" x14ac:dyDescent="0.15">
      <c r="C82" s="4" t="s">
        <v>123</v>
      </c>
      <c r="D82" s="4">
        <v>8</v>
      </c>
      <c r="E82" s="4">
        <v>8</v>
      </c>
      <c r="F82" s="4">
        <v>8</v>
      </c>
      <c r="G82" s="4">
        <v>8</v>
      </c>
      <c r="H82" s="4">
        <v>8</v>
      </c>
      <c r="I82" s="4">
        <v>3</v>
      </c>
      <c r="J82" s="4">
        <v>1</v>
      </c>
      <c r="K82" s="4">
        <v>3</v>
      </c>
      <c r="L82" s="4">
        <v>3</v>
      </c>
    </row>
    <row r="83" spans="3:12" ht="13" x14ac:dyDescent="0.15">
      <c r="C83" s="4" t="s">
        <v>124</v>
      </c>
      <c r="D83" s="4">
        <v>5</v>
      </c>
      <c r="E83" s="4">
        <v>4</v>
      </c>
      <c r="F83" s="4">
        <v>4</v>
      </c>
      <c r="G83" s="4">
        <v>3</v>
      </c>
      <c r="H83" s="4">
        <v>1</v>
      </c>
      <c r="I83" s="4">
        <v>5</v>
      </c>
      <c r="J83" s="4">
        <v>0</v>
      </c>
      <c r="K83" s="4">
        <v>3</v>
      </c>
      <c r="L83" s="4">
        <v>3</v>
      </c>
    </row>
    <row r="84" spans="3:12" ht="13" x14ac:dyDescent="0.15">
      <c r="C84" s="4" t="s">
        <v>125</v>
      </c>
      <c r="D84" s="4">
        <v>5</v>
      </c>
      <c r="E84" s="4">
        <v>3</v>
      </c>
      <c r="F84" s="4">
        <v>8</v>
      </c>
      <c r="G84" s="4">
        <v>8</v>
      </c>
      <c r="H84" s="4">
        <v>8</v>
      </c>
      <c r="I84" s="4">
        <v>7</v>
      </c>
      <c r="J84" s="4">
        <v>6</v>
      </c>
      <c r="K84" s="4">
        <v>2</v>
      </c>
      <c r="L84" s="4">
        <v>1</v>
      </c>
    </row>
    <row r="85" spans="3:12" ht="13" x14ac:dyDescent="0.15">
      <c r="C85" s="4" t="s">
        <v>126</v>
      </c>
      <c r="D85" s="4">
        <v>8</v>
      </c>
      <c r="E85" s="4">
        <v>8</v>
      </c>
      <c r="F85" s="4">
        <v>2</v>
      </c>
      <c r="G85" s="4">
        <v>2</v>
      </c>
      <c r="H85" s="4">
        <v>3</v>
      </c>
      <c r="I85" s="4">
        <v>2</v>
      </c>
      <c r="J85" s="4">
        <v>1</v>
      </c>
      <c r="K85" s="4">
        <v>1</v>
      </c>
      <c r="L85" s="4">
        <v>1</v>
      </c>
    </row>
    <row r="86" spans="3:12" ht="13" x14ac:dyDescent="0.15">
      <c r="C86" s="4" t="s">
        <v>127</v>
      </c>
      <c r="D86" s="4">
        <v>8</v>
      </c>
      <c r="E86" s="4">
        <v>8</v>
      </c>
      <c r="F86" s="4">
        <v>8</v>
      </c>
      <c r="G86" s="4">
        <v>8</v>
      </c>
      <c r="H86" s="4">
        <v>7</v>
      </c>
      <c r="I86" s="4">
        <v>6</v>
      </c>
      <c r="J86" s="4">
        <v>1</v>
      </c>
      <c r="K86" s="4">
        <v>3</v>
      </c>
      <c r="L86" s="4">
        <v>1</v>
      </c>
    </row>
    <row r="87" spans="3:12" ht="13" x14ac:dyDescent="0.15">
      <c r="C87" s="4" t="s">
        <v>128</v>
      </c>
      <c r="D87" s="4">
        <v>5</v>
      </c>
      <c r="E87" s="4">
        <v>8</v>
      </c>
      <c r="F87" s="4">
        <v>8</v>
      </c>
      <c r="G87" s="4">
        <v>1</v>
      </c>
      <c r="H87" s="4">
        <v>3</v>
      </c>
      <c r="I87" s="4">
        <v>3</v>
      </c>
      <c r="J87" s="4">
        <v>3</v>
      </c>
      <c r="K87" s="4">
        <v>1</v>
      </c>
      <c r="L87" s="4">
        <v>1</v>
      </c>
    </row>
    <row r="88" spans="3:12" ht="13" x14ac:dyDescent="0.15">
      <c r="C88" s="4" t="s">
        <v>129</v>
      </c>
      <c r="D88" s="4">
        <v>8</v>
      </c>
      <c r="E88" s="4">
        <v>8</v>
      </c>
      <c r="F88" s="4">
        <v>8</v>
      </c>
      <c r="G88" s="4">
        <v>0</v>
      </c>
      <c r="H88" s="4">
        <v>8</v>
      </c>
      <c r="I88" s="4">
        <v>8</v>
      </c>
      <c r="J88" s="4">
        <v>8</v>
      </c>
      <c r="K88" s="4">
        <v>8</v>
      </c>
      <c r="L88" s="4">
        <v>8</v>
      </c>
    </row>
    <row r="89" spans="3:12" ht="13" x14ac:dyDescent="0.15">
      <c r="C89" s="4" t="s">
        <v>130</v>
      </c>
      <c r="D89" s="4">
        <v>8</v>
      </c>
      <c r="E89" s="4">
        <v>8</v>
      </c>
      <c r="F89" s="4">
        <v>8</v>
      </c>
      <c r="G89" s="4">
        <v>6</v>
      </c>
      <c r="H89" s="4">
        <v>8</v>
      </c>
      <c r="I89" s="4">
        <v>8</v>
      </c>
      <c r="J89" s="4">
        <v>1</v>
      </c>
      <c r="K89" s="4">
        <v>1</v>
      </c>
      <c r="L89" s="4">
        <v>1</v>
      </c>
    </row>
    <row r="90" spans="3:12" ht="13" x14ac:dyDescent="0.15">
      <c r="C90" s="4" t="s">
        <v>131</v>
      </c>
      <c r="D90" s="4">
        <v>8</v>
      </c>
      <c r="E90" s="4">
        <v>8</v>
      </c>
      <c r="F90" s="4">
        <v>8</v>
      </c>
      <c r="G90" s="4">
        <v>5</v>
      </c>
      <c r="H90" s="4">
        <v>1</v>
      </c>
      <c r="I90" s="4">
        <v>8</v>
      </c>
      <c r="J90" s="4">
        <v>1</v>
      </c>
      <c r="K90" s="4">
        <v>2</v>
      </c>
      <c r="L90" s="4">
        <v>7</v>
      </c>
    </row>
    <row r="91" spans="3:12" ht="13" x14ac:dyDescent="0.15">
      <c r="C91" s="4" t="s">
        <v>132</v>
      </c>
      <c r="D91" s="4">
        <v>3</v>
      </c>
      <c r="E91" s="4">
        <v>2</v>
      </c>
      <c r="F91" s="4">
        <v>8</v>
      </c>
      <c r="G91" s="4">
        <v>1</v>
      </c>
      <c r="H91" s="4">
        <v>1</v>
      </c>
      <c r="I91" s="4">
        <v>2</v>
      </c>
      <c r="J91" s="4">
        <v>1</v>
      </c>
      <c r="K91" s="4">
        <v>2</v>
      </c>
      <c r="L91" s="4">
        <v>2</v>
      </c>
    </row>
    <row r="92" spans="3:12" ht="13" x14ac:dyDescent="0.15">
      <c r="C92" s="4" t="s">
        <v>133</v>
      </c>
      <c r="D92" s="4">
        <v>8</v>
      </c>
      <c r="E92" s="4">
        <v>7</v>
      </c>
      <c r="F92" s="4">
        <v>8</v>
      </c>
      <c r="G92" s="4">
        <v>8</v>
      </c>
      <c r="H92" s="4">
        <v>5</v>
      </c>
      <c r="I92" s="4">
        <v>3</v>
      </c>
      <c r="J92" s="4">
        <v>2</v>
      </c>
      <c r="K92" s="4">
        <v>7</v>
      </c>
      <c r="L92" s="4">
        <v>5</v>
      </c>
    </row>
    <row r="93" spans="3:12" ht="13" x14ac:dyDescent="0.15">
      <c r="C93" s="4" t="s">
        <v>134</v>
      </c>
      <c r="D93" s="4">
        <v>8</v>
      </c>
      <c r="E93" s="4">
        <v>8</v>
      </c>
      <c r="F93" s="4">
        <v>8</v>
      </c>
      <c r="G93" s="4">
        <v>5</v>
      </c>
      <c r="H93" s="4">
        <v>2</v>
      </c>
      <c r="I93" s="4">
        <v>1</v>
      </c>
      <c r="J93" s="4">
        <v>4</v>
      </c>
      <c r="K93" s="4">
        <v>3</v>
      </c>
      <c r="L93" s="4">
        <v>8</v>
      </c>
    </row>
    <row r="94" spans="3:12" ht="13" x14ac:dyDescent="0.15">
      <c r="C94" s="4" t="s">
        <v>135</v>
      </c>
      <c r="D94" s="4">
        <v>2</v>
      </c>
      <c r="E94" s="4">
        <v>2</v>
      </c>
      <c r="F94" s="4">
        <v>3</v>
      </c>
      <c r="G94" s="4">
        <v>2</v>
      </c>
      <c r="H94" s="4">
        <v>2</v>
      </c>
      <c r="I94" s="4">
        <v>1</v>
      </c>
      <c r="J94" s="4">
        <v>1</v>
      </c>
      <c r="K94" s="4">
        <v>1</v>
      </c>
      <c r="L94" s="4">
        <v>1</v>
      </c>
    </row>
    <row r="95" spans="3:12" ht="13" x14ac:dyDescent="0.15">
      <c r="C95" s="4" t="s">
        <v>136</v>
      </c>
      <c r="D95" s="4">
        <v>8</v>
      </c>
      <c r="E95" s="4">
        <v>8</v>
      </c>
      <c r="F95" s="4">
        <v>4</v>
      </c>
      <c r="G95" s="4">
        <v>7</v>
      </c>
      <c r="H95" s="4">
        <v>8</v>
      </c>
      <c r="I95" s="4">
        <v>3</v>
      </c>
      <c r="J95" s="4">
        <v>3</v>
      </c>
      <c r="K95" s="4">
        <v>2</v>
      </c>
      <c r="L95" s="4">
        <v>1</v>
      </c>
    </row>
    <row r="96" spans="3:12" ht="13" x14ac:dyDescent="0.15">
      <c r="C96" s="4" t="s">
        <v>137</v>
      </c>
      <c r="D96" s="4">
        <v>8</v>
      </c>
      <c r="E96" s="4">
        <v>8</v>
      </c>
      <c r="F96" s="4">
        <v>8</v>
      </c>
      <c r="G96" s="4">
        <v>8</v>
      </c>
      <c r="H96" s="4">
        <v>2</v>
      </c>
      <c r="I96" s="4">
        <v>7</v>
      </c>
      <c r="J96" s="4">
        <v>3</v>
      </c>
      <c r="K96" s="4">
        <v>2</v>
      </c>
      <c r="L96" s="4">
        <v>3</v>
      </c>
    </row>
    <row r="97" spans="3:12" ht="13" x14ac:dyDescent="0.15">
      <c r="C97" s="4" t="s">
        <v>138</v>
      </c>
      <c r="D97" s="4">
        <v>8</v>
      </c>
      <c r="E97" s="4">
        <v>8</v>
      </c>
      <c r="F97" s="4">
        <v>8</v>
      </c>
      <c r="G97" s="4">
        <v>8</v>
      </c>
      <c r="H97" s="4">
        <v>2</v>
      </c>
      <c r="I97" s="4">
        <v>7</v>
      </c>
      <c r="J97" s="4">
        <v>3</v>
      </c>
      <c r="K97" s="4">
        <v>2</v>
      </c>
      <c r="L97" s="4">
        <v>3</v>
      </c>
    </row>
    <row r="98" spans="3:12" ht="13" x14ac:dyDescent="0.15">
      <c r="C98" s="4" t="s">
        <v>139</v>
      </c>
      <c r="D98" s="4">
        <v>1</v>
      </c>
      <c r="E98" s="4">
        <v>8</v>
      </c>
      <c r="F98" s="4">
        <v>8</v>
      </c>
      <c r="G98" s="4">
        <v>6</v>
      </c>
      <c r="H98" s="4">
        <v>8</v>
      </c>
      <c r="I98" s="4">
        <v>2</v>
      </c>
      <c r="J98" s="4">
        <v>5</v>
      </c>
      <c r="K98" s="4">
        <v>1</v>
      </c>
      <c r="L98" s="4">
        <v>3</v>
      </c>
    </row>
    <row r="99" spans="3:12" ht="13" x14ac:dyDescent="0.15">
      <c r="C99" s="4" t="s">
        <v>140</v>
      </c>
      <c r="D99" s="4">
        <v>8</v>
      </c>
      <c r="E99" s="4">
        <v>8</v>
      </c>
      <c r="F99" s="4">
        <v>8</v>
      </c>
      <c r="G99" s="4">
        <v>8</v>
      </c>
      <c r="H99" s="4">
        <v>2</v>
      </c>
      <c r="I99" s="4">
        <v>1</v>
      </c>
      <c r="J99" s="4">
        <v>0</v>
      </c>
      <c r="K99" s="4">
        <v>1</v>
      </c>
      <c r="L99" s="4">
        <v>1</v>
      </c>
    </row>
    <row r="100" spans="3:12" ht="13" x14ac:dyDescent="0.15">
      <c r="C100" s="4" t="s">
        <v>141</v>
      </c>
      <c r="D100" s="4">
        <v>8</v>
      </c>
      <c r="E100" s="4">
        <v>8</v>
      </c>
      <c r="F100" s="4">
        <v>8</v>
      </c>
      <c r="G100" s="4">
        <v>4</v>
      </c>
      <c r="H100" s="4">
        <v>5</v>
      </c>
      <c r="I100" s="4">
        <v>8</v>
      </c>
      <c r="J100" s="4">
        <v>8</v>
      </c>
      <c r="K100" s="4">
        <v>1</v>
      </c>
      <c r="L100" s="4">
        <v>5</v>
      </c>
    </row>
    <row r="101" spans="3:12" ht="13" x14ac:dyDescent="0.15">
      <c r="C101" s="4" t="s">
        <v>142</v>
      </c>
      <c r="D101" s="4">
        <v>1</v>
      </c>
      <c r="E101" s="4">
        <v>7</v>
      </c>
      <c r="F101" s="4">
        <v>8</v>
      </c>
      <c r="G101" s="4">
        <v>1</v>
      </c>
      <c r="H101" s="4">
        <v>1</v>
      </c>
      <c r="I101" s="4">
        <v>5</v>
      </c>
      <c r="J101" s="4">
        <v>1</v>
      </c>
      <c r="K101" s="4">
        <v>2</v>
      </c>
      <c r="L101" s="4">
        <v>5</v>
      </c>
    </row>
    <row r="102" spans="3:12" ht="13" x14ac:dyDescent="0.15">
      <c r="C102" s="4" t="s">
        <v>143</v>
      </c>
      <c r="D102" s="4">
        <v>8</v>
      </c>
      <c r="E102" s="4">
        <v>8</v>
      </c>
      <c r="F102" s="4">
        <v>8</v>
      </c>
      <c r="G102" s="4">
        <v>3</v>
      </c>
      <c r="H102" s="4">
        <v>3</v>
      </c>
      <c r="I102" s="4">
        <v>8</v>
      </c>
      <c r="J102" s="4">
        <v>3</v>
      </c>
      <c r="K102" s="4">
        <v>1</v>
      </c>
      <c r="L102" s="4">
        <v>2</v>
      </c>
    </row>
    <row r="103" spans="3:12" ht="13" x14ac:dyDescent="0.15">
      <c r="C103" s="4" t="s">
        <v>144</v>
      </c>
      <c r="D103" s="4">
        <v>6</v>
      </c>
      <c r="E103" s="4">
        <v>8</v>
      </c>
      <c r="F103" s="4">
        <v>8</v>
      </c>
      <c r="G103" s="4">
        <v>3</v>
      </c>
      <c r="H103" s="4">
        <v>3</v>
      </c>
      <c r="I103" s="4">
        <v>4</v>
      </c>
      <c r="J103" s="4">
        <v>1</v>
      </c>
      <c r="K103" s="4">
        <v>1</v>
      </c>
      <c r="L103" s="4">
        <v>2</v>
      </c>
    </row>
    <row r="104" spans="3:12" ht="13" x14ac:dyDescent="0.15">
      <c r="C104" s="4" t="s">
        <v>145</v>
      </c>
      <c r="D104" s="4">
        <v>3</v>
      </c>
      <c r="E104" s="4">
        <v>8</v>
      </c>
      <c r="F104" s="4">
        <v>8</v>
      </c>
      <c r="G104" s="4">
        <v>4</v>
      </c>
      <c r="H104" s="4">
        <v>2</v>
      </c>
      <c r="I104" s="4">
        <v>1</v>
      </c>
      <c r="J104" s="4">
        <v>0</v>
      </c>
      <c r="K104" s="4">
        <v>1</v>
      </c>
      <c r="L104" s="4">
        <v>2</v>
      </c>
    </row>
    <row r="105" spans="3:12" ht="13" x14ac:dyDescent="0.15">
      <c r="C105" s="4" t="s">
        <v>146</v>
      </c>
      <c r="D105" s="4">
        <v>8</v>
      </c>
      <c r="E105" s="4">
        <v>7</v>
      </c>
      <c r="F105" s="4">
        <v>8</v>
      </c>
      <c r="G105" s="4">
        <v>2</v>
      </c>
      <c r="H105" s="4">
        <v>3</v>
      </c>
      <c r="I105" s="4">
        <v>1</v>
      </c>
      <c r="J105" s="4">
        <v>1</v>
      </c>
      <c r="K105" s="4">
        <v>1</v>
      </c>
      <c r="L105" s="4">
        <v>1</v>
      </c>
    </row>
    <row r="106" spans="3:12" ht="13" x14ac:dyDescent="0.15">
      <c r="C106" s="4" t="s">
        <v>147</v>
      </c>
      <c r="D106" s="4">
        <v>8</v>
      </c>
      <c r="E106" s="4">
        <v>8</v>
      </c>
      <c r="F106" s="4">
        <v>8</v>
      </c>
      <c r="G106" s="4">
        <v>8</v>
      </c>
      <c r="H106" s="4">
        <v>8</v>
      </c>
      <c r="I106" s="4">
        <v>8</v>
      </c>
      <c r="J106" s="4">
        <v>8</v>
      </c>
      <c r="K106" s="4">
        <v>8</v>
      </c>
      <c r="L106" s="4">
        <v>8</v>
      </c>
    </row>
    <row r="107" spans="3:12" ht="13" x14ac:dyDescent="0.15">
      <c r="C107" s="4" t="s">
        <v>148</v>
      </c>
      <c r="D107" s="4">
        <v>8</v>
      </c>
      <c r="E107" s="4">
        <v>8</v>
      </c>
      <c r="F107" s="4">
        <v>8</v>
      </c>
      <c r="G107" s="4">
        <v>8</v>
      </c>
      <c r="H107" s="4">
        <v>8</v>
      </c>
      <c r="I107" s="4">
        <v>8</v>
      </c>
      <c r="J107" s="4">
        <v>7</v>
      </c>
      <c r="K107" s="4">
        <v>1</v>
      </c>
      <c r="L107" s="4">
        <v>5</v>
      </c>
    </row>
    <row r="108" spans="3:12" ht="13" x14ac:dyDescent="0.15">
      <c r="C108" s="4" t="s">
        <v>149</v>
      </c>
    </row>
    <row r="109" spans="3:12" ht="13" x14ac:dyDescent="0.15">
      <c r="C109" s="4" t="s">
        <v>150</v>
      </c>
      <c r="D109" s="4">
        <v>1</v>
      </c>
      <c r="E109" s="4">
        <v>4</v>
      </c>
      <c r="F109" s="4">
        <v>1</v>
      </c>
      <c r="G109" s="4">
        <v>0</v>
      </c>
      <c r="H109" s="4">
        <v>3</v>
      </c>
      <c r="I109" s="4">
        <v>2</v>
      </c>
      <c r="J109" s="4">
        <v>0</v>
      </c>
      <c r="K109" s="4">
        <v>0</v>
      </c>
      <c r="L109" s="4">
        <v>1</v>
      </c>
    </row>
    <row r="110" spans="3:12" ht="13" x14ac:dyDescent="0.15">
      <c r="C110" s="4" t="s">
        <v>151</v>
      </c>
      <c r="D110" s="4">
        <v>6</v>
      </c>
      <c r="E110" s="4">
        <v>8</v>
      </c>
      <c r="F110" s="4">
        <v>3</v>
      </c>
      <c r="G110" s="4">
        <v>4</v>
      </c>
      <c r="H110" s="4">
        <v>5</v>
      </c>
      <c r="I110" s="4">
        <v>6</v>
      </c>
      <c r="J110" s="4">
        <v>3</v>
      </c>
      <c r="K110" s="4">
        <v>8</v>
      </c>
      <c r="L110" s="4">
        <v>4</v>
      </c>
    </row>
    <row r="111" spans="3:12" ht="13" x14ac:dyDescent="0.15">
      <c r="C111" s="4" t="s">
        <v>152</v>
      </c>
      <c r="D111" s="4">
        <v>8</v>
      </c>
      <c r="E111" s="4">
        <v>6</v>
      </c>
      <c r="F111" s="4">
        <v>5</v>
      </c>
      <c r="G111" s="4">
        <v>8</v>
      </c>
      <c r="H111" s="4">
        <v>3</v>
      </c>
      <c r="I111" s="4">
        <v>2</v>
      </c>
      <c r="J111" s="4">
        <v>2</v>
      </c>
      <c r="K111" s="4">
        <v>1</v>
      </c>
      <c r="L111" s="4">
        <v>3</v>
      </c>
    </row>
    <row r="112" spans="3:12" ht="13" x14ac:dyDescent="0.15">
      <c r="C112" s="4" t="s">
        <v>153</v>
      </c>
      <c r="D112" s="4">
        <v>8</v>
      </c>
      <c r="E112" s="4">
        <v>3</v>
      </c>
      <c r="F112" s="4">
        <v>8</v>
      </c>
      <c r="G112" s="4">
        <v>8</v>
      </c>
      <c r="H112" s="4">
        <v>8</v>
      </c>
      <c r="I112" s="4">
        <v>8</v>
      </c>
      <c r="J112" s="4">
        <v>1</v>
      </c>
      <c r="K112" s="4">
        <v>3</v>
      </c>
      <c r="L112" s="4">
        <v>3</v>
      </c>
    </row>
    <row r="113" spans="3:12" ht="13" x14ac:dyDescent="0.15">
      <c r="C113" s="4" t="s">
        <v>154</v>
      </c>
      <c r="D113" s="4">
        <v>8</v>
      </c>
      <c r="E113" s="4">
        <v>8</v>
      </c>
      <c r="F113" s="4">
        <v>8</v>
      </c>
      <c r="G113" s="4">
        <v>2</v>
      </c>
      <c r="H113" s="4">
        <v>8</v>
      </c>
      <c r="I113" s="4">
        <v>3</v>
      </c>
      <c r="J113" s="4">
        <v>3</v>
      </c>
      <c r="K113" s="4">
        <v>3</v>
      </c>
      <c r="L113" s="4">
        <v>2</v>
      </c>
    </row>
    <row r="114" spans="3:12" ht="13" x14ac:dyDescent="0.15">
      <c r="C114" s="4" t="s">
        <v>155</v>
      </c>
      <c r="D114" s="4">
        <v>8</v>
      </c>
      <c r="E114" s="4">
        <v>3</v>
      </c>
      <c r="F114" s="4">
        <v>4</v>
      </c>
      <c r="G114" s="4">
        <v>2</v>
      </c>
      <c r="H114" s="4">
        <v>1</v>
      </c>
      <c r="I114" s="4">
        <v>8</v>
      </c>
      <c r="J114" s="4">
        <v>2</v>
      </c>
      <c r="K114" s="4">
        <v>2</v>
      </c>
      <c r="L114" s="4">
        <v>4</v>
      </c>
    </row>
    <row r="115" spans="3:12" ht="13" x14ac:dyDescent="0.15">
      <c r="C115" s="4" t="s">
        <v>156</v>
      </c>
      <c r="D115" s="4">
        <v>8</v>
      </c>
      <c r="E115" s="4">
        <v>8</v>
      </c>
      <c r="F115" s="4">
        <v>8</v>
      </c>
      <c r="G115" s="4">
        <v>8</v>
      </c>
      <c r="H115" s="4">
        <v>8</v>
      </c>
      <c r="I115" s="4">
        <v>8</v>
      </c>
      <c r="J115" s="4">
        <v>7</v>
      </c>
      <c r="K115" s="4">
        <v>8</v>
      </c>
      <c r="L115" s="4">
        <v>8</v>
      </c>
    </row>
  </sheetData>
  <pageMargins left="0.7" right="0.7" top="0.75" bottom="0.75" header="0.3" footer="0.3"/>
  <headerFooter>
    <oddHeader>&amp;C&amp;"Calibri"&amp;11&amp;K000000 OFFICIAL (CLOSED) / NON-SENSITIVE&amp;1#_x000D_</oddHeader>
    <oddFooter>&amp;C_x000D_&amp;1#&amp;"Calibri"&amp;11&amp;K000000 OFFICIAL (CLOSED) / NON-SENSITIVE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110"/>
  <sheetViews>
    <sheetView workbookViewId="0"/>
  </sheetViews>
  <sheetFormatPr baseColWidth="10" defaultColWidth="12.5" defaultRowHeight="15.75" customHeight="1" x14ac:dyDescent="0.15"/>
  <cols>
    <col min="1" max="1" width="16.1640625" customWidth="1"/>
    <col min="2" max="2" width="15.1640625" customWidth="1"/>
    <col min="3" max="3" width="40" customWidth="1"/>
    <col min="4" max="5" width="8.5" customWidth="1"/>
  </cols>
  <sheetData>
    <row r="1" spans="1:26" ht="13" x14ac:dyDescent="0.15">
      <c r="A1" s="5" t="s">
        <v>157</v>
      </c>
      <c r="B1" s="5" t="s">
        <v>158</v>
      </c>
      <c r="C1" s="5" t="s">
        <v>159</v>
      </c>
      <c r="D1" s="5" t="s">
        <v>17</v>
      </c>
      <c r="E1" s="5" t="s">
        <v>18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 t="s">
        <v>191</v>
      </c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6">
        <v>45581.560428240744</v>
      </c>
      <c r="B2" s="4" t="s">
        <v>181</v>
      </c>
      <c r="C2" s="4" t="s">
        <v>153</v>
      </c>
      <c r="D2" s="4">
        <v>27</v>
      </c>
      <c r="E2" s="4">
        <v>28</v>
      </c>
      <c r="Q2" s="4">
        <v>585869560</v>
      </c>
    </row>
    <row r="3" spans="1:26" ht="15.75" customHeight="1" x14ac:dyDescent="0.15">
      <c r="A3" s="6">
        <v>45581.561597222222</v>
      </c>
      <c r="B3" s="4" t="s">
        <v>182</v>
      </c>
      <c r="C3" s="4" t="s">
        <v>143</v>
      </c>
      <c r="D3" s="4">
        <v>22</v>
      </c>
      <c r="E3" s="4">
        <v>21</v>
      </c>
      <c r="Q3" s="4">
        <v>378931924</v>
      </c>
    </row>
    <row r="4" spans="1:26" ht="15.75" customHeight="1" x14ac:dyDescent="0.15">
      <c r="A4" s="6">
        <v>45581.562164351853</v>
      </c>
      <c r="B4" s="4" t="s">
        <v>181</v>
      </c>
      <c r="C4" s="4" t="s">
        <v>146</v>
      </c>
      <c r="D4" s="4">
        <v>29</v>
      </c>
      <c r="E4" s="4">
        <v>34</v>
      </c>
      <c r="Q4" s="4">
        <v>585869560</v>
      </c>
    </row>
    <row r="5" spans="1:26" ht="15.75" customHeight="1" x14ac:dyDescent="0.15">
      <c r="A5" s="6">
        <v>45581.563344907408</v>
      </c>
      <c r="B5" s="4" t="s">
        <v>182</v>
      </c>
      <c r="C5" s="4" t="s">
        <v>135</v>
      </c>
      <c r="D5" s="4">
        <v>26</v>
      </c>
      <c r="E5" s="4">
        <v>27</v>
      </c>
      <c r="Q5" s="4">
        <v>378931924</v>
      </c>
    </row>
    <row r="6" spans="1:26" ht="15.75" customHeight="1" x14ac:dyDescent="0.15">
      <c r="A6" s="6">
        <v>45581.564270833333</v>
      </c>
      <c r="B6" s="4" t="s">
        <v>181</v>
      </c>
      <c r="C6" s="4" t="s">
        <v>150</v>
      </c>
      <c r="D6" s="4">
        <v>30</v>
      </c>
      <c r="E6" s="4">
        <v>29</v>
      </c>
      <c r="Q6" s="4">
        <v>585869560</v>
      </c>
    </row>
    <row r="7" spans="1:26" ht="15.75" customHeight="1" x14ac:dyDescent="0.15">
      <c r="A7" s="6">
        <v>45581.564849537041</v>
      </c>
      <c r="B7" s="4" t="s">
        <v>182</v>
      </c>
      <c r="C7" s="4" t="s">
        <v>144</v>
      </c>
      <c r="D7" s="4">
        <v>27</v>
      </c>
      <c r="E7" s="4">
        <v>29</v>
      </c>
      <c r="Q7" s="4">
        <v>378931924</v>
      </c>
    </row>
    <row r="8" spans="1:26" ht="15.75" customHeight="1" x14ac:dyDescent="0.15">
      <c r="A8" s="6">
        <v>45581.565798611111</v>
      </c>
      <c r="B8" s="4" t="s">
        <v>181</v>
      </c>
      <c r="C8" s="4" t="s">
        <v>152</v>
      </c>
      <c r="D8" s="4">
        <v>22</v>
      </c>
      <c r="E8" s="4">
        <v>22</v>
      </c>
      <c r="Q8" s="4">
        <v>585869560</v>
      </c>
    </row>
    <row r="9" spans="1:26" ht="15.75" customHeight="1" x14ac:dyDescent="0.15">
      <c r="A9" s="6">
        <v>45581.566574074073</v>
      </c>
      <c r="B9" s="4" t="s">
        <v>192</v>
      </c>
      <c r="C9" s="4" t="s">
        <v>148</v>
      </c>
      <c r="D9" s="4">
        <v>26</v>
      </c>
      <c r="E9" s="4">
        <v>29</v>
      </c>
      <c r="Q9" s="4">
        <v>505690550</v>
      </c>
    </row>
    <row r="10" spans="1:26" ht="15.75" customHeight="1" x14ac:dyDescent="0.15">
      <c r="A10" s="6">
        <v>45581.567615740743</v>
      </c>
      <c r="B10" s="4" t="s">
        <v>192</v>
      </c>
      <c r="C10" s="4" t="s">
        <v>142</v>
      </c>
      <c r="D10" s="4">
        <v>19</v>
      </c>
      <c r="E10" s="4">
        <v>20</v>
      </c>
      <c r="Q10" s="4">
        <v>505690550</v>
      </c>
    </row>
    <row r="11" spans="1:26" ht="15.75" customHeight="1" x14ac:dyDescent="0.15">
      <c r="A11" s="6">
        <v>45581.570393518516</v>
      </c>
      <c r="B11" s="4" t="s">
        <v>192</v>
      </c>
      <c r="C11" s="4" t="s">
        <v>112</v>
      </c>
      <c r="D11" s="4">
        <v>31</v>
      </c>
      <c r="E11" s="4">
        <v>35</v>
      </c>
      <c r="Q11" s="4">
        <v>505690550</v>
      </c>
    </row>
    <row r="12" spans="1:26" ht="15.75" customHeight="1" x14ac:dyDescent="0.15">
      <c r="A12" s="6">
        <v>45581.570717592593</v>
      </c>
      <c r="B12" s="4" t="s">
        <v>182</v>
      </c>
      <c r="C12" s="4" t="s">
        <v>111</v>
      </c>
      <c r="D12" s="4">
        <v>32</v>
      </c>
      <c r="E12" s="4">
        <v>31</v>
      </c>
      <c r="Q12" s="4">
        <v>378931924</v>
      </c>
    </row>
    <row r="13" spans="1:26" ht="15.75" customHeight="1" x14ac:dyDescent="0.15">
      <c r="A13" s="6">
        <v>45581.571886574071</v>
      </c>
      <c r="B13" s="4" t="s">
        <v>192</v>
      </c>
      <c r="C13" s="4" t="s">
        <v>107</v>
      </c>
      <c r="D13" s="4">
        <v>36</v>
      </c>
      <c r="E13" s="4">
        <v>37</v>
      </c>
      <c r="Q13" s="4">
        <v>505690550</v>
      </c>
    </row>
    <row r="14" spans="1:26" ht="15.75" customHeight="1" x14ac:dyDescent="0.15">
      <c r="A14" s="6">
        <v>45581.57199074074</v>
      </c>
      <c r="B14" s="4" t="s">
        <v>182</v>
      </c>
      <c r="C14" s="4" t="s">
        <v>109</v>
      </c>
      <c r="D14" s="4">
        <v>31</v>
      </c>
      <c r="E14" s="4">
        <v>33</v>
      </c>
      <c r="Q14" s="4">
        <v>378931924</v>
      </c>
    </row>
    <row r="15" spans="1:26" ht="15.75" customHeight="1" x14ac:dyDescent="0.15">
      <c r="A15" s="6">
        <v>45581.57236111111</v>
      </c>
      <c r="B15" s="4" t="s">
        <v>181</v>
      </c>
      <c r="C15" s="4" t="s">
        <v>102</v>
      </c>
      <c r="D15" s="4">
        <v>30</v>
      </c>
      <c r="E15" s="4">
        <v>25</v>
      </c>
      <c r="Q15" s="4">
        <v>585869560</v>
      </c>
    </row>
    <row r="16" spans="1:26" ht="15.75" customHeight="1" x14ac:dyDescent="0.15">
      <c r="A16" s="6">
        <v>45581.573287037034</v>
      </c>
      <c r="B16" s="4" t="s">
        <v>182</v>
      </c>
      <c r="C16" s="4" t="s">
        <v>105</v>
      </c>
      <c r="D16" s="4">
        <v>29</v>
      </c>
      <c r="E16" s="4">
        <v>25</v>
      </c>
      <c r="Q16" s="4">
        <v>378931924</v>
      </c>
    </row>
    <row r="17" spans="1:17" ht="15.75" customHeight="1" x14ac:dyDescent="0.15">
      <c r="A17" s="6">
        <v>45581.573888888888</v>
      </c>
      <c r="B17" s="4" t="s">
        <v>192</v>
      </c>
      <c r="C17" s="4" t="s">
        <v>101</v>
      </c>
      <c r="D17" s="4">
        <v>34</v>
      </c>
      <c r="E17" s="4">
        <v>39</v>
      </c>
      <c r="Q17" s="4">
        <v>505690550</v>
      </c>
    </row>
    <row r="18" spans="1:17" ht="15.75" customHeight="1" x14ac:dyDescent="0.15">
      <c r="A18" s="6">
        <v>45581.573923611111</v>
      </c>
      <c r="B18" s="4" t="s">
        <v>181</v>
      </c>
      <c r="C18" s="4" t="s">
        <v>99</v>
      </c>
      <c r="D18" s="4">
        <v>30</v>
      </c>
      <c r="E18" s="4">
        <v>31</v>
      </c>
      <c r="Q18" s="4">
        <v>585869560</v>
      </c>
    </row>
    <row r="19" spans="1:17" ht="15.75" customHeight="1" x14ac:dyDescent="0.15">
      <c r="A19" s="6">
        <v>45581.574456018519</v>
      </c>
      <c r="B19" s="4" t="s">
        <v>192</v>
      </c>
      <c r="C19" s="4" t="s">
        <v>141</v>
      </c>
      <c r="D19" s="4">
        <v>29</v>
      </c>
      <c r="E19" s="4">
        <v>34</v>
      </c>
      <c r="Q19" s="4">
        <v>505690550</v>
      </c>
    </row>
    <row r="20" spans="1:17" ht="13" x14ac:dyDescent="0.15">
      <c r="A20" s="6">
        <v>45581.576145833336</v>
      </c>
      <c r="B20" s="4" t="s">
        <v>181</v>
      </c>
      <c r="C20" s="4" t="s">
        <v>103</v>
      </c>
      <c r="D20" s="4">
        <v>18</v>
      </c>
      <c r="E20" s="4">
        <v>22</v>
      </c>
      <c r="Q20" s="4">
        <v>585869560</v>
      </c>
    </row>
    <row r="21" spans="1:17" ht="13" x14ac:dyDescent="0.15">
      <c r="A21" s="6">
        <v>45581.582106481481</v>
      </c>
      <c r="B21" s="4" t="s">
        <v>182</v>
      </c>
      <c r="C21" s="4" t="s">
        <v>138</v>
      </c>
      <c r="D21" s="4">
        <v>27</v>
      </c>
      <c r="E21" s="4">
        <v>18</v>
      </c>
      <c r="Q21" s="4">
        <v>378931924</v>
      </c>
    </row>
    <row r="22" spans="1:17" ht="13" x14ac:dyDescent="0.15">
      <c r="A22" s="6">
        <v>45581.582303240742</v>
      </c>
      <c r="B22" s="4" t="s">
        <v>181</v>
      </c>
      <c r="C22" s="4" t="s">
        <v>151</v>
      </c>
      <c r="D22" s="4">
        <v>25</v>
      </c>
      <c r="E22" s="4">
        <v>29</v>
      </c>
      <c r="Q22" s="4">
        <v>585869560</v>
      </c>
    </row>
    <row r="23" spans="1:17" ht="13" x14ac:dyDescent="0.15">
      <c r="A23" s="6">
        <v>45581.582546296297</v>
      </c>
      <c r="B23" s="4" t="s">
        <v>192</v>
      </c>
      <c r="C23" s="4" t="s">
        <v>155</v>
      </c>
      <c r="D23" s="4">
        <v>23</v>
      </c>
      <c r="E23" s="4">
        <v>20</v>
      </c>
      <c r="Q23" s="4">
        <v>505690550</v>
      </c>
    </row>
    <row r="24" spans="1:17" ht="13" x14ac:dyDescent="0.15">
      <c r="A24" s="6">
        <v>45581.583483796298</v>
      </c>
      <c r="B24" s="4" t="s">
        <v>182</v>
      </c>
      <c r="C24" s="4" t="s">
        <v>136</v>
      </c>
      <c r="D24" s="4">
        <v>15</v>
      </c>
      <c r="E24" s="4">
        <v>18</v>
      </c>
      <c r="Q24" s="4">
        <v>378931924</v>
      </c>
    </row>
    <row r="25" spans="1:17" ht="13" x14ac:dyDescent="0.15">
      <c r="A25" s="6">
        <v>45581.58384259259</v>
      </c>
      <c r="B25" s="4" t="s">
        <v>181</v>
      </c>
      <c r="C25" s="4" t="s">
        <v>147</v>
      </c>
      <c r="D25" s="4">
        <v>26</v>
      </c>
      <c r="E25" s="4">
        <v>32</v>
      </c>
      <c r="Q25" s="4">
        <v>585869560</v>
      </c>
    </row>
    <row r="26" spans="1:17" ht="13" x14ac:dyDescent="0.15">
      <c r="A26" s="6">
        <v>45581.583981481483</v>
      </c>
      <c r="B26" s="4" t="s">
        <v>192</v>
      </c>
      <c r="C26" s="4" t="s">
        <v>145</v>
      </c>
      <c r="D26" s="4">
        <v>20</v>
      </c>
      <c r="E26" s="4">
        <v>28</v>
      </c>
      <c r="Q26" s="4">
        <v>505690550</v>
      </c>
    </row>
    <row r="27" spans="1:17" ht="13" x14ac:dyDescent="0.15">
      <c r="A27" s="6">
        <v>45581.584849537037</v>
      </c>
      <c r="B27" s="4" t="s">
        <v>182</v>
      </c>
      <c r="C27" s="4" t="s">
        <v>137</v>
      </c>
      <c r="D27" s="4">
        <v>22</v>
      </c>
      <c r="E27" s="4">
        <v>22</v>
      </c>
      <c r="Q27" s="4">
        <v>378931924</v>
      </c>
    </row>
    <row r="28" spans="1:17" ht="13" x14ac:dyDescent="0.15">
      <c r="A28" s="6">
        <v>45581.585231481484</v>
      </c>
      <c r="B28" s="4" t="s">
        <v>181</v>
      </c>
      <c r="C28" s="4" t="s">
        <v>139</v>
      </c>
      <c r="D28" s="4">
        <v>24</v>
      </c>
      <c r="E28" s="4">
        <v>28</v>
      </c>
      <c r="Q28" s="4">
        <v>585869560</v>
      </c>
    </row>
    <row r="29" spans="1:17" ht="13" x14ac:dyDescent="0.15">
      <c r="A29" s="6">
        <v>45581.585462962961</v>
      </c>
      <c r="B29" s="4" t="s">
        <v>192</v>
      </c>
      <c r="C29" s="4" t="s">
        <v>154</v>
      </c>
      <c r="D29" s="4">
        <v>25</v>
      </c>
      <c r="E29" s="4">
        <v>29</v>
      </c>
      <c r="Q29" s="4">
        <v>505690550</v>
      </c>
    </row>
    <row r="30" spans="1:17" ht="13" x14ac:dyDescent="0.15">
      <c r="A30" s="6">
        <v>45581.58662037037</v>
      </c>
      <c r="B30" s="4" t="s">
        <v>181</v>
      </c>
      <c r="C30" s="4" t="s">
        <v>140</v>
      </c>
      <c r="D30" s="4">
        <v>18</v>
      </c>
      <c r="E30" s="4">
        <v>26</v>
      </c>
      <c r="Q30" s="4">
        <v>585869560</v>
      </c>
    </row>
    <row r="31" spans="1:17" ht="13" x14ac:dyDescent="0.15">
      <c r="A31" s="6">
        <v>45581.59033564815</v>
      </c>
      <c r="B31" s="4" t="s">
        <v>192</v>
      </c>
      <c r="C31" s="4" t="s">
        <v>108</v>
      </c>
      <c r="D31" s="4">
        <v>29</v>
      </c>
      <c r="E31" s="4">
        <v>33</v>
      </c>
      <c r="Q31" s="4">
        <v>505690550</v>
      </c>
    </row>
    <row r="32" spans="1:17" ht="13" x14ac:dyDescent="0.15">
      <c r="A32" s="6">
        <v>45581.590462962966</v>
      </c>
      <c r="B32" s="4" t="s">
        <v>182</v>
      </c>
      <c r="C32" s="4" t="s">
        <v>104</v>
      </c>
      <c r="D32" s="4">
        <v>13</v>
      </c>
      <c r="E32" s="4">
        <v>17</v>
      </c>
      <c r="Q32" s="4">
        <v>378931924</v>
      </c>
    </row>
    <row r="33" spans="1:17" ht="13" x14ac:dyDescent="0.15">
      <c r="A33" s="6">
        <v>45581.59175925926</v>
      </c>
      <c r="B33" s="4" t="s">
        <v>192</v>
      </c>
      <c r="C33" s="4" t="s">
        <v>113</v>
      </c>
      <c r="D33" s="4">
        <v>43</v>
      </c>
      <c r="E33" s="4">
        <v>39</v>
      </c>
      <c r="Q33" s="4">
        <v>505690550</v>
      </c>
    </row>
    <row r="34" spans="1:17" ht="13" x14ac:dyDescent="0.15">
      <c r="A34" s="6">
        <v>45581.592129629629</v>
      </c>
      <c r="B34" s="4" t="s">
        <v>182</v>
      </c>
      <c r="C34" s="4" t="s">
        <v>106</v>
      </c>
      <c r="D34" s="4">
        <v>24</v>
      </c>
      <c r="E34" s="4">
        <v>33</v>
      </c>
      <c r="Q34" s="4">
        <v>378931924</v>
      </c>
    </row>
    <row r="35" spans="1:17" ht="13" x14ac:dyDescent="0.15">
      <c r="A35" s="6">
        <v>45581.592430555553</v>
      </c>
      <c r="B35" s="4" t="s">
        <v>181</v>
      </c>
      <c r="C35" s="4" t="s">
        <v>98</v>
      </c>
      <c r="D35" s="4">
        <v>27</v>
      </c>
      <c r="E35" s="4">
        <v>33</v>
      </c>
      <c r="Q35" s="4">
        <v>585869560</v>
      </c>
    </row>
    <row r="36" spans="1:17" ht="13" x14ac:dyDescent="0.15">
      <c r="A36" s="6">
        <v>45581.592662037037</v>
      </c>
      <c r="B36" s="4" t="s">
        <v>181</v>
      </c>
      <c r="C36" s="4" t="s">
        <v>100</v>
      </c>
      <c r="D36" s="4">
        <v>21</v>
      </c>
      <c r="E36" s="4">
        <v>24</v>
      </c>
      <c r="Q36" s="4">
        <v>585869560</v>
      </c>
    </row>
    <row r="37" spans="1:17" ht="13" x14ac:dyDescent="0.15">
      <c r="A37" s="6">
        <v>45581.593101851853</v>
      </c>
      <c r="B37" s="4" t="s">
        <v>192</v>
      </c>
      <c r="C37" s="4" t="s">
        <v>110</v>
      </c>
      <c r="D37" s="4">
        <v>36</v>
      </c>
      <c r="E37" s="4">
        <v>36</v>
      </c>
      <c r="Q37" s="4">
        <v>505690550</v>
      </c>
    </row>
    <row r="38" spans="1:17" ht="13" x14ac:dyDescent="0.15">
      <c r="A38" s="6">
        <v>45581.593969907408</v>
      </c>
      <c r="B38" s="4" t="s">
        <v>181</v>
      </c>
      <c r="C38" s="4" t="s">
        <v>97</v>
      </c>
      <c r="D38" s="4">
        <v>24</v>
      </c>
      <c r="E38" s="4">
        <v>32</v>
      </c>
      <c r="Q38" s="4">
        <v>585869560</v>
      </c>
    </row>
    <row r="39" spans="1:17" ht="13" x14ac:dyDescent="0.15">
      <c r="A39" s="6">
        <v>45581.600127314814</v>
      </c>
      <c r="B39" s="4" t="s">
        <v>181</v>
      </c>
      <c r="C39" s="4" t="s">
        <v>118</v>
      </c>
      <c r="D39" s="4">
        <v>31</v>
      </c>
      <c r="E39" s="4">
        <v>33</v>
      </c>
      <c r="Q39" s="4">
        <v>585869560</v>
      </c>
    </row>
    <row r="40" spans="1:17" ht="13" x14ac:dyDescent="0.15">
      <c r="A40" s="6">
        <v>45581.600428240738</v>
      </c>
      <c r="B40" s="4" t="s">
        <v>182</v>
      </c>
      <c r="C40" s="4" t="s">
        <v>117</v>
      </c>
      <c r="D40" s="4">
        <v>31</v>
      </c>
      <c r="E40" s="4">
        <v>33</v>
      </c>
      <c r="Q40" s="4">
        <v>378931924</v>
      </c>
    </row>
    <row r="41" spans="1:17" ht="13" x14ac:dyDescent="0.15">
      <c r="A41" s="6">
        <v>45581.601377314815</v>
      </c>
      <c r="B41" s="4" t="s">
        <v>192</v>
      </c>
      <c r="C41" s="4" t="s">
        <v>124</v>
      </c>
      <c r="D41" s="4">
        <v>30</v>
      </c>
      <c r="E41" s="4">
        <v>31</v>
      </c>
      <c r="Q41" s="4">
        <v>505690550</v>
      </c>
    </row>
    <row r="42" spans="1:17" ht="13" x14ac:dyDescent="0.15">
      <c r="A42" s="6">
        <v>45581.601724537039</v>
      </c>
      <c r="B42" s="4" t="s">
        <v>181</v>
      </c>
      <c r="C42" s="4" t="s">
        <v>121</v>
      </c>
      <c r="D42" s="4">
        <v>35</v>
      </c>
      <c r="E42" s="4">
        <v>26</v>
      </c>
      <c r="Q42" s="4">
        <v>585869560</v>
      </c>
    </row>
    <row r="43" spans="1:17" ht="13" x14ac:dyDescent="0.15">
      <c r="A43" s="6">
        <v>45581.602037037039</v>
      </c>
      <c r="B43" s="4" t="s">
        <v>182</v>
      </c>
      <c r="C43" s="4" t="s">
        <v>119</v>
      </c>
      <c r="D43" s="4">
        <v>19</v>
      </c>
      <c r="E43" s="4">
        <v>18</v>
      </c>
      <c r="Q43" s="4">
        <v>378931924</v>
      </c>
    </row>
    <row r="44" spans="1:17" ht="13" x14ac:dyDescent="0.15">
      <c r="A44" s="6">
        <v>45581.602627314816</v>
      </c>
      <c r="B44" s="4" t="s">
        <v>192</v>
      </c>
      <c r="C44" s="4" t="s">
        <v>125</v>
      </c>
      <c r="D44" s="4">
        <v>30</v>
      </c>
      <c r="E44" s="4">
        <v>24</v>
      </c>
      <c r="Q44" s="4">
        <v>505690550</v>
      </c>
    </row>
    <row r="45" spans="1:17" ht="13" x14ac:dyDescent="0.15">
      <c r="A45" s="6">
        <v>45581.603171296294</v>
      </c>
      <c r="B45" s="4" t="s">
        <v>182</v>
      </c>
      <c r="C45" s="4" t="s">
        <v>116</v>
      </c>
      <c r="D45" s="4">
        <v>17</v>
      </c>
      <c r="E45" s="4">
        <v>21</v>
      </c>
      <c r="Q45" s="4">
        <v>378931924</v>
      </c>
    </row>
    <row r="46" spans="1:17" ht="13" x14ac:dyDescent="0.15">
      <c r="A46" s="6">
        <v>45581.603356481479</v>
      </c>
      <c r="B46" s="4" t="s">
        <v>181</v>
      </c>
      <c r="C46" s="4" t="s">
        <v>114</v>
      </c>
      <c r="D46" s="4">
        <v>23</v>
      </c>
      <c r="E46" s="4">
        <v>26</v>
      </c>
      <c r="Q46" s="4">
        <v>585869560</v>
      </c>
    </row>
    <row r="47" spans="1:17" ht="13" x14ac:dyDescent="0.15">
      <c r="A47" s="6">
        <v>45581.60361111111</v>
      </c>
      <c r="B47" s="4" t="s">
        <v>192</v>
      </c>
      <c r="C47" s="4" t="s">
        <v>126</v>
      </c>
      <c r="D47" s="4">
        <v>27</v>
      </c>
      <c r="E47" s="4">
        <v>27</v>
      </c>
      <c r="Q47" s="4">
        <v>505690550</v>
      </c>
    </row>
    <row r="48" spans="1:17" ht="13" x14ac:dyDescent="0.15">
      <c r="A48" s="6">
        <v>45581.604583333334</v>
      </c>
      <c r="B48" s="4" t="s">
        <v>181</v>
      </c>
      <c r="C48" s="4" t="s">
        <v>115</v>
      </c>
      <c r="D48" s="4">
        <v>29</v>
      </c>
      <c r="E48" s="4">
        <v>33</v>
      </c>
      <c r="Q48" s="4">
        <v>585869560</v>
      </c>
    </row>
    <row r="49" spans="1:17" ht="13" x14ac:dyDescent="0.15">
      <c r="A49" s="6">
        <v>45581.604641203703</v>
      </c>
      <c r="B49" s="4" t="s">
        <v>182</v>
      </c>
      <c r="C49" s="4" t="s">
        <v>123</v>
      </c>
      <c r="D49" s="4">
        <v>25</v>
      </c>
      <c r="E49" s="4">
        <v>27</v>
      </c>
      <c r="Q49" s="4">
        <v>378931924</v>
      </c>
    </row>
    <row r="50" spans="1:17" ht="13" x14ac:dyDescent="0.15">
      <c r="A50" s="6">
        <v>45581.608877314815</v>
      </c>
      <c r="B50" s="4" t="s">
        <v>181</v>
      </c>
      <c r="C50" s="4" t="s">
        <v>128</v>
      </c>
      <c r="D50" s="4">
        <v>29</v>
      </c>
      <c r="E50" s="4">
        <v>31</v>
      </c>
      <c r="Q50" s="4">
        <v>585869560</v>
      </c>
    </row>
    <row r="51" spans="1:17" ht="13" x14ac:dyDescent="0.15">
      <c r="A51" s="6">
        <v>45581.609016203707</v>
      </c>
      <c r="B51" s="4" t="s">
        <v>182</v>
      </c>
      <c r="C51" s="4" t="s">
        <v>132</v>
      </c>
      <c r="D51" s="4">
        <v>26</v>
      </c>
      <c r="E51" s="4">
        <v>32</v>
      </c>
      <c r="Q51" s="4">
        <v>378931924</v>
      </c>
    </row>
    <row r="52" spans="1:17" ht="13" x14ac:dyDescent="0.15">
      <c r="A52" s="6">
        <v>45581.6090625</v>
      </c>
      <c r="B52" s="4" t="s">
        <v>192</v>
      </c>
      <c r="C52" s="4" t="s">
        <v>120</v>
      </c>
      <c r="D52" s="4">
        <v>30</v>
      </c>
      <c r="E52" s="4">
        <v>32</v>
      </c>
      <c r="Q52" s="4">
        <v>505690550</v>
      </c>
    </row>
    <row r="53" spans="1:17" ht="13" x14ac:dyDescent="0.15">
      <c r="A53" s="6">
        <v>45581.610277777778</v>
      </c>
      <c r="B53" s="4" t="s">
        <v>182</v>
      </c>
      <c r="C53" s="4" t="s">
        <v>133</v>
      </c>
      <c r="D53" s="4">
        <v>20</v>
      </c>
      <c r="E53" s="4">
        <v>30</v>
      </c>
      <c r="Q53" s="4">
        <v>378931924</v>
      </c>
    </row>
    <row r="54" spans="1:17" ht="13" x14ac:dyDescent="0.15">
      <c r="A54" s="6">
        <v>45581.610451388886</v>
      </c>
      <c r="B54" s="4" t="s">
        <v>192</v>
      </c>
      <c r="C54" s="4" t="s">
        <v>122</v>
      </c>
      <c r="D54" s="4">
        <v>26</v>
      </c>
      <c r="E54" s="4">
        <v>27</v>
      </c>
      <c r="Q54" s="4">
        <v>505690550</v>
      </c>
    </row>
    <row r="55" spans="1:17" ht="13" x14ac:dyDescent="0.15">
      <c r="A55" s="6">
        <v>45581.610578703701</v>
      </c>
      <c r="B55" s="4" t="s">
        <v>181</v>
      </c>
      <c r="C55" s="4" t="s">
        <v>127</v>
      </c>
      <c r="D55" s="4">
        <v>24</v>
      </c>
      <c r="E55" s="4">
        <v>31</v>
      </c>
      <c r="Q55" s="4">
        <v>585869560</v>
      </c>
    </row>
    <row r="56" spans="1:17" ht="13" x14ac:dyDescent="0.15">
      <c r="A56" s="6">
        <v>45581.611747685187</v>
      </c>
      <c r="B56" s="4" t="s">
        <v>182</v>
      </c>
      <c r="C56" s="4" t="s">
        <v>130</v>
      </c>
      <c r="D56" s="4">
        <v>31</v>
      </c>
      <c r="E56" s="4">
        <v>34</v>
      </c>
      <c r="Q56" s="4">
        <v>378931924</v>
      </c>
    </row>
    <row r="57" spans="1:17" ht="13" x14ac:dyDescent="0.15">
      <c r="A57" s="6">
        <v>45581.611898148149</v>
      </c>
      <c r="B57" s="4" t="s">
        <v>181</v>
      </c>
      <c r="C57" s="4" t="s">
        <v>129</v>
      </c>
      <c r="D57" s="4">
        <v>21</v>
      </c>
      <c r="E57" s="4">
        <v>23</v>
      </c>
      <c r="Q57" s="4">
        <v>585869560</v>
      </c>
    </row>
    <row r="58" spans="1:17" ht="13" x14ac:dyDescent="0.15">
      <c r="A58" s="6">
        <v>45581.612164351849</v>
      </c>
      <c r="B58" s="4" t="s">
        <v>192</v>
      </c>
      <c r="C58" s="4" t="s">
        <v>131</v>
      </c>
      <c r="D58" s="4">
        <v>30</v>
      </c>
      <c r="E58" s="4">
        <v>35</v>
      </c>
      <c r="Q58" s="4">
        <v>505690550</v>
      </c>
    </row>
    <row r="59" spans="1:17" ht="13" x14ac:dyDescent="0.15">
      <c r="A59" s="6">
        <v>45581.613541666666</v>
      </c>
      <c r="B59" s="4" t="s">
        <v>181</v>
      </c>
      <c r="C59" s="4" t="s">
        <v>134</v>
      </c>
      <c r="D59" s="4">
        <v>23</v>
      </c>
      <c r="E59" s="4">
        <v>28</v>
      </c>
      <c r="Q59" s="4">
        <v>585869560</v>
      </c>
    </row>
    <row r="60" spans="1:17" ht="13" x14ac:dyDescent="0.15">
      <c r="A60" s="6">
        <v>45581.657708333332</v>
      </c>
      <c r="B60" s="4" t="s">
        <v>193</v>
      </c>
      <c r="C60" s="4" t="s">
        <v>82</v>
      </c>
      <c r="D60" s="4">
        <v>33</v>
      </c>
      <c r="E60" s="4">
        <v>26</v>
      </c>
      <c r="Q60" s="4">
        <v>1602749153</v>
      </c>
    </row>
    <row r="61" spans="1:17" ht="13" x14ac:dyDescent="0.15">
      <c r="A61" s="6">
        <v>45581.658993055556</v>
      </c>
      <c r="B61" s="4" t="s">
        <v>193</v>
      </c>
      <c r="C61" s="4" t="s">
        <v>79</v>
      </c>
      <c r="D61" s="4">
        <v>26</v>
      </c>
      <c r="E61" s="4">
        <v>27</v>
      </c>
      <c r="Q61" s="4">
        <v>1602749153</v>
      </c>
    </row>
    <row r="62" spans="1:17" ht="13" x14ac:dyDescent="0.15">
      <c r="A62" s="6">
        <v>45581.660613425927</v>
      </c>
      <c r="B62" s="4" t="s">
        <v>192</v>
      </c>
      <c r="C62" s="4" t="s">
        <v>94</v>
      </c>
      <c r="D62" s="4">
        <v>21</v>
      </c>
      <c r="E62" s="4">
        <v>27</v>
      </c>
      <c r="Q62" s="4">
        <v>505690550</v>
      </c>
    </row>
    <row r="63" spans="1:17" ht="13" x14ac:dyDescent="0.15">
      <c r="A63" s="6">
        <v>45581.660844907405</v>
      </c>
      <c r="B63" s="4" t="s">
        <v>193</v>
      </c>
      <c r="C63" s="4" t="s">
        <v>80</v>
      </c>
      <c r="D63" s="4">
        <v>18</v>
      </c>
      <c r="E63" s="4">
        <v>13</v>
      </c>
      <c r="Q63" s="4">
        <v>1602749153</v>
      </c>
    </row>
    <row r="64" spans="1:17" ht="13" x14ac:dyDescent="0.15">
      <c r="A64" s="6">
        <v>45581.661990740744</v>
      </c>
      <c r="B64" s="4" t="s">
        <v>193</v>
      </c>
      <c r="C64" s="4" t="s">
        <v>81</v>
      </c>
      <c r="D64" s="4">
        <v>21</v>
      </c>
      <c r="E64" s="4">
        <v>19</v>
      </c>
      <c r="Q64" s="4">
        <v>1602749153</v>
      </c>
    </row>
    <row r="65" spans="1:17" ht="13" x14ac:dyDescent="0.15">
      <c r="A65" s="6">
        <v>45581.662326388891</v>
      </c>
      <c r="B65" s="4" t="s">
        <v>192</v>
      </c>
      <c r="C65" s="4" t="s">
        <v>91</v>
      </c>
      <c r="D65" s="4">
        <v>23</v>
      </c>
      <c r="E65" s="4">
        <v>23</v>
      </c>
      <c r="Q65" s="4">
        <v>505690550</v>
      </c>
    </row>
    <row r="66" spans="1:17" ht="13" x14ac:dyDescent="0.15">
      <c r="A66" s="6">
        <v>45581.663726851853</v>
      </c>
      <c r="B66" s="4" t="s">
        <v>193</v>
      </c>
      <c r="C66" s="4" t="s">
        <v>87</v>
      </c>
      <c r="D66" s="4">
        <v>25</v>
      </c>
      <c r="E66" s="4">
        <v>32</v>
      </c>
      <c r="Q66" s="4">
        <v>1602749153</v>
      </c>
    </row>
    <row r="67" spans="1:17" ht="13" x14ac:dyDescent="0.15">
      <c r="A67" s="6">
        <v>45581.664027777777</v>
      </c>
      <c r="B67" s="4" t="s">
        <v>192</v>
      </c>
      <c r="C67" s="4" t="s">
        <v>89</v>
      </c>
      <c r="D67" s="4">
        <v>22</v>
      </c>
      <c r="E67" s="4">
        <v>26</v>
      </c>
      <c r="Q67" s="4">
        <v>505690550</v>
      </c>
    </row>
    <row r="68" spans="1:17" ht="13" x14ac:dyDescent="0.15">
      <c r="A68" s="6">
        <v>45581.665162037039</v>
      </c>
      <c r="B68" s="4" t="s">
        <v>193</v>
      </c>
      <c r="C68" s="4" t="s">
        <v>83</v>
      </c>
      <c r="D68" s="4">
        <v>25</v>
      </c>
      <c r="E68" s="4">
        <v>31</v>
      </c>
      <c r="Q68" s="4">
        <v>1602749153</v>
      </c>
    </row>
    <row r="69" spans="1:17" ht="13" x14ac:dyDescent="0.15">
      <c r="A69" s="6">
        <v>45581.665543981479</v>
      </c>
      <c r="B69" s="4" t="s">
        <v>192</v>
      </c>
      <c r="C69" s="4" t="s">
        <v>93</v>
      </c>
      <c r="D69" s="4">
        <v>21</v>
      </c>
      <c r="E69" s="4">
        <v>22</v>
      </c>
      <c r="Q69" s="4">
        <v>505690550</v>
      </c>
    </row>
    <row r="70" spans="1:17" ht="13" x14ac:dyDescent="0.15">
      <c r="A70" s="6">
        <v>45581.666134259256</v>
      </c>
      <c r="B70" s="4" t="s">
        <v>193</v>
      </c>
      <c r="C70" s="4" t="s">
        <v>84</v>
      </c>
      <c r="D70" s="4">
        <v>28</v>
      </c>
      <c r="E70" s="4">
        <v>29</v>
      </c>
      <c r="Q70" s="4">
        <v>1602749153</v>
      </c>
    </row>
    <row r="71" spans="1:17" ht="13" x14ac:dyDescent="0.15">
      <c r="A71" s="6">
        <v>45581.667129629626</v>
      </c>
      <c r="B71" s="4" t="s">
        <v>192</v>
      </c>
      <c r="C71" s="4" t="s">
        <v>88</v>
      </c>
      <c r="D71" s="4">
        <v>30</v>
      </c>
      <c r="E71" s="4">
        <v>32</v>
      </c>
      <c r="Q71" s="4">
        <v>505690550</v>
      </c>
    </row>
    <row r="72" spans="1:17" ht="13" x14ac:dyDescent="0.15">
      <c r="A72" s="6">
        <v>45581.667256944442</v>
      </c>
      <c r="B72" s="4" t="s">
        <v>193</v>
      </c>
      <c r="C72" s="4" t="s">
        <v>86</v>
      </c>
      <c r="D72" s="4">
        <v>18</v>
      </c>
      <c r="E72" s="4">
        <v>28</v>
      </c>
      <c r="Q72" s="4">
        <v>1602749153</v>
      </c>
    </row>
    <row r="73" spans="1:17" ht="13" x14ac:dyDescent="0.15">
      <c r="A73" s="6">
        <v>45581.668495370373</v>
      </c>
      <c r="B73" s="4" t="s">
        <v>193</v>
      </c>
      <c r="C73" s="4" t="s">
        <v>85</v>
      </c>
      <c r="D73" s="4">
        <v>23</v>
      </c>
      <c r="E73" s="4">
        <v>29</v>
      </c>
      <c r="Q73" s="4">
        <v>1602749153</v>
      </c>
    </row>
    <row r="74" spans="1:17" ht="13" x14ac:dyDescent="0.15">
      <c r="A74" s="6">
        <v>45581.668969907405</v>
      </c>
      <c r="B74" s="4" t="s">
        <v>192</v>
      </c>
      <c r="C74" s="4" t="s">
        <v>92</v>
      </c>
      <c r="D74" s="4">
        <v>30</v>
      </c>
      <c r="E74" s="4">
        <v>39</v>
      </c>
      <c r="Q74" s="4">
        <v>505690550</v>
      </c>
    </row>
    <row r="75" spans="1:17" ht="13" x14ac:dyDescent="0.15">
      <c r="A75" s="6">
        <v>45581.669745370367</v>
      </c>
      <c r="B75" s="4" t="s">
        <v>162</v>
      </c>
      <c r="C75" s="4" t="s">
        <v>90</v>
      </c>
      <c r="D75" s="4">
        <v>26</v>
      </c>
      <c r="E75" s="4">
        <v>21</v>
      </c>
      <c r="Q75" s="4">
        <v>849702997</v>
      </c>
    </row>
    <row r="76" spans="1:17" ht="13" x14ac:dyDescent="0.15">
      <c r="A76" s="6">
        <v>45581.67</v>
      </c>
      <c r="B76" s="4" t="s">
        <v>181</v>
      </c>
      <c r="C76" s="4" t="s">
        <v>96</v>
      </c>
      <c r="D76" s="4">
        <v>33</v>
      </c>
      <c r="E76" s="4">
        <v>37</v>
      </c>
      <c r="Q76" s="4">
        <v>585869560</v>
      </c>
    </row>
    <row r="77" spans="1:17" ht="13" x14ac:dyDescent="0.15">
      <c r="A77" s="6">
        <v>45581.671354166669</v>
      </c>
      <c r="B77" s="4" t="s">
        <v>162</v>
      </c>
      <c r="C77" s="4" t="s">
        <v>95</v>
      </c>
      <c r="D77" s="4">
        <v>24</v>
      </c>
      <c r="E77" s="4">
        <v>30</v>
      </c>
      <c r="Q77" s="4">
        <v>849702997</v>
      </c>
    </row>
    <row r="78" spans="1:17" ht="13" x14ac:dyDescent="0.15">
      <c r="A78" s="6">
        <v>45581.673842592594</v>
      </c>
      <c r="B78" s="4" t="s">
        <v>181</v>
      </c>
      <c r="C78" s="4" t="s">
        <v>49</v>
      </c>
      <c r="D78" s="4">
        <v>23</v>
      </c>
      <c r="E78" s="4">
        <v>19</v>
      </c>
      <c r="Q78" s="4">
        <v>585869560</v>
      </c>
    </row>
    <row r="79" spans="1:17" ht="13" x14ac:dyDescent="0.15">
      <c r="A79" s="6">
        <v>45581.675034722219</v>
      </c>
      <c r="B79" s="4" t="s">
        <v>181</v>
      </c>
      <c r="C79" s="4" t="s">
        <v>50</v>
      </c>
      <c r="D79" s="4">
        <v>22</v>
      </c>
      <c r="E79" s="4">
        <v>30</v>
      </c>
      <c r="Q79" s="4">
        <v>585869560</v>
      </c>
    </row>
    <row r="80" spans="1:17" ht="13" x14ac:dyDescent="0.15">
      <c r="A80" s="6">
        <v>45581.675428240742</v>
      </c>
      <c r="B80" s="4" t="s">
        <v>192</v>
      </c>
      <c r="C80" s="4" t="s">
        <v>52</v>
      </c>
      <c r="D80" s="4">
        <v>23</v>
      </c>
      <c r="E80" s="4">
        <v>27</v>
      </c>
      <c r="Q80" s="4">
        <v>505690550</v>
      </c>
    </row>
    <row r="81" spans="1:17" ht="13" x14ac:dyDescent="0.15">
      <c r="A81" s="6">
        <v>45581.676168981481</v>
      </c>
      <c r="B81" s="4" t="s">
        <v>181</v>
      </c>
      <c r="C81" s="4" t="s">
        <v>53</v>
      </c>
      <c r="D81" s="4">
        <v>24</v>
      </c>
      <c r="E81" s="4">
        <v>29</v>
      </c>
      <c r="Q81" s="4">
        <v>585869560</v>
      </c>
    </row>
    <row r="82" spans="1:17" ht="13" x14ac:dyDescent="0.15">
      <c r="A82" s="6">
        <v>45581.676828703705</v>
      </c>
      <c r="B82" s="4" t="s">
        <v>192</v>
      </c>
      <c r="C82" s="4" t="s">
        <v>51</v>
      </c>
      <c r="D82" s="4">
        <v>28</v>
      </c>
      <c r="E82" s="4">
        <v>31</v>
      </c>
      <c r="Q82" s="4">
        <v>505690550</v>
      </c>
    </row>
    <row r="83" spans="1:17" ht="13" x14ac:dyDescent="0.15">
      <c r="A83" s="6">
        <v>45581.67900462963</v>
      </c>
      <c r="B83" s="4" t="s">
        <v>181</v>
      </c>
      <c r="C83" s="4" t="s">
        <v>64</v>
      </c>
      <c r="D83" s="4">
        <v>20</v>
      </c>
      <c r="E83" s="4">
        <v>21</v>
      </c>
      <c r="Q83" s="4">
        <v>585869560</v>
      </c>
    </row>
    <row r="84" spans="1:17" ht="13" x14ac:dyDescent="0.15">
      <c r="A84" s="6">
        <v>45581.679062499999</v>
      </c>
      <c r="B84" s="4" t="s">
        <v>162</v>
      </c>
      <c r="C84" s="4" t="s">
        <v>69</v>
      </c>
      <c r="D84" s="4">
        <v>25</v>
      </c>
      <c r="E84" s="4">
        <v>30</v>
      </c>
      <c r="Q84" s="4">
        <v>849702997</v>
      </c>
    </row>
    <row r="85" spans="1:17" ht="13" x14ac:dyDescent="0.15">
      <c r="A85" s="6">
        <v>45581.679756944446</v>
      </c>
      <c r="B85" s="4" t="s">
        <v>192</v>
      </c>
      <c r="C85" s="4" t="s">
        <v>65</v>
      </c>
      <c r="D85" s="4">
        <v>28</v>
      </c>
      <c r="E85" s="4">
        <v>29</v>
      </c>
      <c r="Q85" s="4">
        <v>505690550</v>
      </c>
    </row>
    <row r="86" spans="1:17" ht="13" x14ac:dyDescent="0.15">
      <c r="A86" s="6">
        <v>45581.680381944447</v>
      </c>
      <c r="B86" s="4" t="s">
        <v>181</v>
      </c>
      <c r="C86" s="4" t="s">
        <v>61</v>
      </c>
      <c r="D86" s="4">
        <v>20</v>
      </c>
      <c r="E86" s="4">
        <v>22</v>
      </c>
      <c r="Q86" s="4">
        <v>585869560</v>
      </c>
    </row>
    <row r="87" spans="1:17" ht="13" x14ac:dyDescent="0.15">
      <c r="A87" s="6">
        <v>45581.68068287037</v>
      </c>
      <c r="B87" s="4" t="s">
        <v>162</v>
      </c>
      <c r="C87" s="4" t="s">
        <v>66</v>
      </c>
      <c r="D87" s="4">
        <v>15</v>
      </c>
      <c r="E87" s="4">
        <v>21</v>
      </c>
      <c r="Q87" s="4">
        <v>849702997</v>
      </c>
    </row>
    <row r="88" spans="1:17" ht="13" x14ac:dyDescent="0.15">
      <c r="A88" s="6">
        <v>45581.681006944447</v>
      </c>
      <c r="B88" s="4" t="s">
        <v>192</v>
      </c>
      <c r="C88" s="4" t="s">
        <v>63</v>
      </c>
      <c r="D88" s="4">
        <v>27</v>
      </c>
      <c r="E88" s="4">
        <v>28</v>
      </c>
      <c r="Q88" s="4">
        <v>505690550</v>
      </c>
    </row>
    <row r="89" spans="1:17" ht="13" x14ac:dyDescent="0.15">
      <c r="A89" s="6">
        <v>45581.681666666664</v>
      </c>
      <c r="B89" s="4" t="s">
        <v>181</v>
      </c>
      <c r="C89" s="4" t="s">
        <v>62</v>
      </c>
      <c r="D89" s="4">
        <v>24</v>
      </c>
      <c r="E89" s="4">
        <v>23</v>
      </c>
      <c r="Q89" s="4">
        <v>585869560</v>
      </c>
    </row>
    <row r="90" spans="1:17" ht="13" x14ac:dyDescent="0.15">
      <c r="A90" s="6">
        <v>45581.683113425926</v>
      </c>
      <c r="B90" s="4" t="s">
        <v>181</v>
      </c>
      <c r="C90" s="4" t="s">
        <v>68</v>
      </c>
      <c r="D90" s="4">
        <v>27</v>
      </c>
      <c r="E90" s="4">
        <v>34</v>
      </c>
      <c r="Q90" s="4">
        <v>585869560</v>
      </c>
    </row>
    <row r="91" spans="1:17" ht="13" x14ac:dyDescent="0.15">
      <c r="A91" s="6">
        <v>45581.685046296298</v>
      </c>
      <c r="B91" s="4" t="s">
        <v>162</v>
      </c>
      <c r="C91" s="4" t="s">
        <v>44</v>
      </c>
      <c r="D91" s="4">
        <v>25</v>
      </c>
      <c r="E91" s="4">
        <v>28</v>
      </c>
      <c r="Q91" s="4">
        <v>849702997</v>
      </c>
    </row>
    <row r="92" spans="1:17" ht="13" x14ac:dyDescent="0.15">
      <c r="A92" s="6">
        <v>45581.685231481482</v>
      </c>
      <c r="B92" s="4" t="s">
        <v>192</v>
      </c>
      <c r="C92" s="4" t="s">
        <v>43</v>
      </c>
      <c r="D92" s="4">
        <v>28</v>
      </c>
      <c r="E92" s="4">
        <v>26</v>
      </c>
      <c r="Q92" s="4">
        <v>505690550</v>
      </c>
    </row>
    <row r="93" spans="1:17" ht="13" x14ac:dyDescent="0.15">
      <c r="A93" s="6">
        <v>45581.686701388891</v>
      </c>
      <c r="B93" s="4" t="s">
        <v>192</v>
      </c>
      <c r="C93" s="4" t="s">
        <v>45</v>
      </c>
      <c r="D93" s="4">
        <v>18</v>
      </c>
      <c r="E93" s="4">
        <v>20</v>
      </c>
      <c r="Q93" s="4">
        <v>505690550</v>
      </c>
    </row>
    <row r="94" spans="1:17" ht="13" x14ac:dyDescent="0.15">
      <c r="A94" s="6">
        <v>45581.687094907407</v>
      </c>
      <c r="B94" s="4" t="s">
        <v>162</v>
      </c>
      <c r="C94" s="4" t="s">
        <v>46</v>
      </c>
      <c r="D94" s="4">
        <v>26</v>
      </c>
      <c r="E94" s="4">
        <v>26</v>
      </c>
      <c r="Q94" s="4">
        <v>849702997</v>
      </c>
    </row>
    <row r="95" spans="1:17" ht="13" x14ac:dyDescent="0.15">
      <c r="A95" s="6">
        <v>45581.687939814816</v>
      </c>
      <c r="B95" s="4" t="s">
        <v>181</v>
      </c>
      <c r="C95" s="4" t="s">
        <v>76</v>
      </c>
      <c r="D95" s="4">
        <v>23</v>
      </c>
      <c r="E95" s="4">
        <v>27</v>
      </c>
      <c r="Q95" s="4">
        <v>585869560</v>
      </c>
    </row>
    <row r="96" spans="1:17" ht="13" x14ac:dyDescent="0.15">
      <c r="A96" s="6">
        <v>45581.688263888886</v>
      </c>
      <c r="B96" s="4" t="s">
        <v>192</v>
      </c>
      <c r="C96" s="4" t="s">
        <v>48</v>
      </c>
      <c r="D96" s="4">
        <v>39</v>
      </c>
      <c r="E96" s="4">
        <v>37</v>
      </c>
      <c r="Q96" s="4">
        <v>505690550</v>
      </c>
    </row>
    <row r="97" spans="1:17" ht="13" x14ac:dyDescent="0.15">
      <c r="A97" s="6">
        <v>45581.688564814816</v>
      </c>
      <c r="B97" s="4" t="s">
        <v>162</v>
      </c>
      <c r="C97" s="4" t="s">
        <v>47</v>
      </c>
      <c r="D97" s="4">
        <v>25</v>
      </c>
      <c r="E97" s="4">
        <v>32</v>
      </c>
      <c r="Q97" s="4">
        <v>849702997</v>
      </c>
    </row>
    <row r="98" spans="1:17" ht="13" x14ac:dyDescent="0.15">
      <c r="A98" s="6">
        <v>45581.689305555556</v>
      </c>
      <c r="B98" s="4" t="s">
        <v>181</v>
      </c>
      <c r="C98" s="4" t="s">
        <v>70</v>
      </c>
      <c r="D98" s="4">
        <v>20</v>
      </c>
      <c r="E98" s="4">
        <v>26</v>
      </c>
      <c r="Q98" s="4">
        <v>585869560</v>
      </c>
    </row>
    <row r="99" spans="1:17" ht="13" x14ac:dyDescent="0.15">
      <c r="A99" s="6">
        <v>45581.690659722219</v>
      </c>
      <c r="B99" s="4" t="s">
        <v>181</v>
      </c>
      <c r="C99" s="4" t="s">
        <v>77</v>
      </c>
      <c r="D99" s="4">
        <v>27</v>
      </c>
      <c r="E99" s="4">
        <v>11</v>
      </c>
      <c r="Q99" s="4">
        <v>585869560</v>
      </c>
    </row>
    <row r="100" spans="1:17" ht="13" x14ac:dyDescent="0.15">
      <c r="A100" s="6">
        <v>45581.690717592595</v>
      </c>
      <c r="B100" s="4" t="s">
        <v>192</v>
      </c>
      <c r="C100" s="4" t="s">
        <v>72</v>
      </c>
      <c r="D100" s="4">
        <v>16</v>
      </c>
      <c r="E100" s="4">
        <v>18</v>
      </c>
      <c r="Q100" s="4">
        <v>505690550</v>
      </c>
    </row>
    <row r="101" spans="1:17" ht="13" x14ac:dyDescent="0.15">
      <c r="A101" s="6">
        <v>45581.69190972222</v>
      </c>
      <c r="B101" s="4" t="s">
        <v>192</v>
      </c>
      <c r="C101" s="4" t="s">
        <v>75</v>
      </c>
      <c r="D101" s="4">
        <v>28</v>
      </c>
      <c r="E101" s="4">
        <v>32</v>
      </c>
      <c r="Q101" s="4">
        <v>505690550</v>
      </c>
    </row>
    <row r="102" spans="1:17" ht="13" x14ac:dyDescent="0.15">
      <c r="A102" s="6">
        <v>45581.692384259259</v>
      </c>
      <c r="B102" s="4" t="s">
        <v>162</v>
      </c>
      <c r="C102" s="4" t="s">
        <v>55</v>
      </c>
      <c r="D102" s="4">
        <v>20</v>
      </c>
      <c r="E102" s="4">
        <v>17</v>
      </c>
      <c r="Q102" s="4">
        <v>849702997</v>
      </c>
    </row>
    <row r="103" spans="1:17" ht="13" x14ac:dyDescent="0.15">
      <c r="A103" s="6">
        <v>45581.692719907405</v>
      </c>
      <c r="B103" s="4" t="s">
        <v>181</v>
      </c>
      <c r="C103" s="4" t="s">
        <v>156</v>
      </c>
      <c r="D103" s="4">
        <v>28</v>
      </c>
      <c r="E103" s="4">
        <v>37</v>
      </c>
      <c r="Q103" s="4">
        <v>585869560</v>
      </c>
    </row>
    <row r="104" spans="1:17" ht="13" x14ac:dyDescent="0.15">
      <c r="A104" s="6">
        <v>45581.692939814813</v>
      </c>
      <c r="B104" s="4" t="s">
        <v>192</v>
      </c>
      <c r="C104" s="4" t="s">
        <v>78</v>
      </c>
      <c r="D104" s="4">
        <v>27</v>
      </c>
      <c r="E104" s="4">
        <v>27</v>
      </c>
      <c r="Q104" s="4">
        <v>505690550</v>
      </c>
    </row>
    <row r="105" spans="1:17" ht="13" x14ac:dyDescent="0.15">
      <c r="A105" s="6">
        <v>45581.694062499999</v>
      </c>
      <c r="B105" s="4" t="s">
        <v>162</v>
      </c>
      <c r="C105" s="4" t="s">
        <v>54</v>
      </c>
      <c r="D105" s="4">
        <v>25</v>
      </c>
      <c r="E105" s="4">
        <v>30</v>
      </c>
      <c r="Q105" s="4">
        <v>849702997</v>
      </c>
    </row>
    <row r="106" spans="1:17" ht="13" x14ac:dyDescent="0.15">
      <c r="A106" s="6">
        <v>45581.694097222222</v>
      </c>
      <c r="B106" s="4" t="s">
        <v>181</v>
      </c>
      <c r="C106" s="4" t="s">
        <v>71</v>
      </c>
      <c r="D106" s="4">
        <v>27</v>
      </c>
      <c r="E106" s="4">
        <v>31</v>
      </c>
      <c r="Q106" s="4">
        <v>585869560</v>
      </c>
    </row>
    <row r="107" spans="1:17" ht="13" x14ac:dyDescent="0.15">
      <c r="A107" s="6">
        <v>45581.695057870369</v>
      </c>
      <c r="B107" s="4" t="s">
        <v>192</v>
      </c>
      <c r="C107" s="4" t="s">
        <v>58</v>
      </c>
      <c r="D107" s="4">
        <v>29</v>
      </c>
      <c r="E107" s="4">
        <v>25</v>
      </c>
      <c r="Q107" s="4">
        <v>505690550</v>
      </c>
    </row>
    <row r="108" spans="1:17" ht="13" x14ac:dyDescent="0.15">
      <c r="A108" s="6">
        <v>45581.695706018516</v>
      </c>
      <c r="B108" s="4" t="s">
        <v>162</v>
      </c>
      <c r="C108" s="4" t="s">
        <v>56</v>
      </c>
      <c r="D108" s="4">
        <v>27</v>
      </c>
      <c r="E108" s="4">
        <v>33</v>
      </c>
      <c r="Q108" s="4">
        <v>849702997</v>
      </c>
    </row>
    <row r="109" spans="1:17" ht="13" x14ac:dyDescent="0.15">
      <c r="A109" s="6">
        <v>45581.69667824074</v>
      </c>
      <c r="B109" s="4" t="s">
        <v>192</v>
      </c>
      <c r="C109" s="4" t="s">
        <v>59</v>
      </c>
      <c r="D109" s="4">
        <v>24</v>
      </c>
      <c r="E109" s="4">
        <v>31</v>
      </c>
      <c r="Q109" s="4">
        <v>505690550</v>
      </c>
    </row>
    <row r="110" spans="1:17" ht="13" x14ac:dyDescent="0.15">
      <c r="A110" s="6">
        <v>45581.697337962964</v>
      </c>
      <c r="B110" s="4" t="s">
        <v>162</v>
      </c>
      <c r="C110" s="4" t="s">
        <v>57</v>
      </c>
      <c r="D110" s="4">
        <v>25</v>
      </c>
      <c r="E110" s="4">
        <v>31</v>
      </c>
      <c r="Q110" s="4">
        <v>849702997</v>
      </c>
    </row>
  </sheetData>
  <autoFilter ref="A1:Z937" xr:uid="{00000000-0009-0000-0000-00000B000000}"/>
  <pageMargins left="0.7" right="0.7" top="0.75" bottom="0.75" header="0.3" footer="0.3"/>
  <headerFooter>
    <oddHeader>&amp;C&amp;"Calibri"&amp;11&amp;K000000 OFFICIAL (CLOSED) / NON-SENSITIVE&amp;1#_x000D_</oddHeader>
    <oddFooter>&amp;C_x000D_&amp;1#&amp;"Calibri"&amp;11&amp;K000000 OFFICIAL (CLOSED) / NON-SENSITIVE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110"/>
  <sheetViews>
    <sheetView workbookViewId="0"/>
  </sheetViews>
  <sheetFormatPr baseColWidth="10" defaultColWidth="12.5" defaultRowHeight="15.75" customHeight="1" x14ac:dyDescent="0.15"/>
  <cols>
    <col min="1" max="1" width="5" customWidth="1"/>
    <col min="2" max="2" width="6.5" customWidth="1"/>
    <col min="3" max="3" width="39.5" customWidth="1"/>
    <col min="4" max="5" width="5.5" customWidth="1"/>
  </cols>
  <sheetData>
    <row r="1" spans="1:26" ht="13" x14ac:dyDescent="0.15">
      <c r="A1" s="5" t="s">
        <v>157</v>
      </c>
      <c r="B1" s="5" t="s">
        <v>158</v>
      </c>
      <c r="C1" s="5" t="s">
        <v>159</v>
      </c>
      <c r="D1" s="5" t="s">
        <v>20</v>
      </c>
      <c r="E1" s="5" t="s">
        <v>21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6">
        <v>45581.558645833335</v>
      </c>
      <c r="B2" s="4" t="s">
        <v>194</v>
      </c>
      <c r="C2" s="4" t="s">
        <v>155</v>
      </c>
      <c r="D2" s="4">
        <v>29</v>
      </c>
      <c r="E2" s="4">
        <v>42</v>
      </c>
      <c r="Q2" s="4">
        <v>410339039</v>
      </c>
    </row>
    <row r="3" spans="1:26" ht="15.75" customHeight="1" x14ac:dyDescent="0.15">
      <c r="A3" s="6">
        <v>45581.559189814812</v>
      </c>
      <c r="B3" s="4" t="s">
        <v>195</v>
      </c>
      <c r="C3" s="4" t="s">
        <v>154</v>
      </c>
      <c r="D3" s="4">
        <v>40</v>
      </c>
      <c r="E3" s="4">
        <v>38</v>
      </c>
      <c r="Q3" s="4">
        <v>5719783623</v>
      </c>
    </row>
    <row r="4" spans="1:26" ht="15.75" customHeight="1" x14ac:dyDescent="0.15">
      <c r="A4" s="6">
        <v>45581.560300925928</v>
      </c>
      <c r="B4" s="4" t="s">
        <v>194</v>
      </c>
      <c r="C4" s="4" t="s">
        <v>145</v>
      </c>
      <c r="D4" s="4">
        <v>39</v>
      </c>
      <c r="E4" s="4">
        <v>40</v>
      </c>
      <c r="Q4" s="4">
        <v>410339039</v>
      </c>
    </row>
    <row r="5" spans="1:26" ht="15.75" customHeight="1" x14ac:dyDescent="0.15">
      <c r="A5" s="6">
        <v>45581.560428240744</v>
      </c>
      <c r="B5" s="4" t="s">
        <v>195</v>
      </c>
      <c r="C5" s="4" t="s">
        <v>139</v>
      </c>
      <c r="D5" s="4">
        <v>35</v>
      </c>
      <c r="E5" s="4">
        <v>36</v>
      </c>
      <c r="Q5" s="4">
        <v>5719783623</v>
      </c>
    </row>
    <row r="6" spans="1:26" ht="15.75" customHeight="1" x14ac:dyDescent="0.15">
      <c r="A6" s="6">
        <v>45581.561643518522</v>
      </c>
      <c r="B6" s="4" t="s">
        <v>195</v>
      </c>
      <c r="C6" s="4" t="s">
        <v>140</v>
      </c>
      <c r="D6" s="4">
        <v>33</v>
      </c>
      <c r="E6" s="4">
        <v>31</v>
      </c>
      <c r="Q6" s="4">
        <v>5719783623</v>
      </c>
    </row>
    <row r="7" spans="1:26" ht="15.75" customHeight="1" x14ac:dyDescent="0.15">
      <c r="A7" s="6">
        <v>45581.561736111114</v>
      </c>
      <c r="B7" s="4" t="s">
        <v>194</v>
      </c>
      <c r="C7" s="4" t="s">
        <v>151</v>
      </c>
      <c r="D7" s="4">
        <v>46</v>
      </c>
      <c r="E7" s="4">
        <v>44</v>
      </c>
      <c r="Q7" s="4">
        <v>410339039</v>
      </c>
    </row>
    <row r="8" spans="1:26" ht="15.75" customHeight="1" x14ac:dyDescent="0.15">
      <c r="A8" s="6">
        <v>45581.562673611108</v>
      </c>
      <c r="B8" s="4" t="s">
        <v>195</v>
      </c>
      <c r="C8" s="4" t="s">
        <v>136</v>
      </c>
      <c r="D8" s="4">
        <v>29</v>
      </c>
      <c r="E8" s="4">
        <v>34</v>
      </c>
      <c r="Q8" s="4">
        <v>5719783623</v>
      </c>
    </row>
    <row r="9" spans="1:26" ht="15.75" customHeight="1" x14ac:dyDescent="0.15">
      <c r="A9" s="6">
        <v>45581.563113425924</v>
      </c>
      <c r="B9" s="4" t="s">
        <v>194</v>
      </c>
      <c r="C9" s="4" t="s">
        <v>147</v>
      </c>
      <c r="D9" s="4">
        <v>41</v>
      </c>
      <c r="E9" s="4">
        <v>41</v>
      </c>
      <c r="Q9" s="4">
        <v>410339039</v>
      </c>
    </row>
    <row r="10" spans="1:26" ht="15.75" customHeight="1" x14ac:dyDescent="0.15">
      <c r="A10" s="6">
        <v>45581.563784722224</v>
      </c>
      <c r="B10" s="4" t="s">
        <v>195</v>
      </c>
      <c r="C10" s="4" t="s">
        <v>137</v>
      </c>
      <c r="D10" s="4">
        <v>37</v>
      </c>
      <c r="E10" s="4">
        <v>39</v>
      </c>
      <c r="Q10" s="4">
        <v>5719783623</v>
      </c>
    </row>
    <row r="11" spans="1:26" ht="15.75" customHeight="1" x14ac:dyDescent="0.15">
      <c r="A11" s="6">
        <v>45581.564571759256</v>
      </c>
      <c r="B11" s="4" t="s">
        <v>194</v>
      </c>
      <c r="C11" s="4" t="s">
        <v>138</v>
      </c>
      <c r="D11" s="4">
        <v>39</v>
      </c>
      <c r="E11" s="4">
        <v>46</v>
      </c>
      <c r="Q11" s="4">
        <v>410339039</v>
      </c>
    </row>
    <row r="12" spans="1:26" ht="15.75" customHeight="1" x14ac:dyDescent="0.15">
      <c r="A12" s="6">
        <v>45581.572557870371</v>
      </c>
      <c r="B12" s="4" t="s">
        <v>195</v>
      </c>
      <c r="C12" s="4" t="s">
        <v>113</v>
      </c>
      <c r="D12" s="4">
        <v>50</v>
      </c>
      <c r="E12" s="4">
        <v>50</v>
      </c>
      <c r="Q12" s="4">
        <v>5719783623</v>
      </c>
    </row>
    <row r="13" spans="1:26" ht="15.75" customHeight="1" x14ac:dyDescent="0.15">
      <c r="A13" s="6">
        <v>45581.572650462964</v>
      </c>
      <c r="B13" s="4" t="s">
        <v>194</v>
      </c>
      <c r="C13" s="4" t="s">
        <v>110</v>
      </c>
      <c r="D13" s="4">
        <v>54</v>
      </c>
      <c r="E13" s="4">
        <v>55</v>
      </c>
      <c r="Q13" s="4">
        <v>410339039</v>
      </c>
    </row>
    <row r="14" spans="1:26" ht="15.75" customHeight="1" x14ac:dyDescent="0.15">
      <c r="A14" s="6">
        <v>45581.57366898148</v>
      </c>
      <c r="B14" s="4" t="s">
        <v>194</v>
      </c>
      <c r="C14" s="4" t="s">
        <v>104</v>
      </c>
      <c r="D14" s="4">
        <v>44</v>
      </c>
      <c r="E14" s="4">
        <v>39</v>
      </c>
      <c r="Q14" s="4">
        <v>410339039</v>
      </c>
    </row>
    <row r="15" spans="1:26" ht="15.75" customHeight="1" x14ac:dyDescent="0.15">
      <c r="A15" s="6">
        <v>45581.573831018519</v>
      </c>
      <c r="B15" s="4" t="s">
        <v>195</v>
      </c>
      <c r="C15" s="4" t="s">
        <v>97</v>
      </c>
      <c r="D15" s="4">
        <v>43</v>
      </c>
      <c r="E15" s="4">
        <v>44</v>
      </c>
      <c r="Q15" s="4">
        <v>5719783623</v>
      </c>
    </row>
    <row r="16" spans="1:26" ht="15.75" customHeight="1" x14ac:dyDescent="0.15">
      <c r="A16" s="6">
        <v>45581.57471064815</v>
      </c>
      <c r="B16" s="4" t="s">
        <v>195</v>
      </c>
      <c r="C16" s="4" t="s">
        <v>106</v>
      </c>
      <c r="D16" s="4">
        <v>42</v>
      </c>
      <c r="E16" s="4">
        <v>41</v>
      </c>
      <c r="Q16" s="4">
        <v>5719783623</v>
      </c>
    </row>
    <row r="17" spans="1:17" ht="15.75" customHeight="1" x14ac:dyDescent="0.15">
      <c r="A17" s="6">
        <v>45581.57508101852</v>
      </c>
      <c r="B17" s="4" t="s">
        <v>194</v>
      </c>
      <c r="C17" s="4" t="s">
        <v>108</v>
      </c>
      <c r="D17" s="4">
        <v>49</v>
      </c>
      <c r="E17" s="4">
        <v>49</v>
      </c>
      <c r="Q17" s="4">
        <v>410339039</v>
      </c>
    </row>
    <row r="18" spans="1:17" ht="15.75" customHeight="1" x14ac:dyDescent="0.15">
      <c r="A18" s="6">
        <v>45581.575706018521</v>
      </c>
      <c r="B18" s="4" t="s">
        <v>195</v>
      </c>
      <c r="C18" s="4" t="s">
        <v>100</v>
      </c>
      <c r="D18" s="4">
        <v>37</v>
      </c>
      <c r="E18" s="4">
        <v>38</v>
      </c>
      <c r="Q18" s="4">
        <v>5719783623</v>
      </c>
    </row>
    <row r="19" spans="1:17" ht="15.75" customHeight="1" x14ac:dyDescent="0.15">
      <c r="A19" s="6">
        <v>45581.576203703706</v>
      </c>
      <c r="B19" s="4" t="s">
        <v>194</v>
      </c>
      <c r="C19" s="4" t="s">
        <v>98</v>
      </c>
      <c r="D19" s="4">
        <v>49</v>
      </c>
      <c r="E19" s="4">
        <v>50</v>
      </c>
      <c r="Q19" s="4">
        <v>410339039</v>
      </c>
    </row>
    <row r="20" spans="1:17" ht="13" x14ac:dyDescent="0.15">
      <c r="A20" s="6">
        <v>45581.578090277777</v>
      </c>
      <c r="B20" s="4" t="s">
        <v>195</v>
      </c>
      <c r="C20" s="4" t="s">
        <v>118</v>
      </c>
      <c r="D20" s="4">
        <v>44</v>
      </c>
      <c r="E20" s="4">
        <v>42</v>
      </c>
      <c r="Q20" s="4">
        <v>5719783623</v>
      </c>
    </row>
    <row r="21" spans="1:17" ht="13" x14ac:dyDescent="0.15">
      <c r="A21" s="6">
        <v>45581.578148148146</v>
      </c>
      <c r="B21" s="4" t="s">
        <v>194</v>
      </c>
      <c r="C21" s="4" t="s">
        <v>115</v>
      </c>
      <c r="D21" s="4">
        <v>38</v>
      </c>
      <c r="E21" s="4">
        <v>36</v>
      </c>
      <c r="Q21" s="4">
        <v>410339039</v>
      </c>
    </row>
    <row r="22" spans="1:17" ht="13" x14ac:dyDescent="0.15">
      <c r="A22" s="6">
        <v>45581.57917824074</v>
      </c>
      <c r="B22" s="4" t="s">
        <v>194</v>
      </c>
      <c r="C22" s="4" t="s">
        <v>119</v>
      </c>
      <c r="D22" s="4">
        <v>37</v>
      </c>
      <c r="E22" s="4">
        <v>39</v>
      </c>
      <c r="Q22" s="4">
        <v>410339039</v>
      </c>
    </row>
    <row r="23" spans="1:17" ht="13" x14ac:dyDescent="0.15">
      <c r="A23" s="6">
        <v>45581.579224537039</v>
      </c>
      <c r="B23" s="4" t="s">
        <v>195</v>
      </c>
      <c r="C23" s="4" t="s">
        <v>117</v>
      </c>
      <c r="D23" s="4">
        <v>46</v>
      </c>
      <c r="E23" s="4">
        <v>45</v>
      </c>
      <c r="Q23" s="4">
        <v>5719783623</v>
      </c>
    </row>
    <row r="24" spans="1:17" ht="13" x14ac:dyDescent="0.15">
      <c r="A24" s="6">
        <v>45581.580092592594</v>
      </c>
      <c r="B24" s="4" t="s">
        <v>194</v>
      </c>
      <c r="C24" s="4" t="s">
        <v>126</v>
      </c>
      <c r="D24" s="4">
        <v>44</v>
      </c>
      <c r="E24" s="4">
        <v>43</v>
      </c>
      <c r="Q24" s="4">
        <v>410339039</v>
      </c>
    </row>
    <row r="25" spans="1:17" ht="13" x14ac:dyDescent="0.15">
      <c r="A25" s="6">
        <v>45581.580150462964</v>
      </c>
      <c r="B25" s="4" t="s">
        <v>195</v>
      </c>
      <c r="C25" s="4" t="s">
        <v>114</v>
      </c>
      <c r="D25" s="4">
        <v>34</v>
      </c>
      <c r="E25" s="4">
        <v>31</v>
      </c>
      <c r="Q25" s="4">
        <v>5719783623</v>
      </c>
    </row>
    <row r="26" spans="1:17" ht="13" x14ac:dyDescent="0.15">
      <c r="A26" s="6">
        <v>45581.581087962964</v>
      </c>
      <c r="B26" s="4" t="s">
        <v>194</v>
      </c>
      <c r="C26" s="4" t="s">
        <v>124</v>
      </c>
      <c r="D26" s="4">
        <v>41</v>
      </c>
      <c r="E26" s="4">
        <v>44</v>
      </c>
      <c r="Q26" s="4">
        <v>410339039</v>
      </c>
    </row>
    <row r="27" spans="1:17" ht="13" x14ac:dyDescent="0.15">
      <c r="A27" s="6">
        <v>45581.581319444442</v>
      </c>
      <c r="B27" s="4" t="s">
        <v>195</v>
      </c>
      <c r="C27" s="4" t="s">
        <v>125</v>
      </c>
      <c r="D27" s="4">
        <v>47</v>
      </c>
      <c r="E27" s="4">
        <v>45</v>
      </c>
      <c r="Q27" s="4">
        <v>5719783623</v>
      </c>
    </row>
    <row r="28" spans="1:17" ht="13" x14ac:dyDescent="0.15">
      <c r="A28" s="6">
        <v>45581.582326388889</v>
      </c>
      <c r="B28" s="4" t="s">
        <v>194</v>
      </c>
      <c r="C28" s="4" t="s">
        <v>121</v>
      </c>
      <c r="D28" s="4">
        <v>48</v>
      </c>
      <c r="E28" s="4">
        <v>45</v>
      </c>
      <c r="Q28" s="4">
        <v>410339039</v>
      </c>
    </row>
    <row r="29" spans="1:17" ht="13" x14ac:dyDescent="0.15">
      <c r="A29" s="6">
        <v>45581.582465277781</v>
      </c>
      <c r="B29" s="4" t="s">
        <v>195</v>
      </c>
      <c r="C29" s="4" t="s">
        <v>116</v>
      </c>
      <c r="D29" s="4">
        <v>35</v>
      </c>
      <c r="E29" s="4">
        <v>38</v>
      </c>
      <c r="Q29" s="4">
        <v>5719783623</v>
      </c>
    </row>
    <row r="30" spans="1:17" ht="13" x14ac:dyDescent="0.15">
      <c r="A30" s="6">
        <v>45581.58326388889</v>
      </c>
      <c r="B30" s="4" t="s">
        <v>194</v>
      </c>
      <c r="C30" s="4" t="s">
        <v>123</v>
      </c>
      <c r="D30" s="4">
        <v>46</v>
      </c>
      <c r="E30" s="4">
        <v>46</v>
      </c>
      <c r="Q30" s="4">
        <v>410339039</v>
      </c>
    </row>
    <row r="31" spans="1:17" ht="13" x14ac:dyDescent="0.15">
      <c r="A31" s="6">
        <v>45581.584398148145</v>
      </c>
      <c r="B31" s="4" t="s">
        <v>195</v>
      </c>
      <c r="C31" s="4" t="s">
        <v>130</v>
      </c>
      <c r="D31" s="4">
        <v>44</v>
      </c>
      <c r="E31" s="4">
        <v>46</v>
      </c>
      <c r="Q31" s="4">
        <v>5719783623</v>
      </c>
    </row>
    <row r="32" spans="1:17" ht="13" x14ac:dyDescent="0.15">
      <c r="A32" s="6">
        <v>45581.584722222222</v>
      </c>
      <c r="B32" s="4" t="s">
        <v>194</v>
      </c>
      <c r="C32" s="4" t="s">
        <v>132</v>
      </c>
      <c r="D32" s="4">
        <v>37</v>
      </c>
      <c r="E32" s="4">
        <v>40</v>
      </c>
      <c r="Q32" s="4">
        <v>410339039</v>
      </c>
    </row>
    <row r="33" spans="1:17" ht="13" x14ac:dyDescent="0.15">
      <c r="A33" s="6">
        <v>45581.585393518515</v>
      </c>
      <c r="B33" s="4" t="s">
        <v>195</v>
      </c>
      <c r="C33" s="4" t="s">
        <v>133</v>
      </c>
      <c r="D33" s="4">
        <v>36</v>
      </c>
      <c r="E33" s="4">
        <v>37</v>
      </c>
      <c r="Q33" s="4">
        <v>5719783623</v>
      </c>
    </row>
    <row r="34" spans="1:17" ht="13" x14ac:dyDescent="0.15">
      <c r="A34" s="6">
        <v>45581.586064814815</v>
      </c>
      <c r="B34" s="4" t="s">
        <v>194</v>
      </c>
      <c r="C34" s="4" t="s">
        <v>120</v>
      </c>
      <c r="D34" s="4">
        <v>50</v>
      </c>
      <c r="E34" s="4">
        <v>44</v>
      </c>
      <c r="Q34" s="4">
        <v>410339039</v>
      </c>
    </row>
    <row r="35" spans="1:17" ht="13" x14ac:dyDescent="0.15">
      <c r="A35" s="6">
        <v>45581.586446759262</v>
      </c>
      <c r="B35" s="4" t="s">
        <v>195</v>
      </c>
      <c r="C35" s="4" t="s">
        <v>122</v>
      </c>
      <c r="D35" s="4">
        <v>39</v>
      </c>
      <c r="E35" s="4">
        <v>37</v>
      </c>
      <c r="Q35" s="4">
        <v>5719783623</v>
      </c>
    </row>
    <row r="36" spans="1:17" ht="13" x14ac:dyDescent="0.15">
      <c r="A36" s="6">
        <v>45581.587326388886</v>
      </c>
      <c r="B36" s="4" t="s">
        <v>194</v>
      </c>
      <c r="C36" s="4" t="s">
        <v>131</v>
      </c>
      <c r="D36" s="4">
        <v>45</v>
      </c>
      <c r="E36" s="4">
        <v>46</v>
      </c>
      <c r="Q36" s="4">
        <v>410339039</v>
      </c>
    </row>
    <row r="37" spans="1:17" ht="13" x14ac:dyDescent="0.15">
      <c r="A37" s="6">
        <v>45581.587685185186</v>
      </c>
      <c r="B37" s="4" t="s">
        <v>195</v>
      </c>
      <c r="C37" s="4" t="s">
        <v>129</v>
      </c>
      <c r="D37" s="4">
        <v>45</v>
      </c>
      <c r="E37" s="4">
        <v>46</v>
      </c>
      <c r="Q37" s="4">
        <v>5719783623</v>
      </c>
    </row>
    <row r="38" spans="1:17" ht="13" x14ac:dyDescent="0.15">
      <c r="A38" s="6">
        <v>45581.588379629633</v>
      </c>
      <c r="B38" s="4" t="s">
        <v>194</v>
      </c>
      <c r="C38" s="4" t="s">
        <v>127</v>
      </c>
      <c r="D38" s="4">
        <v>37</v>
      </c>
      <c r="E38" s="4">
        <v>39</v>
      </c>
      <c r="Q38" s="4">
        <v>410339039</v>
      </c>
    </row>
    <row r="39" spans="1:17" ht="13" x14ac:dyDescent="0.15">
      <c r="A39" s="6">
        <v>45581.58902777778</v>
      </c>
      <c r="B39" s="4" t="s">
        <v>195</v>
      </c>
      <c r="C39" s="4" t="s">
        <v>128</v>
      </c>
      <c r="D39" s="4">
        <v>35</v>
      </c>
      <c r="E39" s="4">
        <v>34</v>
      </c>
      <c r="Q39" s="4">
        <v>5719783623</v>
      </c>
    </row>
    <row r="40" spans="1:17" ht="13" x14ac:dyDescent="0.15">
      <c r="A40" s="6">
        <v>45581.589699074073</v>
      </c>
      <c r="B40" s="4" t="s">
        <v>194</v>
      </c>
      <c r="C40" s="4" t="s">
        <v>134</v>
      </c>
      <c r="D40" s="4">
        <v>48</v>
      </c>
      <c r="E40" s="4">
        <v>47</v>
      </c>
      <c r="Q40" s="4">
        <v>410339039</v>
      </c>
    </row>
    <row r="41" spans="1:17" ht="13" x14ac:dyDescent="0.15">
      <c r="A41" s="6">
        <v>45581.593321759261</v>
      </c>
      <c r="B41" s="4" t="s">
        <v>194</v>
      </c>
      <c r="C41" s="4" t="s">
        <v>146</v>
      </c>
      <c r="D41" s="4">
        <v>43</v>
      </c>
      <c r="E41" s="4">
        <v>44</v>
      </c>
      <c r="Q41" s="4">
        <v>410339039</v>
      </c>
    </row>
    <row r="42" spans="1:17" ht="13" x14ac:dyDescent="0.15">
      <c r="A42" s="6">
        <v>45581.593553240738</v>
      </c>
      <c r="B42" s="4" t="s">
        <v>195</v>
      </c>
      <c r="C42" s="4" t="s">
        <v>152</v>
      </c>
      <c r="D42" s="4">
        <v>39</v>
      </c>
      <c r="E42" s="4">
        <v>41</v>
      </c>
      <c r="Q42" s="4">
        <v>5719783623</v>
      </c>
    </row>
    <row r="43" spans="1:17" ht="13" x14ac:dyDescent="0.15">
      <c r="A43" s="6">
        <v>45581.594351851854</v>
      </c>
      <c r="B43" s="4" t="s">
        <v>194</v>
      </c>
      <c r="C43" s="4" t="s">
        <v>143</v>
      </c>
      <c r="D43" s="4">
        <v>41</v>
      </c>
      <c r="E43" s="4">
        <v>41</v>
      </c>
      <c r="Q43" s="4">
        <v>410339039</v>
      </c>
    </row>
    <row r="44" spans="1:17" ht="13" x14ac:dyDescent="0.15">
      <c r="A44" s="6">
        <v>45581.594467592593</v>
      </c>
      <c r="B44" s="4" t="s">
        <v>195</v>
      </c>
      <c r="C44" s="4" t="s">
        <v>141</v>
      </c>
      <c r="D44" s="4">
        <v>46</v>
      </c>
      <c r="E44" s="4">
        <v>44</v>
      </c>
      <c r="Q44" s="4">
        <v>5719783623</v>
      </c>
    </row>
    <row r="45" spans="1:17" ht="13" x14ac:dyDescent="0.15">
      <c r="A45" s="6">
        <v>45581.595636574071</v>
      </c>
      <c r="B45" s="4" t="s">
        <v>195</v>
      </c>
      <c r="C45" s="4" t="s">
        <v>150</v>
      </c>
      <c r="D45" s="4">
        <v>44</v>
      </c>
      <c r="E45" s="4">
        <v>40</v>
      </c>
      <c r="Q45" s="4">
        <v>5719783623</v>
      </c>
    </row>
    <row r="46" spans="1:17" ht="13" x14ac:dyDescent="0.15">
      <c r="A46" s="6">
        <v>45581.59584490741</v>
      </c>
      <c r="B46" s="4" t="s">
        <v>194</v>
      </c>
      <c r="C46" s="4" t="s">
        <v>135</v>
      </c>
      <c r="D46" s="4">
        <v>38</v>
      </c>
      <c r="E46" s="4">
        <v>37</v>
      </c>
      <c r="Q46" s="4">
        <v>410339039</v>
      </c>
    </row>
    <row r="47" spans="1:17" ht="13" x14ac:dyDescent="0.15">
      <c r="A47" s="6">
        <v>45581.596736111111</v>
      </c>
      <c r="B47" s="4" t="s">
        <v>195</v>
      </c>
      <c r="C47" s="4" t="s">
        <v>153</v>
      </c>
      <c r="D47" s="4">
        <v>39</v>
      </c>
      <c r="E47" s="4">
        <v>40</v>
      </c>
      <c r="Q47" s="4">
        <v>5719783623</v>
      </c>
    </row>
    <row r="48" spans="1:17" ht="13" x14ac:dyDescent="0.15">
      <c r="A48" s="6">
        <v>45581.596979166665</v>
      </c>
      <c r="B48" s="4" t="s">
        <v>194</v>
      </c>
      <c r="C48" s="4" t="s">
        <v>148</v>
      </c>
      <c r="D48" s="4">
        <v>39</v>
      </c>
      <c r="E48" s="4">
        <v>38</v>
      </c>
      <c r="Q48" s="4">
        <v>410339039</v>
      </c>
    </row>
    <row r="49" spans="1:17" ht="13" x14ac:dyDescent="0.15">
      <c r="A49" s="6">
        <v>45581.597743055558</v>
      </c>
      <c r="B49" s="4" t="s">
        <v>195</v>
      </c>
      <c r="C49" s="4" t="s">
        <v>142</v>
      </c>
      <c r="D49" s="4">
        <v>35</v>
      </c>
      <c r="E49" s="4">
        <v>32</v>
      </c>
      <c r="Q49" s="4">
        <v>5719783623</v>
      </c>
    </row>
    <row r="50" spans="1:17" ht="13" x14ac:dyDescent="0.15">
      <c r="A50" s="6">
        <v>45581.598101851851</v>
      </c>
      <c r="B50" s="4" t="s">
        <v>194</v>
      </c>
      <c r="C50" s="4" t="s">
        <v>144</v>
      </c>
      <c r="D50" s="4">
        <v>43</v>
      </c>
      <c r="E50" s="4">
        <v>43</v>
      </c>
      <c r="Q50" s="4">
        <v>410339039</v>
      </c>
    </row>
    <row r="51" spans="1:17" ht="13" x14ac:dyDescent="0.15">
      <c r="A51" s="6">
        <v>45581.599733796298</v>
      </c>
      <c r="B51" s="4" t="s">
        <v>195</v>
      </c>
      <c r="C51" s="4" t="s">
        <v>109</v>
      </c>
      <c r="D51" s="4">
        <v>53</v>
      </c>
      <c r="E51" s="4">
        <v>56</v>
      </c>
      <c r="Q51" s="4">
        <v>5719783623</v>
      </c>
    </row>
    <row r="52" spans="1:17" ht="13" x14ac:dyDescent="0.15">
      <c r="A52" s="6">
        <v>45581.599768518521</v>
      </c>
      <c r="B52" s="4" t="s">
        <v>194</v>
      </c>
      <c r="C52" s="4" t="s">
        <v>99</v>
      </c>
      <c r="D52" s="4">
        <v>43</v>
      </c>
      <c r="E52" s="4">
        <v>50</v>
      </c>
      <c r="Q52" s="4">
        <v>410339039</v>
      </c>
    </row>
    <row r="53" spans="1:17" ht="13" x14ac:dyDescent="0.15">
      <c r="A53" s="6">
        <v>45581.601157407407</v>
      </c>
      <c r="B53" s="4" t="s">
        <v>195</v>
      </c>
      <c r="C53" s="4" t="s">
        <v>112</v>
      </c>
      <c r="D53" s="4">
        <v>50</v>
      </c>
      <c r="E53" s="4">
        <v>52</v>
      </c>
      <c r="Q53" s="4">
        <v>5719783623</v>
      </c>
    </row>
    <row r="54" spans="1:17" ht="13" x14ac:dyDescent="0.15">
      <c r="A54" s="6">
        <v>45581.601469907408</v>
      </c>
      <c r="B54" s="4" t="s">
        <v>194</v>
      </c>
      <c r="C54" s="4" t="s">
        <v>101</v>
      </c>
      <c r="D54" s="4">
        <v>50</v>
      </c>
      <c r="E54" s="4">
        <v>50</v>
      </c>
      <c r="Q54" s="4">
        <v>410339039</v>
      </c>
    </row>
    <row r="55" spans="1:17" ht="13" x14ac:dyDescent="0.15">
      <c r="A55" s="6">
        <v>45581.60224537037</v>
      </c>
      <c r="B55" s="4" t="s">
        <v>195</v>
      </c>
      <c r="C55" s="4" t="s">
        <v>111</v>
      </c>
      <c r="D55" s="4">
        <v>53</v>
      </c>
      <c r="E55" s="4">
        <v>50</v>
      </c>
      <c r="Q55" s="4">
        <v>5719783623</v>
      </c>
    </row>
    <row r="56" spans="1:17" ht="13" x14ac:dyDescent="0.15">
      <c r="A56" s="6">
        <v>45581.603090277778</v>
      </c>
      <c r="B56" s="4" t="s">
        <v>194</v>
      </c>
      <c r="C56" s="4" t="s">
        <v>105</v>
      </c>
      <c r="D56" s="4">
        <v>34</v>
      </c>
      <c r="E56" s="4">
        <v>45</v>
      </c>
      <c r="Q56" s="4">
        <v>410339039</v>
      </c>
    </row>
    <row r="57" spans="1:17" ht="13" x14ac:dyDescent="0.15">
      <c r="A57" s="6">
        <v>45581.60355324074</v>
      </c>
      <c r="B57" s="4" t="s">
        <v>195</v>
      </c>
      <c r="C57" s="4" t="s">
        <v>103</v>
      </c>
      <c r="D57" s="4">
        <v>35</v>
      </c>
      <c r="E57" s="4">
        <v>36</v>
      </c>
      <c r="Q57" s="4">
        <v>5719783623</v>
      </c>
    </row>
    <row r="58" spans="1:17" ht="13" x14ac:dyDescent="0.15">
      <c r="A58" s="6">
        <v>45581.604085648149</v>
      </c>
      <c r="B58" s="4" t="s">
        <v>194</v>
      </c>
      <c r="C58" s="4" t="s">
        <v>107</v>
      </c>
      <c r="D58" s="4">
        <v>51</v>
      </c>
      <c r="E58" s="4">
        <v>44</v>
      </c>
      <c r="Q58" s="4">
        <v>410339039</v>
      </c>
    </row>
    <row r="59" spans="1:17" ht="13" x14ac:dyDescent="0.15">
      <c r="A59" s="6">
        <v>45581.604861111111</v>
      </c>
      <c r="B59" s="4" t="s">
        <v>195</v>
      </c>
      <c r="C59" s="4" t="s">
        <v>102</v>
      </c>
      <c r="D59" s="4">
        <v>49</v>
      </c>
      <c r="E59" s="4">
        <v>52</v>
      </c>
      <c r="Q59" s="4">
        <v>5719783623</v>
      </c>
    </row>
    <row r="60" spans="1:17" ht="13" x14ac:dyDescent="0.15">
      <c r="A60" s="6">
        <v>45581.665300925924</v>
      </c>
      <c r="B60" s="4" t="s">
        <v>194</v>
      </c>
      <c r="C60" s="4" t="s">
        <v>70</v>
      </c>
      <c r="D60" s="4">
        <v>38</v>
      </c>
      <c r="E60" s="4">
        <v>42</v>
      </c>
      <c r="Q60" s="4">
        <v>410339039</v>
      </c>
    </row>
    <row r="61" spans="1:17" ht="13" x14ac:dyDescent="0.15">
      <c r="A61" s="6">
        <v>45581.665914351855</v>
      </c>
      <c r="B61" s="4" t="s">
        <v>195</v>
      </c>
      <c r="C61" s="4" t="s">
        <v>71</v>
      </c>
      <c r="D61" s="4">
        <v>37</v>
      </c>
      <c r="E61" s="4">
        <v>41</v>
      </c>
      <c r="Q61" s="4">
        <v>5719783623</v>
      </c>
    </row>
    <row r="62" spans="1:17" ht="13" x14ac:dyDescent="0.15">
      <c r="A62" s="6">
        <v>45581.666192129633</v>
      </c>
      <c r="B62" s="4" t="s">
        <v>194</v>
      </c>
      <c r="C62" s="4" t="s">
        <v>156</v>
      </c>
      <c r="D62" s="4">
        <v>51</v>
      </c>
      <c r="E62" s="4">
        <v>46</v>
      </c>
      <c r="Q62" s="4">
        <v>410339039</v>
      </c>
    </row>
    <row r="63" spans="1:17" ht="13" x14ac:dyDescent="0.15">
      <c r="A63" s="6">
        <v>45581.66678240741</v>
      </c>
      <c r="B63" s="4" t="s">
        <v>195</v>
      </c>
      <c r="C63" s="4" t="s">
        <v>77</v>
      </c>
      <c r="D63" s="4">
        <v>46</v>
      </c>
      <c r="E63" s="4">
        <v>43</v>
      </c>
      <c r="Q63" s="4">
        <v>5719783623</v>
      </c>
    </row>
    <row r="64" spans="1:17" ht="13" x14ac:dyDescent="0.15">
      <c r="A64" s="6">
        <v>45581.66710648148</v>
      </c>
      <c r="B64" s="4" t="s">
        <v>194</v>
      </c>
      <c r="C64" s="4" t="s">
        <v>78</v>
      </c>
      <c r="D64" s="4">
        <v>43</v>
      </c>
      <c r="E64" s="4">
        <v>42</v>
      </c>
      <c r="Q64" s="4">
        <v>410339039</v>
      </c>
    </row>
    <row r="65" spans="1:17" ht="13" x14ac:dyDescent="0.15">
      <c r="A65" s="6">
        <v>45581.667638888888</v>
      </c>
      <c r="B65" s="4" t="s">
        <v>195</v>
      </c>
      <c r="C65" s="4" t="s">
        <v>75</v>
      </c>
      <c r="D65" s="4">
        <v>52</v>
      </c>
      <c r="E65" s="4">
        <v>52</v>
      </c>
      <c r="Q65" s="4">
        <v>5719783623</v>
      </c>
    </row>
    <row r="66" spans="1:17" ht="13" x14ac:dyDescent="0.15">
      <c r="A66" s="6">
        <v>45581.667986111112</v>
      </c>
      <c r="B66" s="4" t="s">
        <v>194</v>
      </c>
      <c r="C66" s="4" t="s">
        <v>72</v>
      </c>
      <c r="D66" s="4">
        <v>30</v>
      </c>
      <c r="E66" s="4">
        <v>34</v>
      </c>
      <c r="Q66" s="4">
        <v>410339039</v>
      </c>
    </row>
    <row r="67" spans="1:17" ht="13" x14ac:dyDescent="0.15">
      <c r="A67" s="6">
        <v>45581.66846064815</v>
      </c>
      <c r="B67" s="4" t="s">
        <v>195</v>
      </c>
      <c r="C67" s="4" t="s">
        <v>76</v>
      </c>
      <c r="D67" s="4">
        <v>46</v>
      </c>
      <c r="E67" s="4">
        <v>40</v>
      </c>
      <c r="Q67" s="4">
        <v>5719783623</v>
      </c>
    </row>
    <row r="68" spans="1:17" ht="13" x14ac:dyDescent="0.15">
      <c r="A68" s="6">
        <v>45581.670532407406</v>
      </c>
      <c r="B68" s="4" t="s">
        <v>194</v>
      </c>
      <c r="C68" s="4" t="s">
        <v>55</v>
      </c>
      <c r="D68" s="4">
        <v>39</v>
      </c>
      <c r="E68" s="4">
        <v>45</v>
      </c>
      <c r="Q68" s="4">
        <v>410339039</v>
      </c>
    </row>
    <row r="69" spans="1:17" ht="13" x14ac:dyDescent="0.15">
      <c r="A69" s="6">
        <v>45581.670613425929</v>
      </c>
      <c r="B69" s="4" t="s">
        <v>195</v>
      </c>
      <c r="C69" s="4" t="s">
        <v>56</v>
      </c>
      <c r="D69" s="4">
        <v>45</v>
      </c>
      <c r="E69" s="4">
        <v>44</v>
      </c>
      <c r="Q69" s="4">
        <v>5719783623</v>
      </c>
    </row>
    <row r="70" spans="1:17" ht="13" x14ac:dyDescent="0.15">
      <c r="A70" s="6">
        <v>45581.671469907407</v>
      </c>
      <c r="B70" s="4" t="s">
        <v>194</v>
      </c>
      <c r="C70" s="4" t="s">
        <v>54</v>
      </c>
      <c r="D70" s="4">
        <v>41</v>
      </c>
      <c r="E70" s="4">
        <v>45</v>
      </c>
      <c r="Q70" s="4">
        <v>410339039</v>
      </c>
    </row>
    <row r="71" spans="1:17" ht="13" x14ac:dyDescent="0.15">
      <c r="A71" s="6">
        <v>45581.671817129631</v>
      </c>
      <c r="B71" s="4" t="s">
        <v>195</v>
      </c>
      <c r="C71" s="4" t="s">
        <v>58</v>
      </c>
      <c r="D71" s="4">
        <v>43</v>
      </c>
      <c r="E71" s="4">
        <v>43</v>
      </c>
      <c r="Q71" s="4">
        <v>5719783623</v>
      </c>
    </row>
    <row r="72" spans="1:17" ht="13" x14ac:dyDescent="0.15">
      <c r="A72" s="6">
        <v>45581.672488425924</v>
      </c>
      <c r="B72" s="4" t="s">
        <v>194</v>
      </c>
      <c r="C72" s="4" t="s">
        <v>57</v>
      </c>
      <c r="D72" s="4">
        <v>47</v>
      </c>
      <c r="E72" s="4">
        <v>43</v>
      </c>
      <c r="Q72" s="4">
        <v>410339039</v>
      </c>
    </row>
    <row r="73" spans="1:17" ht="13" x14ac:dyDescent="0.15">
      <c r="A73" s="6">
        <v>45581.672824074078</v>
      </c>
      <c r="B73" s="4" t="s">
        <v>195</v>
      </c>
      <c r="C73" s="4" t="s">
        <v>59</v>
      </c>
      <c r="D73" s="4">
        <v>53</v>
      </c>
      <c r="E73" s="4">
        <v>53</v>
      </c>
      <c r="Q73" s="4">
        <v>5719783623</v>
      </c>
    </row>
    <row r="74" spans="1:17" ht="13" x14ac:dyDescent="0.15">
      <c r="A74" s="6">
        <v>45581.67827546296</v>
      </c>
      <c r="B74" s="4" t="s">
        <v>194</v>
      </c>
      <c r="C74" s="4" t="s">
        <v>79</v>
      </c>
      <c r="D74" s="4">
        <v>37</v>
      </c>
      <c r="E74" s="4">
        <v>36</v>
      </c>
      <c r="Q74" s="4">
        <v>410339039</v>
      </c>
    </row>
    <row r="75" spans="1:17" ht="13" x14ac:dyDescent="0.15">
      <c r="A75" s="6">
        <v>45581.678310185183</v>
      </c>
      <c r="B75" s="4" t="s">
        <v>195</v>
      </c>
      <c r="C75" s="4" t="s">
        <v>82</v>
      </c>
      <c r="D75" s="4">
        <v>43</v>
      </c>
      <c r="E75" s="4">
        <v>48</v>
      </c>
      <c r="Q75" s="4">
        <v>5719783623</v>
      </c>
    </row>
    <row r="76" spans="1:17" ht="13" x14ac:dyDescent="0.15">
      <c r="A76" s="6">
        <v>45581.679131944446</v>
      </c>
      <c r="B76" s="4" t="s">
        <v>194</v>
      </c>
      <c r="C76" s="4" t="s">
        <v>81</v>
      </c>
      <c r="D76" s="4">
        <v>42</v>
      </c>
      <c r="E76" s="4">
        <v>38</v>
      </c>
      <c r="Q76" s="4">
        <v>410339039</v>
      </c>
    </row>
    <row r="77" spans="1:17" ht="13" x14ac:dyDescent="0.15">
      <c r="A77" s="6">
        <v>45581.67931712963</v>
      </c>
      <c r="B77" s="4" t="s">
        <v>195</v>
      </c>
      <c r="C77" s="4" t="s">
        <v>80</v>
      </c>
      <c r="D77" s="4">
        <v>28</v>
      </c>
      <c r="E77" s="4">
        <v>27</v>
      </c>
      <c r="Q77" s="4">
        <v>5719783623</v>
      </c>
    </row>
    <row r="78" spans="1:17" ht="13" x14ac:dyDescent="0.15">
      <c r="A78" s="6">
        <v>45581.679942129631</v>
      </c>
      <c r="B78" s="4" t="s">
        <v>194</v>
      </c>
      <c r="C78" s="4" t="s">
        <v>83</v>
      </c>
      <c r="D78" s="4">
        <v>47</v>
      </c>
      <c r="E78" s="4">
        <v>44</v>
      </c>
      <c r="Q78" s="4">
        <v>410339039</v>
      </c>
    </row>
    <row r="79" spans="1:17" ht="13" x14ac:dyDescent="0.15">
      <c r="A79" s="6">
        <v>45581.680254629631</v>
      </c>
      <c r="B79" s="4" t="s">
        <v>195</v>
      </c>
      <c r="C79" s="4" t="s">
        <v>87</v>
      </c>
      <c r="D79" s="4">
        <v>43</v>
      </c>
      <c r="E79" s="4">
        <v>42</v>
      </c>
      <c r="Q79" s="4">
        <v>5719783623</v>
      </c>
    </row>
    <row r="80" spans="1:17" ht="13" x14ac:dyDescent="0.15">
      <c r="A80" s="6">
        <v>45581.680694444447</v>
      </c>
      <c r="B80" s="4" t="s">
        <v>194</v>
      </c>
      <c r="C80" s="4" t="s">
        <v>84</v>
      </c>
      <c r="D80" s="4">
        <v>50</v>
      </c>
      <c r="E80" s="4">
        <v>46</v>
      </c>
      <c r="Q80" s="4">
        <v>410339039</v>
      </c>
    </row>
    <row r="81" spans="1:17" ht="13" x14ac:dyDescent="0.15">
      <c r="A81" s="6">
        <v>45581.681273148148</v>
      </c>
      <c r="B81" s="4" t="s">
        <v>195</v>
      </c>
      <c r="C81" s="4" t="s">
        <v>85</v>
      </c>
      <c r="D81" s="4">
        <v>40</v>
      </c>
      <c r="E81" s="4">
        <v>42</v>
      </c>
      <c r="Q81" s="4">
        <v>5719783623</v>
      </c>
    </row>
    <row r="82" spans="1:17" ht="13" x14ac:dyDescent="0.15">
      <c r="A82" s="6">
        <v>45581.681469907409</v>
      </c>
      <c r="B82" s="4" t="s">
        <v>194</v>
      </c>
      <c r="C82" s="4" t="s">
        <v>86</v>
      </c>
      <c r="D82" s="4">
        <v>40</v>
      </c>
      <c r="E82" s="4">
        <v>41</v>
      </c>
      <c r="Q82" s="4">
        <v>410339039</v>
      </c>
    </row>
    <row r="83" spans="1:17" ht="13" x14ac:dyDescent="0.15">
      <c r="A83" s="6">
        <v>45581.683831018519</v>
      </c>
      <c r="B83" s="4" t="s">
        <v>194</v>
      </c>
      <c r="C83" s="4" t="s">
        <v>63</v>
      </c>
      <c r="D83" s="4">
        <v>37</v>
      </c>
      <c r="E83" s="4">
        <v>41</v>
      </c>
      <c r="Q83" s="4">
        <v>410339039</v>
      </c>
    </row>
    <row r="84" spans="1:17" ht="13" x14ac:dyDescent="0.15">
      <c r="A84" s="6">
        <v>45581.684340277781</v>
      </c>
      <c r="B84" s="4" t="s">
        <v>195</v>
      </c>
      <c r="C84" s="4" t="s">
        <v>65</v>
      </c>
      <c r="D84" s="4">
        <v>45</v>
      </c>
      <c r="E84" s="4">
        <v>43</v>
      </c>
      <c r="Q84" s="4">
        <v>5719783623</v>
      </c>
    </row>
    <row r="85" spans="1:17" ht="13" x14ac:dyDescent="0.15">
      <c r="A85" s="6">
        <v>45581.684791666667</v>
      </c>
      <c r="B85" s="4" t="s">
        <v>194</v>
      </c>
      <c r="C85" s="4" t="s">
        <v>61</v>
      </c>
      <c r="D85" s="4">
        <v>41</v>
      </c>
      <c r="E85" s="4">
        <v>41</v>
      </c>
      <c r="Q85" s="4">
        <v>410339039</v>
      </c>
    </row>
    <row r="86" spans="1:17" ht="13" x14ac:dyDescent="0.15">
      <c r="A86" s="6">
        <v>45581.685474537036</v>
      </c>
      <c r="B86" s="4" t="s">
        <v>195</v>
      </c>
      <c r="C86" s="4" t="s">
        <v>62</v>
      </c>
      <c r="D86" s="4">
        <v>40</v>
      </c>
      <c r="E86" s="4">
        <v>34</v>
      </c>
      <c r="Q86" s="4">
        <v>5719783623</v>
      </c>
    </row>
    <row r="87" spans="1:17" ht="13" x14ac:dyDescent="0.15">
      <c r="A87" s="6">
        <v>45581.685694444444</v>
      </c>
      <c r="B87" s="4" t="s">
        <v>194</v>
      </c>
      <c r="C87" s="4" t="s">
        <v>64</v>
      </c>
      <c r="D87" s="4">
        <v>30</v>
      </c>
      <c r="E87" s="4">
        <v>29</v>
      </c>
      <c r="Q87" s="4">
        <v>410339039</v>
      </c>
    </row>
    <row r="88" spans="1:17" ht="13" x14ac:dyDescent="0.15">
      <c r="A88" s="6">
        <v>45581.686342592591</v>
      </c>
      <c r="B88" s="4" t="s">
        <v>195</v>
      </c>
      <c r="C88" s="4" t="s">
        <v>69</v>
      </c>
      <c r="D88" s="4">
        <v>39</v>
      </c>
      <c r="E88" s="4">
        <v>38</v>
      </c>
      <c r="Q88" s="4">
        <v>5719783623</v>
      </c>
    </row>
    <row r="89" spans="1:17" ht="13" x14ac:dyDescent="0.15">
      <c r="A89" s="6">
        <v>45581.686655092592</v>
      </c>
      <c r="B89" s="4" t="s">
        <v>194</v>
      </c>
      <c r="C89" s="4" t="s">
        <v>66</v>
      </c>
      <c r="D89" s="4">
        <v>34</v>
      </c>
      <c r="E89" s="4">
        <v>36</v>
      </c>
      <c r="Q89" s="4">
        <v>410339039</v>
      </c>
    </row>
    <row r="90" spans="1:17" ht="13" x14ac:dyDescent="0.15">
      <c r="A90" s="6">
        <v>45581.687430555554</v>
      </c>
      <c r="B90" s="4" t="s">
        <v>195</v>
      </c>
      <c r="C90" s="4" t="s">
        <v>68</v>
      </c>
      <c r="D90" s="4">
        <v>40</v>
      </c>
      <c r="E90" s="4">
        <v>40</v>
      </c>
      <c r="Q90" s="4">
        <v>5719783623</v>
      </c>
    </row>
    <row r="91" spans="1:17" ht="13" x14ac:dyDescent="0.15">
      <c r="A91" s="6">
        <v>45581.688726851855</v>
      </c>
      <c r="B91" s="4" t="s">
        <v>195</v>
      </c>
      <c r="C91" s="4" t="s">
        <v>89</v>
      </c>
      <c r="D91" s="4">
        <v>37</v>
      </c>
      <c r="E91" s="4">
        <v>36</v>
      </c>
      <c r="Q91" s="4">
        <v>5719783623</v>
      </c>
    </row>
    <row r="92" spans="1:17" ht="13" x14ac:dyDescent="0.15">
      <c r="A92" s="6">
        <v>45581.688738425924</v>
      </c>
      <c r="B92" s="4" t="s">
        <v>194</v>
      </c>
      <c r="C92" s="4" t="s">
        <v>96</v>
      </c>
      <c r="D92" s="4">
        <v>42</v>
      </c>
      <c r="E92" s="4">
        <v>40</v>
      </c>
      <c r="Q92" s="4">
        <v>410339039</v>
      </c>
    </row>
    <row r="93" spans="1:17" ht="13" x14ac:dyDescent="0.15">
      <c r="A93" s="6">
        <v>45581.689467592594</v>
      </c>
      <c r="B93" s="4" t="s">
        <v>194</v>
      </c>
      <c r="C93" s="4" t="s">
        <v>93</v>
      </c>
      <c r="D93" s="4">
        <v>41</v>
      </c>
      <c r="E93" s="4">
        <v>36</v>
      </c>
      <c r="Q93" s="4">
        <v>410339039</v>
      </c>
    </row>
    <row r="94" spans="1:17" ht="13" x14ac:dyDescent="0.15">
      <c r="A94" s="6">
        <v>45581.689502314817</v>
      </c>
      <c r="B94" s="4" t="s">
        <v>195</v>
      </c>
      <c r="C94" s="4" t="s">
        <v>94</v>
      </c>
      <c r="D94" s="4">
        <v>36</v>
      </c>
      <c r="E94" s="4">
        <v>31</v>
      </c>
      <c r="Q94" s="4">
        <v>5719783623</v>
      </c>
    </row>
    <row r="95" spans="1:17" ht="13" x14ac:dyDescent="0.15">
      <c r="A95" s="6">
        <v>45581.69017361111</v>
      </c>
      <c r="B95" s="4" t="s">
        <v>194</v>
      </c>
      <c r="C95" s="4" t="s">
        <v>88</v>
      </c>
      <c r="D95" s="4">
        <v>42</v>
      </c>
      <c r="E95" s="4">
        <v>41</v>
      </c>
      <c r="Q95" s="4">
        <v>410339039</v>
      </c>
    </row>
    <row r="96" spans="1:17" ht="13" x14ac:dyDescent="0.15">
      <c r="A96" s="6">
        <v>45581.690289351849</v>
      </c>
      <c r="B96" s="4" t="s">
        <v>195</v>
      </c>
      <c r="C96" s="4" t="s">
        <v>92</v>
      </c>
      <c r="D96" s="4">
        <v>45</v>
      </c>
      <c r="E96" s="4">
        <v>42</v>
      </c>
      <c r="Q96" s="4">
        <v>5719783623</v>
      </c>
    </row>
    <row r="97" spans="1:17" ht="13" x14ac:dyDescent="0.15">
      <c r="A97" s="6">
        <v>45581.690868055557</v>
      </c>
      <c r="B97" s="4" t="s">
        <v>194</v>
      </c>
      <c r="C97" s="4" t="s">
        <v>90</v>
      </c>
      <c r="D97" s="4">
        <v>46</v>
      </c>
      <c r="E97" s="4">
        <v>40</v>
      </c>
      <c r="Q97" s="4">
        <v>410339039</v>
      </c>
    </row>
    <row r="98" spans="1:17" ht="13" x14ac:dyDescent="0.15">
      <c r="A98" s="6">
        <v>45581.691087962965</v>
      </c>
      <c r="B98" s="4" t="s">
        <v>195</v>
      </c>
      <c r="C98" s="4" t="s">
        <v>95</v>
      </c>
      <c r="D98" s="4">
        <v>40</v>
      </c>
      <c r="E98" s="4">
        <v>35</v>
      </c>
      <c r="Q98" s="4">
        <v>5719783623</v>
      </c>
    </row>
    <row r="99" spans="1:17" ht="13" x14ac:dyDescent="0.15">
      <c r="A99" s="6">
        <v>45581.69158564815</v>
      </c>
      <c r="B99" s="4" t="s">
        <v>194</v>
      </c>
      <c r="C99" s="4" t="s">
        <v>91</v>
      </c>
      <c r="D99" s="4">
        <v>34</v>
      </c>
      <c r="E99" s="4">
        <v>34</v>
      </c>
      <c r="Q99" s="4">
        <v>410339039</v>
      </c>
    </row>
    <row r="100" spans="1:17" ht="13" x14ac:dyDescent="0.15">
      <c r="A100" s="6">
        <v>45581.693310185183</v>
      </c>
      <c r="B100" s="4" t="s">
        <v>194</v>
      </c>
      <c r="C100" s="4" t="s">
        <v>43</v>
      </c>
      <c r="D100" s="4">
        <v>48</v>
      </c>
      <c r="E100" s="4">
        <v>46</v>
      </c>
      <c r="Q100" s="4">
        <v>410339039</v>
      </c>
    </row>
    <row r="101" spans="1:17" ht="13" x14ac:dyDescent="0.15">
      <c r="A101" s="6">
        <v>45581.693564814814</v>
      </c>
      <c r="B101" s="4" t="s">
        <v>195</v>
      </c>
      <c r="C101" s="4" t="s">
        <v>48</v>
      </c>
      <c r="D101" s="4">
        <v>45</v>
      </c>
      <c r="E101" s="4">
        <v>46</v>
      </c>
      <c r="Q101" s="4">
        <v>5719783623</v>
      </c>
    </row>
    <row r="102" spans="1:17" ht="13" x14ac:dyDescent="0.15">
      <c r="A102" s="6">
        <v>45581.694085648145</v>
      </c>
      <c r="B102" s="4" t="s">
        <v>194</v>
      </c>
      <c r="C102" s="4" t="s">
        <v>44</v>
      </c>
      <c r="D102" s="4">
        <v>43</v>
      </c>
      <c r="E102" s="4">
        <v>39</v>
      </c>
      <c r="Q102" s="4">
        <v>410339039</v>
      </c>
    </row>
    <row r="103" spans="1:17" ht="13" x14ac:dyDescent="0.15">
      <c r="A103" s="6">
        <v>45581.694398148145</v>
      </c>
      <c r="B103" s="4" t="s">
        <v>195</v>
      </c>
      <c r="C103" s="4" t="s">
        <v>53</v>
      </c>
      <c r="D103" s="4">
        <v>52</v>
      </c>
      <c r="E103" s="4">
        <v>46</v>
      </c>
      <c r="Q103" s="4">
        <v>5719783623</v>
      </c>
    </row>
    <row r="104" spans="1:17" ht="13" x14ac:dyDescent="0.15">
      <c r="A104" s="6">
        <v>45581.694872685184</v>
      </c>
      <c r="B104" s="4" t="s">
        <v>194</v>
      </c>
      <c r="C104" s="4" t="s">
        <v>47</v>
      </c>
      <c r="D104" s="4">
        <v>40</v>
      </c>
      <c r="E104" s="4">
        <v>35</v>
      </c>
      <c r="Q104" s="4">
        <v>410339039</v>
      </c>
    </row>
    <row r="105" spans="1:17" ht="13" x14ac:dyDescent="0.15">
      <c r="A105" s="6">
        <v>45581.695162037038</v>
      </c>
      <c r="B105" s="4" t="s">
        <v>195</v>
      </c>
      <c r="C105" s="4" t="s">
        <v>52</v>
      </c>
      <c r="D105" s="4">
        <v>41</v>
      </c>
      <c r="E105" s="4">
        <v>38</v>
      </c>
      <c r="Q105" s="4">
        <v>5719783623</v>
      </c>
    </row>
    <row r="106" spans="1:17" ht="13" x14ac:dyDescent="0.15">
      <c r="A106" s="6">
        <v>45581.695636574077</v>
      </c>
      <c r="B106" s="4" t="s">
        <v>194</v>
      </c>
      <c r="C106" s="4" t="s">
        <v>50</v>
      </c>
      <c r="D106" s="4">
        <v>47</v>
      </c>
      <c r="E106" s="4">
        <v>47</v>
      </c>
      <c r="Q106" s="4">
        <v>410339039</v>
      </c>
    </row>
    <row r="107" spans="1:17" ht="13" x14ac:dyDescent="0.15">
      <c r="A107" s="6">
        <v>45581.696284722224</v>
      </c>
      <c r="B107" s="4" t="s">
        <v>195</v>
      </c>
      <c r="C107" s="4" t="s">
        <v>51</v>
      </c>
      <c r="D107" s="4">
        <v>50</v>
      </c>
      <c r="E107" s="4">
        <v>45</v>
      </c>
      <c r="Q107" s="4">
        <v>5719783623</v>
      </c>
    </row>
    <row r="108" spans="1:17" ht="13" x14ac:dyDescent="0.15">
      <c r="A108" s="6">
        <v>45581.696481481478</v>
      </c>
      <c r="B108" s="4" t="s">
        <v>194</v>
      </c>
      <c r="C108" s="4" t="s">
        <v>45</v>
      </c>
      <c r="D108" s="4">
        <v>38</v>
      </c>
      <c r="E108" s="4">
        <v>36</v>
      </c>
      <c r="Q108" s="4">
        <v>410339039</v>
      </c>
    </row>
    <row r="109" spans="1:17" ht="13" x14ac:dyDescent="0.15">
      <c r="A109" s="6">
        <v>45581.697280092594</v>
      </c>
      <c r="B109" s="4" t="s">
        <v>195</v>
      </c>
      <c r="C109" s="4" t="s">
        <v>49</v>
      </c>
      <c r="D109" s="4">
        <v>44</v>
      </c>
      <c r="E109" s="4">
        <v>45</v>
      </c>
      <c r="Q109" s="4">
        <v>5719783623</v>
      </c>
    </row>
    <row r="110" spans="1:17" ht="13" x14ac:dyDescent="0.15">
      <c r="A110" s="6">
        <v>45581.697291666664</v>
      </c>
      <c r="B110" s="4" t="s">
        <v>194</v>
      </c>
      <c r="C110" s="4" t="s">
        <v>46</v>
      </c>
      <c r="D110" s="4">
        <v>41</v>
      </c>
      <c r="E110" s="4">
        <v>42</v>
      </c>
      <c r="Q110" s="4">
        <v>410339039</v>
      </c>
    </row>
  </sheetData>
  <pageMargins left="0.7" right="0.7" top="0.75" bottom="0.75" header="0.3" footer="0.3"/>
  <headerFooter>
    <oddHeader>&amp;C&amp;"Calibri"&amp;11&amp;K000000 OFFICIAL (CLOSED) / NON-SENSITIVE&amp;1#_x000D_</oddHeader>
    <oddFooter>&amp;C_x000D_&amp;1#&amp;"Calibri"&amp;11&amp;K000000 OFFICIAL (CLOSED) / NON-SENSITIVE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110"/>
  <sheetViews>
    <sheetView workbookViewId="0"/>
  </sheetViews>
  <sheetFormatPr baseColWidth="10" defaultColWidth="12.5" defaultRowHeight="15.75" customHeight="1" x14ac:dyDescent="0.15"/>
  <cols>
    <col min="3" max="3" width="33.83203125" customWidth="1"/>
  </cols>
  <sheetData>
    <row r="1" spans="1:26" ht="13" x14ac:dyDescent="0.15">
      <c r="A1" s="5" t="s">
        <v>157</v>
      </c>
      <c r="B1" s="5" t="s">
        <v>158</v>
      </c>
      <c r="C1" s="5" t="s">
        <v>159</v>
      </c>
      <c r="D1" s="5" t="s">
        <v>40</v>
      </c>
      <c r="E1" s="5" t="s">
        <v>41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6">
        <v>45581.610138888886</v>
      </c>
      <c r="B2" s="4" t="s">
        <v>194</v>
      </c>
      <c r="C2" s="4" t="s">
        <v>111</v>
      </c>
      <c r="D2" s="4">
        <v>31</v>
      </c>
      <c r="E2" s="4">
        <v>30</v>
      </c>
      <c r="Q2" s="4">
        <v>410339039</v>
      </c>
    </row>
    <row r="3" spans="1:26" ht="15.75" customHeight="1" x14ac:dyDescent="0.15">
      <c r="A3" s="6">
        <v>45581.612002314818</v>
      </c>
      <c r="B3" s="4" t="s">
        <v>194</v>
      </c>
      <c r="C3" s="4" t="s">
        <v>103</v>
      </c>
      <c r="D3" s="4">
        <v>24</v>
      </c>
      <c r="E3" s="4">
        <v>25</v>
      </c>
      <c r="Q3" s="4">
        <v>410339039</v>
      </c>
    </row>
    <row r="4" spans="1:26" ht="15.75" customHeight="1" x14ac:dyDescent="0.15">
      <c r="A4" s="6">
        <v>45581.613287037035</v>
      </c>
      <c r="B4" s="4" t="s">
        <v>194</v>
      </c>
      <c r="C4" s="4" t="s">
        <v>109</v>
      </c>
      <c r="D4" s="4">
        <v>24</v>
      </c>
      <c r="E4" s="4">
        <v>26</v>
      </c>
      <c r="Q4" s="4">
        <v>410339039</v>
      </c>
    </row>
    <row r="5" spans="1:26" ht="15.75" customHeight="1" x14ac:dyDescent="0.15">
      <c r="A5" s="6">
        <v>45581.615127314813</v>
      </c>
      <c r="B5" s="4" t="s">
        <v>194</v>
      </c>
      <c r="C5" s="4" t="s">
        <v>105</v>
      </c>
      <c r="D5" s="4">
        <v>16</v>
      </c>
      <c r="E5" s="4">
        <v>20</v>
      </c>
      <c r="Q5" s="4">
        <v>410339039</v>
      </c>
    </row>
    <row r="6" spans="1:26" ht="15.75" customHeight="1" x14ac:dyDescent="0.15">
      <c r="A6" s="6">
        <v>45581.615891203706</v>
      </c>
      <c r="B6" s="4" t="s">
        <v>181</v>
      </c>
      <c r="C6" s="4" t="s">
        <v>99</v>
      </c>
      <c r="D6" s="4">
        <v>24</v>
      </c>
      <c r="E6" s="4">
        <v>23</v>
      </c>
      <c r="Q6" s="4">
        <v>585869560</v>
      </c>
    </row>
    <row r="7" spans="1:26" ht="15.75" customHeight="1" x14ac:dyDescent="0.15">
      <c r="A7" s="6">
        <v>45581.616666666669</v>
      </c>
      <c r="B7" s="4" t="s">
        <v>194</v>
      </c>
      <c r="C7" s="4" t="s">
        <v>107</v>
      </c>
      <c r="D7" s="4">
        <v>19</v>
      </c>
      <c r="E7" s="4">
        <v>19</v>
      </c>
      <c r="Q7" s="4">
        <v>410339039</v>
      </c>
    </row>
    <row r="8" spans="1:26" ht="15.75" customHeight="1" x14ac:dyDescent="0.15">
      <c r="A8" s="6">
        <v>45581.617581018516</v>
      </c>
      <c r="B8" s="4" t="s">
        <v>196</v>
      </c>
      <c r="C8" s="4" t="s">
        <v>112</v>
      </c>
      <c r="D8" s="4">
        <v>30</v>
      </c>
      <c r="E8" s="4">
        <v>26</v>
      </c>
      <c r="Q8" s="4">
        <v>535889823</v>
      </c>
    </row>
    <row r="9" spans="1:26" ht="15.75" customHeight="1" x14ac:dyDescent="0.15">
      <c r="A9" s="6">
        <v>45581.617604166669</v>
      </c>
      <c r="B9" s="4" t="s">
        <v>181</v>
      </c>
      <c r="C9" s="4" t="s">
        <v>101</v>
      </c>
      <c r="D9" s="4">
        <v>27</v>
      </c>
      <c r="E9" s="4">
        <v>24</v>
      </c>
      <c r="Q9" s="4">
        <v>585869560</v>
      </c>
    </row>
    <row r="10" spans="1:26" ht="15.75" customHeight="1" x14ac:dyDescent="0.15">
      <c r="A10" s="6">
        <v>45581.618356481478</v>
      </c>
      <c r="B10" s="4" t="s">
        <v>194</v>
      </c>
      <c r="C10" s="4" t="s">
        <v>102</v>
      </c>
      <c r="D10" s="4">
        <v>28</v>
      </c>
      <c r="E10" s="4">
        <v>27</v>
      </c>
      <c r="Q10" s="4">
        <v>410339039</v>
      </c>
    </row>
    <row r="11" spans="1:26" ht="15.75" customHeight="1" x14ac:dyDescent="0.15">
      <c r="A11" s="6">
        <v>45581.621157407404</v>
      </c>
      <c r="B11" s="4" t="s">
        <v>194</v>
      </c>
      <c r="C11" s="4" t="s">
        <v>155</v>
      </c>
      <c r="D11" s="4">
        <v>10</v>
      </c>
      <c r="E11" s="4">
        <v>13</v>
      </c>
      <c r="Q11" s="4">
        <v>410339039</v>
      </c>
    </row>
    <row r="12" spans="1:26" ht="15.75" customHeight="1" x14ac:dyDescent="0.15">
      <c r="A12" s="6">
        <v>45581.621412037035</v>
      </c>
      <c r="B12" s="4" t="s">
        <v>196</v>
      </c>
      <c r="C12" s="4" t="s">
        <v>139</v>
      </c>
      <c r="D12" s="4">
        <v>19</v>
      </c>
      <c r="E12" s="4">
        <v>23</v>
      </c>
      <c r="Q12" s="4">
        <v>535889823</v>
      </c>
    </row>
    <row r="13" spans="1:26" ht="15.75" customHeight="1" x14ac:dyDescent="0.15">
      <c r="A13" s="6">
        <v>45581.621689814812</v>
      </c>
      <c r="B13" s="4" t="s">
        <v>181</v>
      </c>
      <c r="C13" s="4" t="s">
        <v>147</v>
      </c>
      <c r="D13" s="4">
        <v>7</v>
      </c>
      <c r="E13" s="4">
        <v>17</v>
      </c>
      <c r="Q13" s="4">
        <v>585869560</v>
      </c>
    </row>
    <row r="14" spans="1:26" ht="15.75" customHeight="1" x14ac:dyDescent="0.15">
      <c r="A14" s="6">
        <v>45581.622870370367</v>
      </c>
      <c r="B14" s="4" t="s">
        <v>196</v>
      </c>
      <c r="C14" s="4" t="s">
        <v>138</v>
      </c>
      <c r="D14" s="4">
        <v>14</v>
      </c>
      <c r="E14" s="4">
        <v>20</v>
      </c>
      <c r="Q14" s="4">
        <v>535889823</v>
      </c>
    </row>
    <row r="15" spans="1:26" ht="15.75" customHeight="1" x14ac:dyDescent="0.15">
      <c r="A15" s="6">
        <v>45581.623020833336</v>
      </c>
      <c r="B15" s="4" t="s">
        <v>194</v>
      </c>
      <c r="C15" s="4" t="s">
        <v>154</v>
      </c>
      <c r="D15" s="4">
        <v>15</v>
      </c>
      <c r="E15" s="4">
        <v>16</v>
      </c>
      <c r="Q15" s="4">
        <v>410339039</v>
      </c>
    </row>
    <row r="16" spans="1:26" ht="15.75" customHeight="1" x14ac:dyDescent="0.15">
      <c r="A16" s="6">
        <v>45581.623124999998</v>
      </c>
      <c r="B16" s="4" t="s">
        <v>181</v>
      </c>
      <c r="C16" s="4" t="s">
        <v>136</v>
      </c>
      <c r="D16" s="4">
        <v>1</v>
      </c>
      <c r="E16" s="4">
        <v>8</v>
      </c>
      <c r="Q16" s="4">
        <v>585869560</v>
      </c>
    </row>
    <row r="17" spans="1:17" ht="15.75" customHeight="1" x14ac:dyDescent="0.15">
      <c r="A17" s="6">
        <v>45581.624756944446</v>
      </c>
      <c r="B17" s="4" t="s">
        <v>181</v>
      </c>
      <c r="C17" s="4" t="s">
        <v>137</v>
      </c>
      <c r="D17" s="4">
        <v>3</v>
      </c>
      <c r="E17" s="4">
        <v>3</v>
      </c>
      <c r="Q17" s="4">
        <v>585869560</v>
      </c>
    </row>
    <row r="18" spans="1:17" ht="15.75" customHeight="1" x14ac:dyDescent="0.15">
      <c r="A18" s="6">
        <v>45581.624861111108</v>
      </c>
      <c r="B18" s="4" t="s">
        <v>194</v>
      </c>
      <c r="C18" s="4" t="s">
        <v>145</v>
      </c>
      <c r="D18" s="4">
        <v>19</v>
      </c>
      <c r="E18" s="4">
        <v>15</v>
      </c>
      <c r="Q18" s="4">
        <v>410339039</v>
      </c>
    </row>
    <row r="19" spans="1:17" ht="15.75" customHeight="1" x14ac:dyDescent="0.15">
      <c r="A19" s="6">
        <v>45581.625011574077</v>
      </c>
      <c r="B19" s="4" t="s">
        <v>196</v>
      </c>
      <c r="C19" s="4" t="s">
        <v>151</v>
      </c>
      <c r="D19" s="4">
        <v>12</v>
      </c>
      <c r="E19" s="4">
        <v>16</v>
      </c>
      <c r="Q19" s="4">
        <v>535889823</v>
      </c>
    </row>
    <row r="20" spans="1:17" ht="13" x14ac:dyDescent="0.15">
      <c r="A20" s="6">
        <v>45581.626331018517</v>
      </c>
      <c r="B20" s="4" t="s">
        <v>196</v>
      </c>
      <c r="C20" s="4" t="s">
        <v>140</v>
      </c>
      <c r="D20" s="4">
        <v>23</v>
      </c>
      <c r="E20" s="4">
        <v>16</v>
      </c>
      <c r="Q20" s="4">
        <v>535889823</v>
      </c>
    </row>
    <row r="21" spans="1:17" ht="13" x14ac:dyDescent="0.15">
      <c r="A21" s="6">
        <v>45581.627500000002</v>
      </c>
      <c r="B21" s="4" t="s">
        <v>194</v>
      </c>
      <c r="C21" s="4" t="s">
        <v>146</v>
      </c>
      <c r="D21" s="4">
        <v>27</v>
      </c>
      <c r="E21" s="4">
        <v>27</v>
      </c>
      <c r="Q21" s="4">
        <v>410339039</v>
      </c>
    </row>
    <row r="22" spans="1:17" ht="13" x14ac:dyDescent="0.15">
      <c r="A22" s="6">
        <v>45581.627951388888</v>
      </c>
      <c r="B22" s="4" t="s">
        <v>181</v>
      </c>
      <c r="C22" s="4" t="s">
        <v>141</v>
      </c>
      <c r="D22" s="4">
        <v>15</v>
      </c>
      <c r="E22" s="4">
        <v>17</v>
      </c>
      <c r="Q22" s="4">
        <v>585869560</v>
      </c>
    </row>
    <row r="23" spans="1:17" ht="13" x14ac:dyDescent="0.15">
      <c r="A23" s="6">
        <v>45581.628171296295</v>
      </c>
      <c r="B23" s="4" t="s">
        <v>196</v>
      </c>
      <c r="C23" s="4" t="s">
        <v>152</v>
      </c>
      <c r="D23" s="4">
        <v>12</v>
      </c>
      <c r="E23" s="4">
        <v>22</v>
      </c>
      <c r="Q23" s="4">
        <v>535889823</v>
      </c>
    </row>
    <row r="24" spans="1:17" ht="13" x14ac:dyDescent="0.15">
      <c r="A24" s="6">
        <v>45581.62909722222</v>
      </c>
      <c r="B24" s="4" t="s">
        <v>194</v>
      </c>
      <c r="C24" s="4" t="s">
        <v>153</v>
      </c>
      <c r="D24" s="4">
        <v>27</v>
      </c>
      <c r="E24" s="4">
        <v>29</v>
      </c>
      <c r="Q24" s="4">
        <v>410339039</v>
      </c>
    </row>
    <row r="25" spans="1:17" ht="13" x14ac:dyDescent="0.15">
      <c r="A25" s="6">
        <v>45581.629351851851</v>
      </c>
      <c r="B25" s="4" t="s">
        <v>181</v>
      </c>
      <c r="C25" s="4" t="s">
        <v>143</v>
      </c>
      <c r="D25" s="4">
        <v>20</v>
      </c>
      <c r="E25" s="4">
        <v>20</v>
      </c>
      <c r="Q25" s="4">
        <v>585869560</v>
      </c>
    </row>
    <row r="26" spans="1:17" ht="13" x14ac:dyDescent="0.15">
      <c r="A26" s="6">
        <v>45581.630150462966</v>
      </c>
      <c r="B26" s="4" t="s">
        <v>196</v>
      </c>
      <c r="C26" s="4" t="s">
        <v>142</v>
      </c>
      <c r="D26" s="4">
        <v>1</v>
      </c>
      <c r="E26" s="4">
        <v>4</v>
      </c>
      <c r="Q26" s="4">
        <v>535889823</v>
      </c>
    </row>
    <row r="27" spans="1:17" ht="13" x14ac:dyDescent="0.15">
      <c r="A27" s="6">
        <v>45581.631030092591</v>
      </c>
      <c r="B27" s="4" t="s">
        <v>194</v>
      </c>
      <c r="C27" s="4" t="s">
        <v>144</v>
      </c>
      <c r="D27" s="4">
        <v>15</v>
      </c>
      <c r="E27" s="4">
        <v>23</v>
      </c>
      <c r="Q27" s="4">
        <v>410339039</v>
      </c>
    </row>
    <row r="28" spans="1:17" ht="13" x14ac:dyDescent="0.15">
      <c r="A28" s="6">
        <v>45581.632025462961</v>
      </c>
      <c r="B28" s="4" t="s">
        <v>181</v>
      </c>
      <c r="C28" s="4" t="s">
        <v>150</v>
      </c>
      <c r="D28" s="4">
        <v>24</v>
      </c>
      <c r="E28" s="4">
        <v>23</v>
      </c>
      <c r="Q28" s="4">
        <v>585869560</v>
      </c>
    </row>
    <row r="29" spans="1:17" ht="13" x14ac:dyDescent="0.15">
      <c r="A29" s="6">
        <v>45581.6325</v>
      </c>
      <c r="B29" s="4" t="s">
        <v>196</v>
      </c>
      <c r="C29" s="4" t="s">
        <v>135</v>
      </c>
      <c r="D29" s="4">
        <v>12</v>
      </c>
      <c r="E29" s="4">
        <v>14</v>
      </c>
      <c r="Q29" s="4">
        <v>535889823</v>
      </c>
    </row>
    <row r="30" spans="1:17" ht="13" x14ac:dyDescent="0.15">
      <c r="A30" s="6">
        <v>45581.633645833332</v>
      </c>
      <c r="B30" s="4" t="s">
        <v>194</v>
      </c>
      <c r="C30" s="4" t="s">
        <v>148</v>
      </c>
      <c r="D30" s="4">
        <v>0</v>
      </c>
      <c r="E30" s="4">
        <v>1</v>
      </c>
      <c r="Q30" s="4">
        <v>410339039</v>
      </c>
    </row>
    <row r="31" spans="1:17" ht="13" x14ac:dyDescent="0.15">
      <c r="A31" s="6">
        <v>45581.64167824074</v>
      </c>
      <c r="B31" s="4" t="s">
        <v>194</v>
      </c>
      <c r="C31" s="4" t="s">
        <v>127</v>
      </c>
      <c r="D31" s="4">
        <v>9</v>
      </c>
      <c r="E31" s="4">
        <v>19</v>
      </c>
      <c r="Q31" s="4">
        <v>410339039</v>
      </c>
    </row>
    <row r="32" spans="1:17" ht="13" x14ac:dyDescent="0.15">
      <c r="A32" s="6">
        <v>45581.641770833332</v>
      </c>
      <c r="B32" s="4" t="s">
        <v>181</v>
      </c>
      <c r="C32" s="4" t="s">
        <v>134</v>
      </c>
      <c r="D32" s="4">
        <v>10</v>
      </c>
      <c r="E32" s="4">
        <v>16</v>
      </c>
      <c r="Q32" s="4">
        <v>585869560</v>
      </c>
    </row>
    <row r="33" spans="1:17" ht="13" x14ac:dyDescent="0.15">
      <c r="A33" s="6">
        <v>45581.642152777778</v>
      </c>
      <c r="B33" s="4" t="s">
        <v>196</v>
      </c>
      <c r="C33" s="4" t="s">
        <v>122</v>
      </c>
      <c r="D33" s="4">
        <v>18</v>
      </c>
      <c r="E33" s="4">
        <v>17</v>
      </c>
      <c r="Q33" s="4">
        <v>535889823</v>
      </c>
    </row>
    <row r="34" spans="1:17" ht="13" x14ac:dyDescent="0.15">
      <c r="A34" s="6">
        <v>45581.643171296295</v>
      </c>
      <c r="B34" s="4" t="s">
        <v>194</v>
      </c>
      <c r="C34" s="4" t="s">
        <v>128</v>
      </c>
      <c r="D34" s="4">
        <v>9</v>
      </c>
      <c r="E34" s="4">
        <v>10</v>
      </c>
      <c r="Q34" s="4">
        <v>410339039</v>
      </c>
    </row>
    <row r="35" spans="1:17" ht="13" x14ac:dyDescent="0.15">
      <c r="A35" s="6">
        <v>45581.643182870372</v>
      </c>
      <c r="B35" s="4" t="s">
        <v>196</v>
      </c>
      <c r="C35" s="4" t="s">
        <v>133</v>
      </c>
      <c r="D35" s="4">
        <v>25</v>
      </c>
      <c r="E35" s="4">
        <v>28</v>
      </c>
      <c r="Q35" s="4">
        <v>535889823</v>
      </c>
    </row>
    <row r="36" spans="1:17" ht="13" x14ac:dyDescent="0.15">
      <c r="A36" s="6">
        <v>45581.64329861111</v>
      </c>
      <c r="B36" s="4" t="s">
        <v>181</v>
      </c>
      <c r="C36" s="4" t="s">
        <v>120</v>
      </c>
      <c r="D36" s="4">
        <v>18</v>
      </c>
      <c r="E36" s="4">
        <v>18</v>
      </c>
      <c r="Q36" s="4">
        <v>585869560</v>
      </c>
    </row>
    <row r="37" spans="1:17" ht="13" x14ac:dyDescent="0.15">
      <c r="A37" s="6">
        <v>45581.644490740742</v>
      </c>
      <c r="B37" s="4" t="s">
        <v>196</v>
      </c>
      <c r="C37" s="4" t="s">
        <v>132</v>
      </c>
      <c r="D37" s="4">
        <v>9</v>
      </c>
      <c r="E37" s="4">
        <v>14</v>
      </c>
      <c r="Q37" s="4">
        <v>535889823</v>
      </c>
    </row>
    <row r="38" spans="1:17" ht="13" x14ac:dyDescent="0.15">
      <c r="A38" s="6">
        <v>45581.644756944443</v>
      </c>
      <c r="B38" s="4" t="s">
        <v>194</v>
      </c>
      <c r="C38" s="4" t="s">
        <v>129</v>
      </c>
      <c r="D38" s="4">
        <v>9</v>
      </c>
      <c r="E38" s="4">
        <v>10</v>
      </c>
      <c r="Q38" s="4">
        <v>410339039</v>
      </c>
    </row>
    <row r="39" spans="1:17" ht="13" x14ac:dyDescent="0.15">
      <c r="A39" s="6">
        <v>45581.644849537035</v>
      </c>
      <c r="B39" s="4" t="s">
        <v>181</v>
      </c>
      <c r="C39" s="4" t="s">
        <v>131</v>
      </c>
      <c r="D39" s="4">
        <v>6</v>
      </c>
      <c r="E39" s="4">
        <v>12</v>
      </c>
      <c r="Q39" s="4">
        <v>585869560</v>
      </c>
    </row>
    <row r="40" spans="1:17" ht="13" x14ac:dyDescent="0.15">
      <c r="A40" s="6">
        <v>45581.646215277775</v>
      </c>
      <c r="B40" s="4" t="s">
        <v>194</v>
      </c>
      <c r="C40" s="4" t="s">
        <v>130</v>
      </c>
      <c r="D40" s="4">
        <v>25</v>
      </c>
      <c r="E40" s="4">
        <v>31</v>
      </c>
      <c r="Q40" s="4">
        <v>410339039</v>
      </c>
    </row>
    <row r="41" spans="1:17" ht="13" x14ac:dyDescent="0.15">
      <c r="A41" s="6">
        <v>45581.647939814815</v>
      </c>
      <c r="B41" s="4" t="s">
        <v>196</v>
      </c>
      <c r="C41" s="4" t="s">
        <v>121</v>
      </c>
      <c r="D41" s="4">
        <v>17</v>
      </c>
      <c r="E41" s="4">
        <v>20</v>
      </c>
      <c r="Q41" s="4">
        <v>535889823</v>
      </c>
    </row>
    <row r="42" spans="1:17" ht="13" x14ac:dyDescent="0.15">
      <c r="A42" s="6">
        <v>45581.648275462961</v>
      </c>
      <c r="B42" s="4" t="s">
        <v>194</v>
      </c>
      <c r="C42" s="4" t="s">
        <v>114</v>
      </c>
      <c r="D42" s="4">
        <v>10</v>
      </c>
      <c r="E42" s="4">
        <v>13</v>
      </c>
      <c r="Q42" s="4">
        <v>410339039</v>
      </c>
    </row>
    <row r="43" spans="1:17" ht="13" x14ac:dyDescent="0.15">
      <c r="A43" s="6">
        <v>45581.649131944447</v>
      </c>
      <c r="B43" s="4" t="s">
        <v>196</v>
      </c>
      <c r="C43" s="4" t="s">
        <v>118</v>
      </c>
      <c r="D43" s="4">
        <v>18</v>
      </c>
      <c r="E43" s="4">
        <v>20</v>
      </c>
      <c r="Q43" s="4">
        <v>535889823</v>
      </c>
    </row>
    <row r="44" spans="1:17" ht="13" x14ac:dyDescent="0.15">
      <c r="A44" s="6">
        <v>45581.649687500001</v>
      </c>
      <c r="B44" s="4" t="s">
        <v>194</v>
      </c>
      <c r="C44" s="4" t="s">
        <v>117</v>
      </c>
      <c r="D44" s="4">
        <v>19</v>
      </c>
      <c r="E44" s="4">
        <v>29</v>
      </c>
      <c r="Q44" s="4">
        <v>410339039</v>
      </c>
    </row>
    <row r="45" spans="1:17" ht="13" x14ac:dyDescent="0.15">
      <c r="A45" s="6">
        <v>45581.650254629632</v>
      </c>
      <c r="B45" s="4" t="s">
        <v>181</v>
      </c>
      <c r="C45" s="4" t="s">
        <v>119</v>
      </c>
      <c r="D45" s="4">
        <v>18</v>
      </c>
      <c r="E45" s="4">
        <v>22</v>
      </c>
      <c r="Q45" s="4">
        <v>585869560</v>
      </c>
    </row>
    <row r="46" spans="1:17" ht="13" x14ac:dyDescent="0.15">
      <c r="A46" s="6">
        <v>45581.65048611111</v>
      </c>
      <c r="B46" s="4" t="s">
        <v>196</v>
      </c>
      <c r="C46" s="4" t="s">
        <v>125</v>
      </c>
      <c r="D46" s="4">
        <v>14</v>
      </c>
      <c r="E46" s="4">
        <v>19</v>
      </c>
      <c r="Q46" s="4">
        <v>535889823</v>
      </c>
    </row>
    <row r="47" spans="1:17" ht="13" x14ac:dyDescent="0.15">
      <c r="A47" s="6">
        <v>45581.651550925926</v>
      </c>
      <c r="B47" s="4" t="s">
        <v>194</v>
      </c>
      <c r="C47" s="4" t="s">
        <v>115</v>
      </c>
      <c r="D47" s="4">
        <v>8</v>
      </c>
      <c r="E47" s="4">
        <v>17</v>
      </c>
      <c r="Q47" s="4">
        <v>410339039</v>
      </c>
    </row>
    <row r="48" spans="1:17" ht="13" x14ac:dyDescent="0.15">
      <c r="A48" s="6">
        <v>45581.651759259257</v>
      </c>
      <c r="B48" s="4" t="s">
        <v>181</v>
      </c>
      <c r="C48" s="4" t="s">
        <v>116</v>
      </c>
      <c r="D48" s="4">
        <v>7</v>
      </c>
      <c r="E48" s="4">
        <v>8</v>
      </c>
      <c r="Q48" s="4">
        <v>585869560</v>
      </c>
    </row>
    <row r="49" spans="1:17" ht="13" x14ac:dyDescent="0.15">
      <c r="A49" s="6">
        <v>45581.652233796296</v>
      </c>
      <c r="B49" s="4" t="s">
        <v>196</v>
      </c>
      <c r="C49" s="4" t="s">
        <v>126</v>
      </c>
      <c r="D49" s="4">
        <v>10</v>
      </c>
      <c r="E49" s="4">
        <v>13</v>
      </c>
      <c r="Q49" s="4">
        <v>535889823</v>
      </c>
    </row>
    <row r="50" spans="1:17" ht="13" x14ac:dyDescent="0.15">
      <c r="A50" s="6">
        <v>45581.652916666666</v>
      </c>
      <c r="B50" s="4" t="s">
        <v>194</v>
      </c>
      <c r="C50" s="4" t="s">
        <v>123</v>
      </c>
      <c r="D50" s="4">
        <v>20</v>
      </c>
      <c r="E50" s="4">
        <v>22</v>
      </c>
      <c r="Q50" s="4">
        <v>410339039</v>
      </c>
    </row>
    <row r="51" spans="1:17" ht="13" x14ac:dyDescent="0.15">
      <c r="A51" s="6">
        <v>45581.653634259259</v>
      </c>
      <c r="B51" s="4" t="s">
        <v>196</v>
      </c>
      <c r="C51" s="4" t="s">
        <v>124</v>
      </c>
      <c r="D51" s="4">
        <v>14</v>
      </c>
      <c r="E51" s="4">
        <v>14</v>
      </c>
      <c r="Q51" s="4">
        <v>535889823</v>
      </c>
    </row>
    <row r="52" spans="1:17" ht="13" x14ac:dyDescent="0.15">
      <c r="A52" s="6">
        <v>45581.6559375</v>
      </c>
      <c r="B52" s="4" t="s">
        <v>194</v>
      </c>
      <c r="C52" s="4" t="s">
        <v>104</v>
      </c>
      <c r="D52" s="4">
        <v>17</v>
      </c>
      <c r="E52" s="4">
        <v>24</v>
      </c>
      <c r="Q52" s="4">
        <v>410339039</v>
      </c>
    </row>
    <row r="53" spans="1:17" ht="13" x14ac:dyDescent="0.15">
      <c r="A53" s="6">
        <v>45581.657511574071</v>
      </c>
      <c r="B53" s="4" t="s">
        <v>194</v>
      </c>
      <c r="C53" s="4" t="s">
        <v>100</v>
      </c>
      <c r="D53" s="4">
        <v>14</v>
      </c>
      <c r="E53" s="4">
        <v>23</v>
      </c>
      <c r="Q53" s="4">
        <v>410339039</v>
      </c>
    </row>
    <row r="54" spans="1:17" ht="13" x14ac:dyDescent="0.15">
      <c r="A54" s="6">
        <v>45581.659004629626</v>
      </c>
      <c r="B54" s="4" t="s">
        <v>194</v>
      </c>
      <c r="C54" s="4" t="s">
        <v>98</v>
      </c>
      <c r="D54" s="4">
        <v>19</v>
      </c>
      <c r="E54" s="4">
        <v>23</v>
      </c>
      <c r="Q54" s="4">
        <v>410339039</v>
      </c>
    </row>
    <row r="55" spans="1:17" ht="13" x14ac:dyDescent="0.15">
      <c r="A55" s="6">
        <v>45581.659456018519</v>
      </c>
      <c r="B55" s="4" t="s">
        <v>196</v>
      </c>
      <c r="C55" s="4" t="s">
        <v>110</v>
      </c>
      <c r="D55" s="4">
        <v>21</v>
      </c>
      <c r="E55" s="4">
        <v>21</v>
      </c>
      <c r="Q55" s="4">
        <v>535889823</v>
      </c>
    </row>
    <row r="56" spans="1:17" ht="13" x14ac:dyDescent="0.15">
      <c r="A56" s="6">
        <v>45581.660555555558</v>
      </c>
      <c r="B56" s="4" t="s">
        <v>194</v>
      </c>
      <c r="C56" s="4" t="s">
        <v>97</v>
      </c>
      <c r="D56" s="4">
        <v>18</v>
      </c>
      <c r="E56" s="4">
        <v>19</v>
      </c>
      <c r="Q56" s="4">
        <v>410339039</v>
      </c>
    </row>
    <row r="57" spans="1:17" ht="13" x14ac:dyDescent="0.15">
      <c r="A57" s="6">
        <v>45581.660937499997</v>
      </c>
      <c r="B57" s="4" t="s">
        <v>196</v>
      </c>
      <c r="C57" s="4" t="s">
        <v>106</v>
      </c>
      <c r="D57" s="4">
        <v>14</v>
      </c>
      <c r="E57" s="4">
        <v>18</v>
      </c>
      <c r="Q57" s="4">
        <v>535889823</v>
      </c>
    </row>
    <row r="58" spans="1:17" ht="13" x14ac:dyDescent="0.15">
      <c r="A58" s="6">
        <v>45581.661678240744</v>
      </c>
      <c r="B58" s="4" t="s">
        <v>194</v>
      </c>
      <c r="C58" s="4" t="s">
        <v>108</v>
      </c>
      <c r="D58" s="4">
        <v>26</v>
      </c>
      <c r="E58" s="4">
        <v>26</v>
      </c>
      <c r="Q58" s="4">
        <v>410339039</v>
      </c>
    </row>
    <row r="59" spans="1:17" ht="13" x14ac:dyDescent="0.15">
      <c r="A59" s="6">
        <v>45581.662141203706</v>
      </c>
      <c r="B59" s="4" t="s">
        <v>196</v>
      </c>
      <c r="C59" s="4" t="s">
        <v>113</v>
      </c>
      <c r="D59" s="4">
        <v>28</v>
      </c>
      <c r="E59" s="4">
        <v>28</v>
      </c>
      <c r="Q59" s="4">
        <v>535889823</v>
      </c>
    </row>
    <row r="60" spans="1:17" ht="13" x14ac:dyDescent="0.15">
      <c r="A60" s="6">
        <v>45581.700520833336</v>
      </c>
      <c r="B60" s="4" t="s">
        <v>194</v>
      </c>
      <c r="C60" s="4" t="s">
        <v>58</v>
      </c>
      <c r="D60" s="4">
        <v>24</v>
      </c>
      <c r="E60" s="4">
        <v>26</v>
      </c>
      <c r="Q60" s="4">
        <v>410339039</v>
      </c>
    </row>
    <row r="61" spans="1:17" ht="13" x14ac:dyDescent="0.15">
      <c r="A61" s="6">
        <v>45581.701898148145</v>
      </c>
      <c r="B61" s="4" t="s">
        <v>194</v>
      </c>
      <c r="C61" s="4" t="s">
        <v>59</v>
      </c>
      <c r="D61" s="4">
        <v>24</v>
      </c>
      <c r="E61" s="4">
        <v>25</v>
      </c>
      <c r="Q61" s="4">
        <v>410339039</v>
      </c>
    </row>
    <row r="62" spans="1:17" ht="13" x14ac:dyDescent="0.15">
      <c r="A62" s="6">
        <v>45581.703634259262</v>
      </c>
      <c r="B62" s="4" t="s">
        <v>194</v>
      </c>
      <c r="C62" s="4" t="s">
        <v>57</v>
      </c>
      <c r="D62" s="4">
        <v>21</v>
      </c>
      <c r="E62" s="4">
        <v>19</v>
      </c>
      <c r="Q62" s="4">
        <v>410339039</v>
      </c>
    </row>
    <row r="63" spans="1:17" ht="13" x14ac:dyDescent="0.15">
      <c r="A63" s="6">
        <v>45581.703888888886</v>
      </c>
      <c r="B63" s="4" t="s">
        <v>196</v>
      </c>
      <c r="C63" s="4" t="s">
        <v>55</v>
      </c>
      <c r="D63" s="4">
        <v>13</v>
      </c>
      <c r="E63" s="4">
        <v>16</v>
      </c>
      <c r="Q63" s="4">
        <v>535889823</v>
      </c>
    </row>
    <row r="64" spans="1:17" ht="13" x14ac:dyDescent="0.15">
      <c r="A64" s="6">
        <v>45581.705104166664</v>
      </c>
      <c r="B64" s="4" t="s">
        <v>194</v>
      </c>
      <c r="C64" s="4" t="s">
        <v>56</v>
      </c>
      <c r="D64" s="4">
        <v>29</v>
      </c>
      <c r="E64" s="4">
        <v>34</v>
      </c>
      <c r="Q64" s="4">
        <v>410339039</v>
      </c>
    </row>
    <row r="65" spans="1:17" ht="13" x14ac:dyDescent="0.15">
      <c r="A65" s="6">
        <v>45581.705185185187</v>
      </c>
      <c r="B65" s="4" t="s">
        <v>196</v>
      </c>
      <c r="C65" s="4" t="s">
        <v>54</v>
      </c>
      <c r="D65" s="4">
        <v>17</v>
      </c>
      <c r="E65" s="4">
        <v>23</v>
      </c>
      <c r="Q65" s="4">
        <v>535889823</v>
      </c>
    </row>
    <row r="66" spans="1:17" ht="13" x14ac:dyDescent="0.15">
      <c r="A66" s="6">
        <v>45581.711226851854</v>
      </c>
      <c r="B66" s="4" t="s">
        <v>194</v>
      </c>
      <c r="C66" s="4" t="s">
        <v>64</v>
      </c>
      <c r="D66" s="4">
        <v>18</v>
      </c>
      <c r="E66" s="4">
        <v>21</v>
      </c>
      <c r="Q66" s="4">
        <v>410339039</v>
      </c>
    </row>
    <row r="67" spans="1:17" ht="13" x14ac:dyDescent="0.15">
      <c r="A67" s="6">
        <v>45581.71130787037</v>
      </c>
      <c r="B67" s="4" t="s">
        <v>196</v>
      </c>
      <c r="C67" s="4" t="s">
        <v>63</v>
      </c>
      <c r="D67" s="4">
        <v>18</v>
      </c>
      <c r="E67" s="4">
        <v>15</v>
      </c>
      <c r="Q67" s="4">
        <v>535889823</v>
      </c>
    </row>
    <row r="68" spans="1:17" ht="13" x14ac:dyDescent="0.15">
      <c r="A68" s="6">
        <v>45581.71261574074</v>
      </c>
      <c r="B68" s="4" t="s">
        <v>194</v>
      </c>
      <c r="C68" s="4" t="s">
        <v>62</v>
      </c>
      <c r="D68" s="4">
        <v>15</v>
      </c>
      <c r="E68" s="4">
        <v>24</v>
      </c>
      <c r="Q68" s="4">
        <v>410339039</v>
      </c>
    </row>
    <row r="69" spans="1:17" ht="13" x14ac:dyDescent="0.15">
      <c r="A69" s="6">
        <v>45581.713159722225</v>
      </c>
      <c r="B69" s="4" t="s">
        <v>196</v>
      </c>
      <c r="C69" s="4" t="s">
        <v>68</v>
      </c>
      <c r="D69" s="4">
        <v>7</v>
      </c>
      <c r="E69" s="4">
        <v>14</v>
      </c>
      <c r="Q69" s="4">
        <v>535889823</v>
      </c>
    </row>
    <row r="70" spans="1:17" ht="13" x14ac:dyDescent="0.15">
      <c r="A70" s="6">
        <v>45581.713958333334</v>
      </c>
      <c r="B70" s="4" t="s">
        <v>194</v>
      </c>
      <c r="C70" s="4" t="s">
        <v>66</v>
      </c>
      <c r="D70" s="4">
        <v>18</v>
      </c>
      <c r="E70" s="4">
        <v>22</v>
      </c>
      <c r="Q70" s="4">
        <v>410339039</v>
      </c>
    </row>
    <row r="71" spans="1:17" ht="13" x14ac:dyDescent="0.15">
      <c r="A71" s="6">
        <v>45581.714629629627</v>
      </c>
      <c r="B71" s="4" t="s">
        <v>196</v>
      </c>
      <c r="C71" s="4" t="s">
        <v>69</v>
      </c>
      <c r="D71" s="4">
        <v>4</v>
      </c>
      <c r="E71" s="4">
        <v>3</v>
      </c>
      <c r="Q71" s="4">
        <v>535889823</v>
      </c>
    </row>
    <row r="72" spans="1:17" ht="13" x14ac:dyDescent="0.15">
      <c r="A72" s="6">
        <v>45581.715381944443</v>
      </c>
      <c r="B72" s="4" t="s">
        <v>194</v>
      </c>
      <c r="C72" s="4" t="s">
        <v>61</v>
      </c>
      <c r="D72" s="4">
        <v>15</v>
      </c>
      <c r="E72" s="4">
        <v>19</v>
      </c>
      <c r="Q72" s="4">
        <v>410339039</v>
      </c>
    </row>
    <row r="73" spans="1:17" ht="13" x14ac:dyDescent="0.15">
      <c r="A73" s="6">
        <v>45581.715694444443</v>
      </c>
      <c r="B73" s="4" t="s">
        <v>196</v>
      </c>
      <c r="C73" s="4" t="s">
        <v>65</v>
      </c>
      <c r="D73" s="4">
        <v>17</v>
      </c>
      <c r="E73" s="4">
        <v>15</v>
      </c>
      <c r="Q73" s="4">
        <v>535889823</v>
      </c>
    </row>
    <row r="74" spans="1:17" ht="13" x14ac:dyDescent="0.15">
      <c r="A74" s="6">
        <v>45581.718310185184</v>
      </c>
      <c r="B74" s="4" t="s">
        <v>194</v>
      </c>
      <c r="C74" s="4" t="s">
        <v>75</v>
      </c>
      <c r="D74" s="4">
        <v>26</v>
      </c>
      <c r="E74" s="4">
        <v>27</v>
      </c>
      <c r="Q74" s="4">
        <v>410339039</v>
      </c>
    </row>
    <row r="75" spans="1:17" ht="13" x14ac:dyDescent="0.15">
      <c r="A75" s="6">
        <v>45581.718391203707</v>
      </c>
      <c r="B75" s="4" t="s">
        <v>196</v>
      </c>
      <c r="C75" s="4" t="s">
        <v>156</v>
      </c>
      <c r="D75" s="4">
        <v>22</v>
      </c>
      <c r="E75" s="4">
        <v>25</v>
      </c>
      <c r="Q75" s="4">
        <v>535889823</v>
      </c>
    </row>
    <row r="76" spans="1:17" ht="13" x14ac:dyDescent="0.15">
      <c r="A76" s="6">
        <v>45581.718784722223</v>
      </c>
      <c r="B76" s="4" t="s">
        <v>162</v>
      </c>
      <c r="C76" s="4" t="s">
        <v>71</v>
      </c>
      <c r="D76" s="4">
        <v>23</v>
      </c>
      <c r="E76" s="4">
        <v>19</v>
      </c>
      <c r="Q76" s="4">
        <v>849702997</v>
      </c>
    </row>
    <row r="77" spans="1:17" ht="13" x14ac:dyDescent="0.15">
      <c r="A77" s="6">
        <v>45581.719606481478</v>
      </c>
      <c r="B77" s="4" t="s">
        <v>194</v>
      </c>
      <c r="C77" s="4" t="s">
        <v>72</v>
      </c>
      <c r="D77" s="4">
        <v>22</v>
      </c>
      <c r="E77" s="4">
        <v>16</v>
      </c>
      <c r="Q77" s="4">
        <v>410339039</v>
      </c>
    </row>
    <row r="78" spans="1:17" ht="13" x14ac:dyDescent="0.15">
      <c r="A78" s="6">
        <v>45581.719687500001</v>
      </c>
      <c r="B78" s="4" t="s">
        <v>196</v>
      </c>
      <c r="C78" s="4" t="s">
        <v>76</v>
      </c>
      <c r="D78" s="4">
        <v>23</v>
      </c>
      <c r="E78" s="4">
        <v>17</v>
      </c>
      <c r="Q78" s="4">
        <v>535889823</v>
      </c>
    </row>
    <row r="79" spans="1:17" ht="13" x14ac:dyDescent="0.15">
      <c r="A79" s="6">
        <v>45581.72016203704</v>
      </c>
      <c r="B79" s="4" t="s">
        <v>162</v>
      </c>
      <c r="C79" s="4" t="s">
        <v>70</v>
      </c>
      <c r="D79" s="4">
        <v>21</v>
      </c>
      <c r="E79" s="4">
        <v>21</v>
      </c>
      <c r="Q79" s="4">
        <v>849702997</v>
      </c>
    </row>
    <row r="80" spans="1:17" ht="13" x14ac:dyDescent="0.15">
      <c r="A80" s="6">
        <v>45581.720868055556</v>
      </c>
      <c r="B80" s="4" t="s">
        <v>194</v>
      </c>
      <c r="C80" s="4" t="s">
        <v>77</v>
      </c>
      <c r="D80" s="4">
        <v>17</v>
      </c>
      <c r="F80" s="4">
        <v>20</v>
      </c>
      <c r="Q80" s="4">
        <v>410339039</v>
      </c>
    </row>
    <row r="81" spans="1:17" ht="13" x14ac:dyDescent="0.15">
      <c r="A81" s="6">
        <v>45581.721076388887</v>
      </c>
      <c r="B81" s="4" t="s">
        <v>196</v>
      </c>
      <c r="C81" s="4" t="s">
        <v>78</v>
      </c>
      <c r="D81" s="4">
        <v>19</v>
      </c>
      <c r="E81" s="4">
        <v>23</v>
      </c>
      <c r="Q81" s="4">
        <v>535889823</v>
      </c>
    </row>
    <row r="82" spans="1:17" ht="13" x14ac:dyDescent="0.15">
      <c r="A82" s="6">
        <v>45581.722974537035</v>
      </c>
      <c r="B82" s="4" t="s">
        <v>194</v>
      </c>
      <c r="C82" s="4" t="s">
        <v>85</v>
      </c>
      <c r="D82" s="4">
        <v>13</v>
      </c>
      <c r="E82" s="4">
        <v>18</v>
      </c>
      <c r="Q82" s="4">
        <v>410339039</v>
      </c>
    </row>
    <row r="83" spans="1:17" ht="13" x14ac:dyDescent="0.15">
      <c r="A83" s="6">
        <v>45581.723043981481</v>
      </c>
      <c r="B83" s="4" t="s">
        <v>196</v>
      </c>
      <c r="C83" s="4" t="s">
        <v>82</v>
      </c>
      <c r="D83" s="4">
        <v>1</v>
      </c>
      <c r="E83" s="4">
        <v>6</v>
      </c>
      <c r="Q83" s="4">
        <v>535889823</v>
      </c>
    </row>
    <row r="84" spans="1:17" ht="13" x14ac:dyDescent="0.15">
      <c r="A84" s="6">
        <v>45581.723530092589</v>
      </c>
      <c r="B84" s="4" t="s">
        <v>162</v>
      </c>
      <c r="C84" s="4" t="s">
        <v>80</v>
      </c>
      <c r="D84" s="4">
        <v>6</v>
      </c>
      <c r="E84" s="4">
        <v>5</v>
      </c>
      <c r="Q84" s="4">
        <v>849702997</v>
      </c>
    </row>
    <row r="85" spans="1:17" ht="13" x14ac:dyDescent="0.15">
      <c r="A85" s="6">
        <v>45581.724398148152</v>
      </c>
      <c r="B85" s="4" t="s">
        <v>196</v>
      </c>
      <c r="C85" s="4" t="s">
        <v>79</v>
      </c>
      <c r="D85" s="4">
        <v>9</v>
      </c>
      <c r="E85" s="4">
        <v>9</v>
      </c>
      <c r="Q85" s="4">
        <v>535889823</v>
      </c>
    </row>
    <row r="86" spans="1:17" ht="13" x14ac:dyDescent="0.15">
      <c r="A86" s="6">
        <v>45581.724456018521</v>
      </c>
      <c r="B86" s="4" t="s">
        <v>194</v>
      </c>
      <c r="C86" s="4" t="s">
        <v>84</v>
      </c>
      <c r="D86" s="4">
        <v>20</v>
      </c>
      <c r="E86" s="4">
        <v>20</v>
      </c>
      <c r="Q86" s="4">
        <v>410339039</v>
      </c>
    </row>
    <row r="87" spans="1:17" ht="13" x14ac:dyDescent="0.15">
      <c r="A87" s="6">
        <v>45581.725543981483</v>
      </c>
      <c r="B87" s="4" t="s">
        <v>162</v>
      </c>
      <c r="C87" s="4" t="s">
        <v>81</v>
      </c>
      <c r="D87" s="4">
        <v>16</v>
      </c>
      <c r="E87" s="4">
        <v>19</v>
      </c>
      <c r="Q87" s="4">
        <v>849702997</v>
      </c>
    </row>
    <row r="88" spans="1:17" ht="13" x14ac:dyDescent="0.15">
      <c r="A88" s="6">
        <v>45581.726006944446</v>
      </c>
      <c r="B88" s="4" t="s">
        <v>196</v>
      </c>
      <c r="C88" s="4" t="s">
        <v>86</v>
      </c>
      <c r="D88" s="4">
        <v>21</v>
      </c>
      <c r="E88" s="4">
        <v>19</v>
      </c>
      <c r="Q88" s="4">
        <v>535889823</v>
      </c>
    </row>
    <row r="89" spans="1:17" ht="13" x14ac:dyDescent="0.15">
      <c r="A89" s="6">
        <v>45581.726030092592</v>
      </c>
      <c r="B89" s="4" t="s">
        <v>194</v>
      </c>
      <c r="C89" s="4" t="s">
        <v>87</v>
      </c>
      <c r="D89" s="4">
        <v>21</v>
      </c>
      <c r="E89" s="4">
        <v>23</v>
      </c>
      <c r="Q89" s="4">
        <v>410339039</v>
      </c>
    </row>
    <row r="90" spans="1:17" ht="13" x14ac:dyDescent="0.15">
      <c r="A90" s="6">
        <v>45581.727210648147</v>
      </c>
      <c r="B90" s="4" t="s">
        <v>162</v>
      </c>
      <c r="C90" s="4" t="s">
        <v>83</v>
      </c>
      <c r="D90" s="4">
        <v>21</v>
      </c>
      <c r="E90" s="4">
        <v>16</v>
      </c>
      <c r="Q90" s="4">
        <v>849702997</v>
      </c>
    </row>
    <row r="91" spans="1:17" ht="13" x14ac:dyDescent="0.15">
      <c r="A91" s="6">
        <v>45581.72929398148</v>
      </c>
      <c r="B91" s="4" t="s">
        <v>196</v>
      </c>
      <c r="C91" s="4" t="s">
        <v>53</v>
      </c>
      <c r="D91" s="4">
        <v>18</v>
      </c>
      <c r="E91" s="4">
        <v>20</v>
      </c>
      <c r="Q91" s="4">
        <v>535889823</v>
      </c>
    </row>
    <row r="92" spans="1:17" ht="13" x14ac:dyDescent="0.15">
      <c r="A92" s="6">
        <v>45581.729803240742</v>
      </c>
      <c r="B92" s="4" t="s">
        <v>194</v>
      </c>
      <c r="C92" s="4" t="s">
        <v>50</v>
      </c>
      <c r="D92" s="4">
        <v>19</v>
      </c>
      <c r="E92" s="4">
        <v>23</v>
      </c>
      <c r="Q92" s="4">
        <v>410339039</v>
      </c>
    </row>
    <row r="93" spans="1:17" ht="13" x14ac:dyDescent="0.15">
      <c r="A93" s="6">
        <v>45581.730497685188</v>
      </c>
      <c r="B93" s="4" t="s">
        <v>196</v>
      </c>
      <c r="C93" s="4" t="s">
        <v>48</v>
      </c>
      <c r="D93" s="4">
        <v>14</v>
      </c>
      <c r="E93" s="4">
        <v>17</v>
      </c>
      <c r="Q93" s="4">
        <v>535889823</v>
      </c>
    </row>
    <row r="94" spans="1:17" ht="13" x14ac:dyDescent="0.15">
      <c r="A94" s="6">
        <v>45581.731319444443</v>
      </c>
      <c r="B94" s="4" t="s">
        <v>194</v>
      </c>
      <c r="C94" s="4" t="s">
        <v>43</v>
      </c>
      <c r="D94" s="4">
        <v>21</v>
      </c>
      <c r="E94" s="4">
        <v>23</v>
      </c>
      <c r="Q94" s="4">
        <v>410339039</v>
      </c>
    </row>
    <row r="95" spans="1:17" ht="13" x14ac:dyDescent="0.15">
      <c r="A95" s="6">
        <v>45581.731689814813</v>
      </c>
      <c r="B95" s="4" t="s">
        <v>196</v>
      </c>
      <c r="C95" s="4" t="s">
        <v>46</v>
      </c>
      <c r="D95" s="4">
        <v>18</v>
      </c>
      <c r="E95" s="4">
        <v>17</v>
      </c>
      <c r="Q95" s="4">
        <v>535889823</v>
      </c>
    </row>
    <row r="96" spans="1:17" ht="13" x14ac:dyDescent="0.15">
      <c r="A96" s="6">
        <v>45581.732824074075</v>
      </c>
      <c r="B96" s="4" t="s">
        <v>194</v>
      </c>
      <c r="C96" s="4" t="s">
        <v>51</v>
      </c>
      <c r="D96" s="4">
        <v>25</v>
      </c>
      <c r="E96" s="4">
        <v>27</v>
      </c>
      <c r="Q96" s="4">
        <v>410339039</v>
      </c>
    </row>
    <row r="97" spans="1:17" ht="13" x14ac:dyDescent="0.15">
      <c r="A97" s="6">
        <v>45581.732847222222</v>
      </c>
      <c r="B97" s="4" t="s">
        <v>181</v>
      </c>
      <c r="C97" s="4" t="s">
        <v>94</v>
      </c>
      <c r="D97" s="4">
        <v>16</v>
      </c>
      <c r="E97" s="4">
        <v>14</v>
      </c>
      <c r="Q97" s="4">
        <v>585869560</v>
      </c>
    </row>
    <row r="98" spans="1:17" ht="13" x14ac:dyDescent="0.15">
      <c r="A98" s="6">
        <v>45581.733113425929</v>
      </c>
      <c r="B98" s="4" t="s">
        <v>196</v>
      </c>
      <c r="C98" s="4" t="s">
        <v>49</v>
      </c>
      <c r="D98" s="4">
        <v>7</v>
      </c>
      <c r="E98" s="4">
        <v>7</v>
      </c>
      <c r="Q98" s="4">
        <v>535889823</v>
      </c>
    </row>
    <row r="99" spans="1:17" ht="13" x14ac:dyDescent="0.15">
      <c r="A99" s="6">
        <v>45581.734189814815</v>
      </c>
      <c r="B99" s="4" t="s">
        <v>194</v>
      </c>
      <c r="C99" s="4" t="s">
        <v>47</v>
      </c>
      <c r="D99" s="4">
        <v>18</v>
      </c>
      <c r="E99" s="4">
        <v>12</v>
      </c>
      <c r="Q99" s="4">
        <v>410339039</v>
      </c>
    </row>
    <row r="100" spans="1:17" ht="13" x14ac:dyDescent="0.15">
      <c r="A100" s="6">
        <v>45581.734293981484</v>
      </c>
      <c r="B100" s="4" t="s">
        <v>181</v>
      </c>
      <c r="C100" s="4" t="s">
        <v>92</v>
      </c>
      <c r="E100" s="4">
        <v>21</v>
      </c>
      <c r="F100" s="4">
        <v>19</v>
      </c>
      <c r="Q100" s="4">
        <v>585869560</v>
      </c>
    </row>
    <row r="101" spans="1:17" ht="13" x14ac:dyDescent="0.15">
      <c r="A101" s="6">
        <v>45581.734398148146</v>
      </c>
      <c r="B101" s="4" t="s">
        <v>162</v>
      </c>
      <c r="C101" s="4" t="s">
        <v>52</v>
      </c>
      <c r="D101" s="4">
        <v>20</v>
      </c>
      <c r="E101" s="4">
        <v>12</v>
      </c>
      <c r="Q101" s="4">
        <v>849702997</v>
      </c>
    </row>
    <row r="102" spans="1:17" ht="13" x14ac:dyDescent="0.15">
      <c r="A102" s="6">
        <v>45581.735543981478</v>
      </c>
      <c r="B102" s="4" t="s">
        <v>181</v>
      </c>
      <c r="C102" s="4" t="s">
        <v>88</v>
      </c>
      <c r="D102" s="4">
        <v>18</v>
      </c>
      <c r="E102" s="4">
        <v>24</v>
      </c>
      <c r="Q102" s="4">
        <v>585869560</v>
      </c>
    </row>
    <row r="103" spans="1:17" ht="13" x14ac:dyDescent="0.15">
      <c r="A103" s="6">
        <v>45581.735682870371</v>
      </c>
      <c r="B103" s="4" t="s">
        <v>194</v>
      </c>
      <c r="C103" s="4" t="s">
        <v>45</v>
      </c>
      <c r="D103" s="4">
        <v>13</v>
      </c>
      <c r="E103" s="4">
        <v>17</v>
      </c>
      <c r="Q103" s="4">
        <v>410339039</v>
      </c>
    </row>
    <row r="104" spans="1:17" ht="13" x14ac:dyDescent="0.15">
      <c r="A104" s="6">
        <v>45581.735902777778</v>
      </c>
      <c r="B104" s="4" t="s">
        <v>162</v>
      </c>
      <c r="C104" s="4" t="s">
        <v>44</v>
      </c>
      <c r="D104" s="4">
        <v>12</v>
      </c>
      <c r="E104" s="4">
        <v>12</v>
      </c>
      <c r="Q104" s="4">
        <v>849702997</v>
      </c>
    </row>
    <row r="105" spans="1:17" ht="13" x14ac:dyDescent="0.15">
      <c r="A105" s="6">
        <v>45581.736921296295</v>
      </c>
      <c r="B105" s="4" t="s">
        <v>181</v>
      </c>
      <c r="C105" s="4" t="s">
        <v>93</v>
      </c>
      <c r="D105" s="4">
        <v>13</v>
      </c>
      <c r="E105" s="4">
        <v>18</v>
      </c>
      <c r="Q105" s="4">
        <v>585869560</v>
      </c>
    </row>
    <row r="106" spans="1:17" ht="13" x14ac:dyDescent="0.15">
      <c r="A106" s="6">
        <v>45581.737719907411</v>
      </c>
      <c r="B106" s="4" t="s">
        <v>162</v>
      </c>
      <c r="C106" s="4" t="s">
        <v>96</v>
      </c>
      <c r="D106" s="4">
        <v>23</v>
      </c>
      <c r="E106" s="4">
        <v>28</v>
      </c>
      <c r="Q106" s="4">
        <v>849702997</v>
      </c>
    </row>
    <row r="107" spans="1:17" ht="13" x14ac:dyDescent="0.15">
      <c r="A107" s="6">
        <v>45581.738356481481</v>
      </c>
      <c r="B107" s="4" t="s">
        <v>181</v>
      </c>
      <c r="C107" s="4" t="s">
        <v>90</v>
      </c>
      <c r="D107" s="4">
        <v>17</v>
      </c>
      <c r="E107" s="4">
        <v>19</v>
      </c>
      <c r="Q107" s="4">
        <v>585869560</v>
      </c>
    </row>
    <row r="108" spans="1:17" ht="13" x14ac:dyDescent="0.15">
      <c r="A108" s="6">
        <v>45581.738587962966</v>
      </c>
      <c r="B108" s="4" t="s">
        <v>180</v>
      </c>
      <c r="C108" s="4" t="s">
        <v>89</v>
      </c>
      <c r="D108" s="4">
        <v>12</v>
      </c>
      <c r="E108" s="4">
        <v>17</v>
      </c>
      <c r="Q108" s="4">
        <v>89225045</v>
      </c>
    </row>
    <row r="109" spans="1:17" ht="13" x14ac:dyDescent="0.15">
      <c r="A109" s="6">
        <v>45581.739120370374</v>
      </c>
      <c r="B109" s="4" t="s">
        <v>162</v>
      </c>
      <c r="C109" s="4" t="s">
        <v>91</v>
      </c>
      <c r="D109" s="4">
        <v>19</v>
      </c>
      <c r="E109" s="4">
        <v>18</v>
      </c>
      <c r="Q109" s="4">
        <v>849702997</v>
      </c>
    </row>
    <row r="110" spans="1:17" ht="13" x14ac:dyDescent="0.15">
      <c r="A110" s="6">
        <v>45581.739722222221</v>
      </c>
      <c r="B110" s="4" t="s">
        <v>181</v>
      </c>
      <c r="C110" s="4" t="s">
        <v>95</v>
      </c>
      <c r="D110" s="4">
        <v>13</v>
      </c>
      <c r="E110" s="4">
        <v>16</v>
      </c>
      <c r="Q110" s="4">
        <v>585869560</v>
      </c>
    </row>
  </sheetData>
  <pageMargins left="0.7" right="0.7" top="0.75" bottom="0.75" header="0.3" footer="0.3"/>
  <headerFooter>
    <oddHeader>&amp;C&amp;"Calibri"&amp;11&amp;K000000 OFFICIAL (CLOSED) / NON-SENSITIVE&amp;1#_x000D_</oddHeader>
    <oddFooter>&amp;C_x000D_&amp;1#&amp;"Calibri"&amp;11&amp;K000000 OFFICIAL (CLOSED) / NON-SENSITIVE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0"/>
  <sheetViews>
    <sheetView workbookViewId="0"/>
  </sheetViews>
  <sheetFormatPr baseColWidth="10" defaultColWidth="12.5" defaultRowHeight="15.75" customHeight="1" x14ac:dyDescent="0.15"/>
  <cols>
    <col min="1" max="1" width="18.5" customWidth="1"/>
    <col min="3" max="3" width="30.83203125" customWidth="1"/>
  </cols>
  <sheetData>
    <row r="1" spans="1:26" ht="13" x14ac:dyDescent="0.15">
      <c r="A1" s="5" t="s">
        <v>157</v>
      </c>
      <c r="B1" s="5" t="s">
        <v>158</v>
      </c>
      <c r="C1" s="5" t="s">
        <v>159</v>
      </c>
      <c r="D1" s="5" t="s">
        <v>0</v>
      </c>
      <c r="E1" s="5" t="s">
        <v>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6">
        <v>45581.556273148148</v>
      </c>
      <c r="B2" s="4" t="s">
        <v>160</v>
      </c>
      <c r="C2" s="4" t="s">
        <v>130</v>
      </c>
      <c r="D2" s="4">
        <v>144.69999999999999</v>
      </c>
      <c r="E2" s="4">
        <v>114.5</v>
      </c>
      <c r="Q2" s="4">
        <v>228182464</v>
      </c>
    </row>
    <row r="3" spans="1:26" ht="15.75" customHeight="1" x14ac:dyDescent="0.15">
      <c r="A3" s="6">
        <v>45581.556863425925</v>
      </c>
      <c r="B3" s="4" t="s">
        <v>160</v>
      </c>
      <c r="C3" s="4" t="s">
        <v>133</v>
      </c>
      <c r="D3" s="4">
        <v>154</v>
      </c>
      <c r="E3" s="4">
        <v>115.5</v>
      </c>
      <c r="Q3" s="4">
        <v>228182464</v>
      </c>
    </row>
    <row r="4" spans="1:26" ht="15.75" customHeight="1" x14ac:dyDescent="0.15">
      <c r="A4" s="6">
        <v>45581.557349537034</v>
      </c>
      <c r="B4" s="4" t="s">
        <v>160</v>
      </c>
      <c r="C4" s="4" t="s">
        <v>122</v>
      </c>
      <c r="D4" s="4">
        <v>152</v>
      </c>
      <c r="E4" s="4">
        <v>112</v>
      </c>
      <c r="Q4" s="4">
        <v>228182464</v>
      </c>
    </row>
    <row r="5" spans="1:26" ht="15.75" customHeight="1" x14ac:dyDescent="0.15">
      <c r="A5" s="6">
        <v>45581.557743055557</v>
      </c>
      <c r="B5" s="4" t="s">
        <v>160</v>
      </c>
      <c r="C5" s="4" t="s">
        <v>128</v>
      </c>
      <c r="D5" s="4">
        <v>156.19999999999999</v>
      </c>
      <c r="E5" s="4">
        <v>122</v>
      </c>
      <c r="Q5" s="4">
        <v>228182464</v>
      </c>
    </row>
    <row r="6" spans="1:26" ht="15.75" customHeight="1" x14ac:dyDescent="0.15">
      <c r="A6" s="6">
        <v>45581.558125000003</v>
      </c>
      <c r="B6" s="4" t="s">
        <v>160</v>
      </c>
      <c r="C6" s="4" t="s">
        <v>127</v>
      </c>
      <c r="D6" s="4">
        <v>152.4</v>
      </c>
      <c r="E6" s="4">
        <v>117.2</v>
      </c>
      <c r="Q6" s="4">
        <v>228182464</v>
      </c>
    </row>
    <row r="7" spans="1:26" ht="15.75" customHeight="1" x14ac:dyDescent="0.15">
      <c r="A7" s="6">
        <v>45581.559259259258</v>
      </c>
      <c r="B7" s="4" t="s">
        <v>160</v>
      </c>
      <c r="C7" s="4" t="s">
        <v>134</v>
      </c>
      <c r="D7" s="4">
        <v>152.80000000000001</v>
      </c>
      <c r="E7" s="4">
        <v>118</v>
      </c>
      <c r="Q7" s="4">
        <v>228182464</v>
      </c>
    </row>
    <row r="8" spans="1:26" ht="15.75" customHeight="1" x14ac:dyDescent="0.15">
      <c r="A8" s="6">
        <v>45581.559618055559</v>
      </c>
      <c r="B8" s="4" t="s">
        <v>160</v>
      </c>
      <c r="C8" s="4" t="s">
        <v>129</v>
      </c>
      <c r="D8" s="4">
        <v>155.5</v>
      </c>
      <c r="E8" s="4">
        <v>120.2</v>
      </c>
      <c r="Q8" s="4">
        <v>228182464</v>
      </c>
    </row>
    <row r="9" spans="1:26" ht="15.75" customHeight="1" x14ac:dyDescent="0.15">
      <c r="A9" s="6">
        <v>45581.560219907406</v>
      </c>
      <c r="B9" s="4" t="s">
        <v>160</v>
      </c>
      <c r="C9" s="4" t="s">
        <v>131</v>
      </c>
      <c r="D9" s="4">
        <v>161.80000000000001</v>
      </c>
      <c r="E9" s="4">
        <v>123</v>
      </c>
      <c r="Q9" s="4">
        <v>228182464</v>
      </c>
    </row>
    <row r="10" spans="1:26" ht="15.75" customHeight="1" x14ac:dyDescent="0.15">
      <c r="A10" s="6">
        <v>45581.560636574075</v>
      </c>
      <c r="B10" s="4" t="s">
        <v>160</v>
      </c>
      <c r="C10" s="4" t="s">
        <v>120</v>
      </c>
      <c r="D10" s="4">
        <v>162.9</v>
      </c>
      <c r="E10" s="4">
        <v>120.4</v>
      </c>
      <c r="Q10" s="4">
        <v>228182464</v>
      </c>
    </row>
    <row r="11" spans="1:26" ht="15.75" customHeight="1" x14ac:dyDescent="0.15">
      <c r="A11" s="6">
        <v>45581.561157407406</v>
      </c>
      <c r="B11" s="4" t="s">
        <v>160</v>
      </c>
      <c r="C11" s="4" t="s">
        <v>132</v>
      </c>
      <c r="D11" s="4">
        <v>148</v>
      </c>
      <c r="E11" s="4">
        <v>115.9</v>
      </c>
      <c r="Q11" s="4">
        <v>228182464</v>
      </c>
    </row>
    <row r="12" spans="1:26" ht="15.75" customHeight="1" x14ac:dyDescent="0.15">
      <c r="A12" s="6">
        <v>45581.563946759263</v>
      </c>
      <c r="B12" s="4" t="s">
        <v>160</v>
      </c>
      <c r="C12" s="4" t="s">
        <v>113</v>
      </c>
      <c r="D12" s="4">
        <v>160</v>
      </c>
      <c r="E12" s="4">
        <v>122.7</v>
      </c>
      <c r="Q12" s="4">
        <v>228182464</v>
      </c>
    </row>
    <row r="13" spans="1:26" ht="15.75" customHeight="1" x14ac:dyDescent="0.15">
      <c r="A13" s="6">
        <v>45581.564502314817</v>
      </c>
      <c r="B13" s="4" t="s">
        <v>160</v>
      </c>
      <c r="C13" s="4" t="s">
        <v>108</v>
      </c>
      <c r="D13" s="4">
        <v>159.1</v>
      </c>
      <c r="E13" s="4">
        <v>119.6</v>
      </c>
      <c r="Q13" s="4">
        <v>228182464</v>
      </c>
    </row>
    <row r="14" spans="1:26" ht="15.75" customHeight="1" x14ac:dyDescent="0.15">
      <c r="A14" s="6">
        <v>45581.565150462964</v>
      </c>
      <c r="B14" s="4" t="s">
        <v>160</v>
      </c>
      <c r="C14" s="4" t="s">
        <v>104</v>
      </c>
      <c r="D14" s="4">
        <v>145</v>
      </c>
      <c r="E14" s="4">
        <v>113</v>
      </c>
      <c r="Q14" s="4">
        <v>228182464</v>
      </c>
    </row>
    <row r="15" spans="1:26" ht="15.75" customHeight="1" x14ac:dyDescent="0.15">
      <c r="A15" s="6">
        <v>45581.565567129626</v>
      </c>
      <c r="B15" s="4" t="s">
        <v>160</v>
      </c>
      <c r="C15" s="4" t="s">
        <v>110</v>
      </c>
      <c r="D15" s="4">
        <v>141.1</v>
      </c>
      <c r="E15" s="4">
        <v>112</v>
      </c>
      <c r="Q15" s="4">
        <v>228182464</v>
      </c>
    </row>
    <row r="16" spans="1:26" ht="15.75" customHeight="1" x14ac:dyDescent="0.15">
      <c r="A16" s="6">
        <v>45581.566250000003</v>
      </c>
      <c r="B16" s="4" t="s">
        <v>160</v>
      </c>
      <c r="C16" s="4" t="s">
        <v>106</v>
      </c>
      <c r="D16" s="4">
        <v>142</v>
      </c>
      <c r="E16" s="4">
        <v>115.1</v>
      </c>
      <c r="Q16" s="4">
        <v>228182464</v>
      </c>
    </row>
    <row r="17" spans="1:17" ht="15.75" customHeight="1" x14ac:dyDescent="0.15">
      <c r="A17" s="6">
        <v>45581.566874999997</v>
      </c>
      <c r="B17" s="4" t="s">
        <v>160</v>
      </c>
      <c r="C17" s="4" t="s">
        <v>97</v>
      </c>
      <c r="D17" s="4">
        <v>151.4</v>
      </c>
      <c r="E17" s="4">
        <v>120.5</v>
      </c>
      <c r="Q17" s="4">
        <v>228182464</v>
      </c>
    </row>
    <row r="18" spans="1:17" ht="15.75" customHeight="1" x14ac:dyDescent="0.15">
      <c r="A18" s="6">
        <v>45581.567372685182</v>
      </c>
      <c r="B18" s="4" t="s">
        <v>160</v>
      </c>
      <c r="C18" s="4" t="s">
        <v>100</v>
      </c>
      <c r="D18" s="4">
        <v>161.9</v>
      </c>
      <c r="E18" s="4">
        <v>119.5</v>
      </c>
      <c r="Q18" s="4">
        <v>228182464</v>
      </c>
    </row>
    <row r="19" spans="1:17" ht="15.75" customHeight="1" x14ac:dyDescent="0.15">
      <c r="A19" s="6">
        <v>45581.567847222221</v>
      </c>
      <c r="B19" s="4" t="s">
        <v>160</v>
      </c>
      <c r="C19" s="4" t="s">
        <v>98</v>
      </c>
      <c r="D19" s="4">
        <v>142.9</v>
      </c>
      <c r="E19" s="4">
        <v>112.2</v>
      </c>
      <c r="Q19" s="4">
        <v>228182464</v>
      </c>
    </row>
    <row r="20" spans="1:17" ht="13" x14ac:dyDescent="0.15">
      <c r="A20" s="6">
        <v>45581.568807870368</v>
      </c>
      <c r="B20" s="4" t="s">
        <v>160</v>
      </c>
      <c r="C20" s="4" t="s">
        <v>150</v>
      </c>
      <c r="D20" s="4">
        <v>164.8</v>
      </c>
      <c r="E20" s="4">
        <v>124.9</v>
      </c>
      <c r="Q20" s="4">
        <v>228182464</v>
      </c>
    </row>
    <row r="21" spans="1:17" ht="13" x14ac:dyDescent="0.15">
      <c r="A21" s="6">
        <v>45581.569328703707</v>
      </c>
      <c r="B21" s="4" t="s">
        <v>160</v>
      </c>
      <c r="C21" s="4" t="s">
        <v>141</v>
      </c>
      <c r="D21" s="4">
        <v>162.4</v>
      </c>
      <c r="E21" s="4">
        <v>122.6</v>
      </c>
      <c r="Q21" s="4">
        <v>228182464</v>
      </c>
    </row>
    <row r="22" spans="1:17" ht="13" x14ac:dyDescent="0.15">
      <c r="A22" s="6">
        <v>45581.570289351854</v>
      </c>
      <c r="B22" s="4" t="s">
        <v>160</v>
      </c>
      <c r="C22" s="4" t="s">
        <v>143</v>
      </c>
      <c r="D22" s="4">
        <v>167.1</v>
      </c>
      <c r="E22" s="4">
        <v>125.6</v>
      </c>
      <c r="Q22" s="4">
        <v>228182464</v>
      </c>
    </row>
    <row r="23" spans="1:17" ht="13" x14ac:dyDescent="0.15">
      <c r="A23" s="6">
        <v>45581.571087962962</v>
      </c>
      <c r="B23" s="4" t="s">
        <v>160</v>
      </c>
      <c r="C23" s="4" t="s">
        <v>144</v>
      </c>
      <c r="D23" s="4">
        <v>154.19999999999999</v>
      </c>
      <c r="E23" s="4">
        <v>118.6</v>
      </c>
      <c r="Q23" s="4">
        <v>228182464</v>
      </c>
    </row>
    <row r="24" spans="1:17" ht="13" x14ac:dyDescent="0.15">
      <c r="A24" s="6">
        <v>45581.571620370371</v>
      </c>
      <c r="B24" s="4" t="s">
        <v>160</v>
      </c>
      <c r="C24" s="4" t="s">
        <v>142</v>
      </c>
      <c r="D24" s="4">
        <v>137.5</v>
      </c>
      <c r="E24" s="4">
        <v>110</v>
      </c>
      <c r="Q24" s="4">
        <v>228182464</v>
      </c>
    </row>
    <row r="25" spans="1:17" ht="13" x14ac:dyDescent="0.15">
      <c r="A25" s="6">
        <v>45581.57236111111</v>
      </c>
      <c r="B25" s="4" t="s">
        <v>160</v>
      </c>
      <c r="C25" s="4" t="s">
        <v>146</v>
      </c>
      <c r="D25" s="4">
        <v>154.6</v>
      </c>
      <c r="E25" s="4">
        <v>117.7</v>
      </c>
      <c r="Q25" s="4">
        <v>228182464</v>
      </c>
    </row>
    <row r="26" spans="1:17" ht="13" x14ac:dyDescent="0.15">
      <c r="A26" s="6">
        <v>45581.573483796295</v>
      </c>
      <c r="B26" s="4" t="s">
        <v>160</v>
      </c>
      <c r="C26" s="4" t="s">
        <v>148</v>
      </c>
      <c r="D26" s="4">
        <v>151.4</v>
      </c>
      <c r="E26" s="4">
        <v>115.5</v>
      </c>
      <c r="Q26" s="4">
        <v>228182464</v>
      </c>
    </row>
    <row r="27" spans="1:17" ht="13" x14ac:dyDescent="0.15">
      <c r="A27" s="6">
        <v>45581.573877314811</v>
      </c>
      <c r="B27" s="4" t="s">
        <v>160</v>
      </c>
      <c r="C27" s="4" t="s">
        <v>135</v>
      </c>
      <c r="D27" s="4">
        <v>141.9</v>
      </c>
      <c r="E27" s="4">
        <v>116.4</v>
      </c>
      <c r="Q27" s="4">
        <v>228182464</v>
      </c>
    </row>
    <row r="28" spans="1:17" ht="13" x14ac:dyDescent="0.15">
      <c r="A28" s="6">
        <v>45581.574629629627</v>
      </c>
      <c r="B28" s="4" t="s">
        <v>160</v>
      </c>
      <c r="C28" s="4" t="s">
        <v>153</v>
      </c>
      <c r="D28" s="4">
        <v>157.4</v>
      </c>
      <c r="E28" s="4">
        <v>119.5</v>
      </c>
      <c r="Q28" s="4">
        <v>228182464</v>
      </c>
    </row>
    <row r="29" spans="1:17" ht="13" x14ac:dyDescent="0.15">
      <c r="A29" s="6">
        <v>45581.575046296297</v>
      </c>
      <c r="B29" s="4" t="s">
        <v>160</v>
      </c>
      <c r="C29" s="4" t="s">
        <v>152</v>
      </c>
      <c r="D29" s="4">
        <v>171</v>
      </c>
      <c r="E29" s="4">
        <v>126</v>
      </c>
      <c r="Q29" s="4">
        <v>228182464</v>
      </c>
    </row>
    <row r="30" spans="1:17" ht="13" x14ac:dyDescent="0.15">
      <c r="A30" s="6">
        <v>45581.578043981484</v>
      </c>
      <c r="B30" s="4" t="s">
        <v>160</v>
      </c>
      <c r="C30" s="4" t="s">
        <v>101</v>
      </c>
      <c r="D30" s="4">
        <v>143</v>
      </c>
      <c r="E30" s="4">
        <v>112.3</v>
      </c>
      <c r="Q30" s="4">
        <v>228182464</v>
      </c>
    </row>
    <row r="31" spans="1:17" ht="13" x14ac:dyDescent="0.15">
      <c r="A31" s="6">
        <v>45581.578692129631</v>
      </c>
      <c r="B31" s="4" t="s">
        <v>160</v>
      </c>
      <c r="C31" s="4" t="s">
        <v>109</v>
      </c>
      <c r="D31" s="4">
        <v>160.9</v>
      </c>
      <c r="E31" s="4">
        <v>119.6</v>
      </c>
      <c r="Q31" s="4">
        <v>228182464</v>
      </c>
    </row>
    <row r="32" spans="1:17" ht="13" x14ac:dyDescent="0.15">
      <c r="A32" s="6">
        <v>45581.579155092593</v>
      </c>
      <c r="B32" s="4" t="s">
        <v>160</v>
      </c>
      <c r="C32" s="4" t="s">
        <v>111</v>
      </c>
      <c r="D32" s="4">
        <v>153.30000000000001</v>
      </c>
      <c r="E32" s="4">
        <v>117.5</v>
      </c>
      <c r="Q32" s="4">
        <v>228182464</v>
      </c>
    </row>
    <row r="33" spans="1:17" ht="13" x14ac:dyDescent="0.15">
      <c r="A33" s="6">
        <v>45581.579652777778</v>
      </c>
      <c r="B33" s="4" t="s">
        <v>160</v>
      </c>
      <c r="C33" s="4" t="s">
        <v>102</v>
      </c>
      <c r="D33" s="4">
        <v>149.5</v>
      </c>
      <c r="E33" s="4">
        <v>117.6</v>
      </c>
      <c r="Q33" s="4">
        <v>228182464</v>
      </c>
    </row>
    <row r="34" spans="1:17" ht="13" x14ac:dyDescent="0.15">
      <c r="A34" s="6">
        <v>45581.580370370371</v>
      </c>
      <c r="B34" s="4" t="s">
        <v>160</v>
      </c>
      <c r="C34" s="4" t="s">
        <v>105</v>
      </c>
      <c r="D34" s="4">
        <v>147.4</v>
      </c>
      <c r="E34" s="4">
        <v>114.6</v>
      </c>
      <c r="Q34" s="4">
        <v>228182464</v>
      </c>
    </row>
    <row r="35" spans="1:17" ht="13" x14ac:dyDescent="0.15">
      <c r="A35" s="6">
        <v>45581.581284722219</v>
      </c>
      <c r="B35" s="4" t="s">
        <v>160</v>
      </c>
      <c r="C35" s="4" t="s">
        <v>107</v>
      </c>
      <c r="D35" s="4">
        <v>148</v>
      </c>
      <c r="E35" s="4">
        <v>115.8</v>
      </c>
      <c r="Q35" s="4">
        <v>228182464</v>
      </c>
    </row>
    <row r="36" spans="1:17" ht="13" x14ac:dyDescent="0.15">
      <c r="A36" s="6">
        <v>45581.581631944442</v>
      </c>
      <c r="B36" s="4" t="s">
        <v>160</v>
      </c>
      <c r="C36" s="4" t="s">
        <v>112</v>
      </c>
      <c r="D36" s="4">
        <v>149.5</v>
      </c>
      <c r="E36" s="4">
        <v>113.8</v>
      </c>
      <c r="Q36" s="4">
        <v>228182464</v>
      </c>
    </row>
    <row r="37" spans="1:17" ht="13" x14ac:dyDescent="0.15">
      <c r="A37" s="6">
        <v>45581.582268518519</v>
      </c>
      <c r="B37" s="4" t="s">
        <v>160</v>
      </c>
      <c r="C37" s="4" t="s">
        <v>103</v>
      </c>
      <c r="D37" s="4">
        <v>161.5</v>
      </c>
      <c r="E37" s="4">
        <v>122</v>
      </c>
      <c r="Q37" s="4">
        <v>228182464</v>
      </c>
    </row>
    <row r="38" spans="1:17" ht="13" x14ac:dyDescent="0.15">
      <c r="A38" s="6">
        <v>45581.582719907405</v>
      </c>
      <c r="B38" s="4" t="s">
        <v>160</v>
      </c>
      <c r="C38" s="4" t="s">
        <v>99</v>
      </c>
      <c r="D38" s="4">
        <v>150.6</v>
      </c>
      <c r="E38" s="4">
        <v>117.8</v>
      </c>
      <c r="Q38" s="4">
        <v>228182464</v>
      </c>
    </row>
    <row r="39" spans="1:17" ht="13" x14ac:dyDescent="0.15">
      <c r="A39" s="6">
        <v>45581.588784722226</v>
      </c>
      <c r="B39" s="4" t="s">
        <v>160</v>
      </c>
      <c r="C39" s="4" t="s">
        <v>155</v>
      </c>
      <c r="D39" s="4">
        <v>164.8</v>
      </c>
      <c r="E39" s="4">
        <v>121.2</v>
      </c>
      <c r="Q39" s="4">
        <v>228182464</v>
      </c>
    </row>
    <row r="40" spans="1:17" ht="13" x14ac:dyDescent="0.15">
      <c r="A40" s="6">
        <v>45581.59002314815</v>
      </c>
      <c r="B40" s="4" t="s">
        <v>160</v>
      </c>
      <c r="C40" s="4" t="s">
        <v>145</v>
      </c>
      <c r="D40" s="4">
        <v>165.8</v>
      </c>
      <c r="E40" s="4">
        <v>126.5</v>
      </c>
      <c r="Q40" s="4">
        <v>228182464</v>
      </c>
    </row>
    <row r="41" spans="1:17" ht="13" x14ac:dyDescent="0.15">
      <c r="A41" s="6">
        <v>45581.590925925928</v>
      </c>
      <c r="B41" s="4" t="s">
        <v>160</v>
      </c>
      <c r="C41" s="4" t="s">
        <v>154</v>
      </c>
      <c r="D41" s="4">
        <v>166.6</v>
      </c>
      <c r="E41" s="4">
        <v>120</v>
      </c>
      <c r="Q41" s="4">
        <v>228182464</v>
      </c>
    </row>
    <row r="42" spans="1:17" ht="13" x14ac:dyDescent="0.15">
      <c r="A42" s="6">
        <v>45581.591516203705</v>
      </c>
      <c r="B42" s="4" t="s">
        <v>160</v>
      </c>
      <c r="C42" s="4" t="s">
        <v>139</v>
      </c>
      <c r="D42" s="4">
        <v>149.1</v>
      </c>
      <c r="E42" s="4">
        <v>115</v>
      </c>
      <c r="Q42" s="4">
        <v>228182464</v>
      </c>
    </row>
    <row r="43" spans="1:17" ht="13" x14ac:dyDescent="0.15">
      <c r="A43" s="6">
        <v>45581.592280092591</v>
      </c>
      <c r="B43" s="4" t="s">
        <v>160</v>
      </c>
      <c r="C43" s="4" t="s">
        <v>140</v>
      </c>
      <c r="D43" s="4">
        <v>150</v>
      </c>
      <c r="E43" s="4">
        <v>116.6</v>
      </c>
      <c r="Q43" s="4">
        <v>228182464</v>
      </c>
    </row>
    <row r="44" spans="1:17" ht="13" x14ac:dyDescent="0.15">
      <c r="A44" s="6">
        <v>45581.593784722223</v>
      </c>
      <c r="B44" s="4" t="s">
        <v>160</v>
      </c>
      <c r="C44" s="4" t="s">
        <v>137</v>
      </c>
      <c r="D44" s="4">
        <v>147</v>
      </c>
      <c r="E44" s="4">
        <v>114.8</v>
      </c>
      <c r="Q44" s="4">
        <v>228182464</v>
      </c>
    </row>
    <row r="45" spans="1:17" ht="13" x14ac:dyDescent="0.15">
      <c r="A45" s="6">
        <v>45581.594143518516</v>
      </c>
      <c r="B45" s="4" t="s">
        <v>160</v>
      </c>
      <c r="C45" s="4" t="s">
        <v>138</v>
      </c>
      <c r="D45" s="4">
        <v>147</v>
      </c>
      <c r="E45" s="4">
        <v>110</v>
      </c>
      <c r="Q45" s="4">
        <v>228182464</v>
      </c>
    </row>
    <row r="46" spans="1:17" ht="13" x14ac:dyDescent="0.15">
      <c r="A46" s="6">
        <v>45581.594166666669</v>
      </c>
      <c r="B46" s="4" t="s">
        <v>160</v>
      </c>
      <c r="C46" s="4" t="s">
        <v>151</v>
      </c>
      <c r="D46" s="4">
        <v>156.9</v>
      </c>
      <c r="E46" s="4">
        <v>117.9</v>
      </c>
      <c r="Q46" s="4">
        <v>228182464</v>
      </c>
    </row>
    <row r="47" spans="1:17" ht="13" x14ac:dyDescent="0.15">
      <c r="A47" s="6">
        <v>45581.594675925924</v>
      </c>
      <c r="B47" s="4" t="s">
        <v>160</v>
      </c>
      <c r="C47" s="4" t="s">
        <v>136</v>
      </c>
      <c r="D47" s="4">
        <v>153.6</v>
      </c>
      <c r="E47" s="4">
        <v>121.8</v>
      </c>
      <c r="Q47" s="4">
        <v>228182464</v>
      </c>
    </row>
    <row r="48" spans="1:17" ht="13" x14ac:dyDescent="0.15">
      <c r="A48" s="6">
        <v>45581.595173611109</v>
      </c>
      <c r="B48" s="4" t="s">
        <v>160</v>
      </c>
      <c r="C48" s="4" t="s">
        <v>147</v>
      </c>
      <c r="D48" s="4">
        <v>153.1</v>
      </c>
      <c r="E48" s="4">
        <v>117</v>
      </c>
      <c r="Q48" s="4">
        <v>228182464</v>
      </c>
    </row>
    <row r="49" spans="1:17" ht="13" x14ac:dyDescent="0.15">
      <c r="A49" s="6">
        <v>45581.606412037036</v>
      </c>
      <c r="B49" s="4" t="s">
        <v>160</v>
      </c>
      <c r="C49" s="4" t="s">
        <v>126</v>
      </c>
      <c r="D49" s="4">
        <v>160.19999999999999</v>
      </c>
      <c r="E49" s="4">
        <v>119.9</v>
      </c>
      <c r="Q49" s="4">
        <v>228182464</v>
      </c>
    </row>
    <row r="50" spans="1:17" ht="13" x14ac:dyDescent="0.15">
      <c r="A50" s="6">
        <v>45581.606898148151</v>
      </c>
      <c r="B50" s="4" t="s">
        <v>160</v>
      </c>
      <c r="C50" s="4" t="s">
        <v>116</v>
      </c>
      <c r="D50" s="4">
        <v>161.80000000000001</v>
      </c>
      <c r="E50" s="4">
        <v>122.5</v>
      </c>
      <c r="Q50" s="4">
        <v>228182464</v>
      </c>
    </row>
    <row r="51" spans="1:17" ht="13" x14ac:dyDescent="0.15">
      <c r="A51" s="6">
        <v>45581.60732638889</v>
      </c>
      <c r="B51" s="4" t="s">
        <v>160</v>
      </c>
      <c r="C51" s="4" t="s">
        <v>117</v>
      </c>
      <c r="D51" s="4">
        <v>151.69999999999999</v>
      </c>
      <c r="E51" s="4">
        <v>119.1</v>
      </c>
      <c r="Q51" s="4">
        <v>228182464</v>
      </c>
    </row>
    <row r="52" spans="1:17" ht="13" x14ac:dyDescent="0.15">
      <c r="A52" s="6">
        <v>45581.607766203706</v>
      </c>
      <c r="B52" s="4" t="s">
        <v>160</v>
      </c>
      <c r="C52" s="4" t="s">
        <v>119</v>
      </c>
      <c r="D52" s="4">
        <v>155.30000000000001</v>
      </c>
      <c r="E52" s="4">
        <v>119.6</v>
      </c>
      <c r="Q52" s="4">
        <v>228182464</v>
      </c>
    </row>
    <row r="53" spans="1:17" ht="13" x14ac:dyDescent="0.15">
      <c r="A53" s="6">
        <v>45581.608113425929</v>
      </c>
      <c r="B53" s="4" t="s">
        <v>160</v>
      </c>
      <c r="C53" s="4" t="s">
        <v>118</v>
      </c>
      <c r="D53" s="4">
        <v>155.30000000000001</v>
      </c>
      <c r="E53" s="4">
        <v>121.5</v>
      </c>
      <c r="Q53" s="4">
        <v>228182464</v>
      </c>
    </row>
    <row r="54" spans="1:17" ht="13" x14ac:dyDescent="0.15">
      <c r="A54" s="6">
        <v>45581.608506944445</v>
      </c>
      <c r="B54" s="4" t="s">
        <v>160</v>
      </c>
      <c r="C54" s="4" t="s">
        <v>121</v>
      </c>
      <c r="D54" s="4">
        <v>155.80000000000001</v>
      </c>
      <c r="E54" s="4">
        <v>117.1</v>
      </c>
      <c r="Q54" s="4">
        <v>228182464</v>
      </c>
    </row>
    <row r="55" spans="1:17" ht="13" x14ac:dyDescent="0.15">
      <c r="A55" s="6">
        <v>45581.609236111108</v>
      </c>
      <c r="B55" s="4" t="s">
        <v>160</v>
      </c>
      <c r="C55" s="4" t="s">
        <v>123</v>
      </c>
      <c r="D55" s="4">
        <v>152.80000000000001</v>
      </c>
      <c r="E55" s="4">
        <v>118.6</v>
      </c>
      <c r="Q55" s="4">
        <v>228182464</v>
      </c>
    </row>
    <row r="56" spans="1:17" ht="13" x14ac:dyDescent="0.15">
      <c r="A56" s="6">
        <v>45581.609571759262</v>
      </c>
      <c r="B56" s="4" t="s">
        <v>160</v>
      </c>
      <c r="C56" s="4" t="s">
        <v>115</v>
      </c>
      <c r="D56" s="4">
        <v>157</v>
      </c>
      <c r="E56" s="4">
        <v>120.5</v>
      </c>
      <c r="Q56" s="4">
        <v>228182464</v>
      </c>
    </row>
    <row r="57" spans="1:17" ht="13" x14ac:dyDescent="0.15">
      <c r="A57" s="6">
        <v>45581.609884259262</v>
      </c>
      <c r="B57" s="4" t="s">
        <v>160</v>
      </c>
      <c r="C57" s="4" t="s">
        <v>114</v>
      </c>
      <c r="D57" s="4">
        <v>153.5</v>
      </c>
      <c r="E57" s="4">
        <v>115.4</v>
      </c>
      <c r="Q57" s="4">
        <v>228182464</v>
      </c>
    </row>
    <row r="58" spans="1:17" ht="13" x14ac:dyDescent="0.15">
      <c r="A58" s="6">
        <v>45581.610324074078</v>
      </c>
      <c r="B58" s="4" t="s">
        <v>160</v>
      </c>
      <c r="C58" s="4" t="s">
        <v>124</v>
      </c>
      <c r="D58" s="4">
        <v>164</v>
      </c>
      <c r="E58" s="4">
        <v>121.2</v>
      </c>
      <c r="Q58" s="4">
        <v>228182464</v>
      </c>
    </row>
    <row r="59" spans="1:17" ht="13" x14ac:dyDescent="0.15">
      <c r="A59" s="6">
        <v>45581.610763888886</v>
      </c>
      <c r="B59" s="4" t="s">
        <v>160</v>
      </c>
      <c r="C59" s="4" t="s">
        <v>125</v>
      </c>
      <c r="D59" s="4">
        <v>165</v>
      </c>
      <c r="E59" s="4">
        <v>125.6</v>
      </c>
      <c r="Q59" s="4">
        <v>228182464</v>
      </c>
    </row>
    <row r="60" spans="1:17" ht="13" x14ac:dyDescent="0.15">
      <c r="A60" s="6">
        <v>45581.665613425925</v>
      </c>
      <c r="B60" s="4" t="s">
        <v>160</v>
      </c>
      <c r="C60" s="4" t="s">
        <v>44</v>
      </c>
      <c r="D60" s="4">
        <v>139.5</v>
      </c>
      <c r="E60" s="4">
        <v>110.5</v>
      </c>
      <c r="Q60" s="4">
        <v>228182464</v>
      </c>
    </row>
    <row r="61" spans="1:17" ht="13" x14ac:dyDescent="0.15">
      <c r="A61" s="6">
        <v>45581.665925925925</v>
      </c>
      <c r="B61" s="4" t="s">
        <v>160</v>
      </c>
      <c r="C61" s="4" t="s">
        <v>43</v>
      </c>
      <c r="D61" s="4">
        <v>160.5</v>
      </c>
      <c r="E61" s="4">
        <v>122.3</v>
      </c>
      <c r="Q61" s="4">
        <v>228182464</v>
      </c>
    </row>
    <row r="62" spans="1:17" ht="13" x14ac:dyDescent="0.15">
      <c r="A62" s="6">
        <v>45581.666354166664</v>
      </c>
      <c r="B62" s="4" t="s">
        <v>160</v>
      </c>
      <c r="C62" s="4" t="s">
        <v>47</v>
      </c>
      <c r="D62" s="4">
        <v>153.4</v>
      </c>
      <c r="E62" s="4">
        <v>118.6</v>
      </c>
      <c r="Q62" s="4">
        <v>228182464</v>
      </c>
    </row>
    <row r="63" spans="1:17" ht="13" x14ac:dyDescent="0.15">
      <c r="A63" s="6">
        <v>45581.66673611111</v>
      </c>
      <c r="B63" s="4" t="s">
        <v>160</v>
      </c>
      <c r="C63" s="4" t="s">
        <v>46</v>
      </c>
      <c r="D63" s="4">
        <v>151.80000000000001</v>
      </c>
      <c r="E63" s="4">
        <v>119.9</v>
      </c>
      <c r="Q63" s="4">
        <v>228182464</v>
      </c>
    </row>
    <row r="64" spans="1:17" ht="13" x14ac:dyDescent="0.15">
      <c r="A64" s="6">
        <v>45581.667314814818</v>
      </c>
      <c r="B64" s="4" t="s">
        <v>160</v>
      </c>
      <c r="C64" s="4" t="s">
        <v>45</v>
      </c>
      <c r="D64" s="4">
        <v>157.80000000000001</v>
      </c>
      <c r="E64" s="4">
        <v>121.1</v>
      </c>
      <c r="Q64" s="4">
        <v>228182464</v>
      </c>
    </row>
    <row r="65" spans="1:17" ht="13" x14ac:dyDescent="0.15">
      <c r="A65" s="6">
        <v>45581.667719907404</v>
      </c>
      <c r="B65" s="4" t="s">
        <v>160</v>
      </c>
      <c r="C65" s="4" t="s">
        <v>48</v>
      </c>
      <c r="D65" s="4">
        <v>158.1</v>
      </c>
      <c r="E65" s="4">
        <v>122.4</v>
      </c>
      <c r="Q65" s="4">
        <v>228182464</v>
      </c>
    </row>
    <row r="66" spans="1:17" ht="13" x14ac:dyDescent="0.15">
      <c r="A66" s="6">
        <v>45581.668530092589</v>
      </c>
      <c r="B66" s="4" t="s">
        <v>160</v>
      </c>
      <c r="C66" s="4" t="s">
        <v>79</v>
      </c>
      <c r="D66" s="4">
        <v>156</v>
      </c>
      <c r="E66" s="4">
        <v>118.6</v>
      </c>
      <c r="Q66" s="4">
        <v>228182464</v>
      </c>
    </row>
    <row r="67" spans="1:17" ht="13" x14ac:dyDescent="0.15">
      <c r="A67" s="6">
        <v>45581.668842592589</v>
      </c>
      <c r="B67" s="4" t="s">
        <v>160</v>
      </c>
      <c r="C67" s="4" t="s">
        <v>82</v>
      </c>
      <c r="D67" s="4">
        <v>162.4</v>
      </c>
      <c r="E67" s="4">
        <v>123</v>
      </c>
      <c r="Q67" s="4">
        <v>228182464</v>
      </c>
    </row>
    <row r="68" spans="1:17" ht="13" x14ac:dyDescent="0.15">
      <c r="A68" s="6">
        <v>45581.669293981482</v>
      </c>
      <c r="B68" s="4" t="s">
        <v>160</v>
      </c>
      <c r="C68" s="4" t="s">
        <v>80</v>
      </c>
      <c r="D68" s="4">
        <v>155.30000000000001</v>
      </c>
      <c r="E68" s="4">
        <v>119</v>
      </c>
      <c r="Q68" s="4">
        <v>228182464</v>
      </c>
    </row>
    <row r="69" spans="1:17" ht="13" x14ac:dyDescent="0.15">
      <c r="A69" s="6">
        <v>45581.669756944444</v>
      </c>
      <c r="B69" s="4" t="s">
        <v>160</v>
      </c>
      <c r="C69" s="4" t="s">
        <v>81</v>
      </c>
      <c r="D69" s="4">
        <v>154.80000000000001</v>
      </c>
      <c r="E69" s="4">
        <v>117.2</v>
      </c>
      <c r="Q69" s="4">
        <v>228182464</v>
      </c>
    </row>
    <row r="70" spans="1:17" ht="13" x14ac:dyDescent="0.15">
      <c r="A70" s="6">
        <v>45581.670300925929</v>
      </c>
      <c r="B70" s="4" t="s">
        <v>160</v>
      </c>
      <c r="C70" s="4" t="s">
        <v>87</v>
      </c>
      <c r="D70" s="4">
        <v>142.19999999999999</v>
      </c>
      <c r="E70" s="4">
        <v>112</v>
      </c>
      <c r="Q70" s="4">
        <v>228182464</v>
      </c>
    </row>
    <row r="71" spans="1:17" ht="13" x14ac:dyDescent="0.15">
      <c r="A71" s="6">
        <v>45581.670648148145</v>
      </c>
      <c r="B71" s="4" t="s">
        <v>160</v>
      </c>
      <c r="C71" s="4" t="s">
        <v>83</v>
      </c>
      <c r="D71" s="4">
        <v>153</v>
      </c>
      <c r="E71" s="4">
        <v>117.4</v>
      </c>
      <c r="Q71" s="4">
        <v>228182464</v>
      </c>
    </row>
    <row r="72" spans="1:17" ht="13" x14ac:dyDescent="0.15">
      <c r="A72" s="6">
        <v>45581.671018518522</v>
      </c>
      <c r="B72" s="4" t="s">
        <v>160</v>
      </c>
      <c r="C72" s="4" t="s">
        <v>84</v>
      </c>
      <c r="D72" s="4">
        <v>145.5</v>
      </c>
      <c r="E72" s="4">
        <v>111</v>
      </c>
      <c r="Q72" s="4">
        <v>228182464</v>
      </c>
    </row>
    <row r="73" spans="1:17" ht="13" x14ac:dyDescent="0.15">
      <c r="A73" s="6">
        <v>45581.671597222223</v>
      </c>
      <c r="B73" s="4" t="s">
        <v>160</v>
      </c>
      <c r="C73" s="4" t="s">
        <v>86</v>
      </c>
      <c r="D73" s="4">
        <v>147.80000000000001</v>
      </c>
      <c r="E73" s="4">
        <v>113.5</v>
      </c>
      <c r="Q73" s="4">
        <v>228182464</v>
      </c>
    </row>
    <row r="74" spans="1:17" ht="13" x14ac:dyDescent="0.15">
      <c r="A74" s="6">
        <v>45581.672280092593</v>
      </c>
      <c r="B74" s="4" t="s">
        <v>160</v>
      </c>
      <c r="C74" s="4" t="s">
        <v>85</v>
      </c>
      <c r="D74" s="4">
        <v>157.69999999999999</v>
      </c>
      <c r="E74" s="4">
        <v>116</v>
      </c>
      <c r="Q74" s="4">
        <v>228182464</v>
      </c>
    </row>
    <row r="75" spans="1:17" ht="13" x14ac:dyDescent="0.15">
      <c r="A75" s="6">
        <v>45581.679618055554</v>
      </c>
      <c r="B75" s="4" t="s">
        <v>160</v>
      </c>
      <c r="C75" s="4" t="s">
        <v>89</v>
      </c>
      <c r="D75" s="4">
        <v>135.4</v>
      </c>
      <c r="E75" s="4">
        <v>110</v>
      </c>
      <c r="Q75" s="4">
        <v>228182464</v>
      </c>
    </row>
    <row r="76" spans="1:17" ht="13" x14ac:dyDescent="0.15">
      <c r="A76" s="6">
        <v>45581.680324074077</v>
      </c>
      <c r="B76" s="4" t="s">
        <v>160</v>
      </c>
      <c r="C76" s="4" t="s">
        <v>50</v>
      </c>
      <c r="D76" s="4">
        <v>158.19999999999999</v>
      </c>
      <c r="E76" s="4">
        <v>119.9</v>
      </c>
      <c r="Q76" s="4">
        <v>228182464</v>
      </c>
    </row>
    <row r="77" spans="1:17" ht="13" x14ac:dyDescent="0.15">
      <c r="A77" s="6">
        <v>45581.680671296293</v>
      </c>
      <c r="B77" s="4" t="s">
        <v>160</v>
      </c>
      <c r="C77" s="4" t="s">
        <v>53</v>
      </c>
      <c r="D77" s="4">
        <v>151</v>
      </c>
      <c r="E77" s="4">
        <v>114.4</v>
      </c>
      <c r="Q77" s="4">
        <v>228182464</v>
      </c>
    </row>
    <row r="78" spans="1:17" ht="13" x14ac:dyDescent="0.15">
      <c r="A78" s="6">
        <v>45581.681064814817</v>
      </c>
      <c r="B78" s="4" t="s">
        <v>160</v>
      </c>
      <c r="C78" s="4" t="s">
        <v>52</v>
      </c>
      <c r="D78" s="4">
        <v>154</v>
      </c>
      <c r="E78" s="4">
        <v>114.1</v>
      </c>
      <c r="Q78" s="4">
        <v>228182464</v>
      </c>
    </row>
    <row r="79" spans="1:17" ht="13" x14ac:dyDescent="0.15">
      <c r="A79" s="6">
        <v>45581.681562500002</v>
      </c>
      <c r="B79" s="4" t="s">
        <v>160</v>
      </c>
      <c r="C79" s="4" t="s">
        <v>51</v>
      </c>
      <c r="D79" s="4">
        <v>146</v>
      </c>
      <c r="E79" s="4">
        <v>114</v>
      </c>
      <c r="Q79" s="4">
        <v>228182464</v>
      </c>
    </row>
    <row r="80" spans="1:17" ht="13" x14ac:dyDescent="0.15">
      <c r="A80" s="6">
        <v>45581.682245370372</v>
      </c>
      <c r="B80" s="4" t="s">
        <v>160</v>
      </c>
      <c r="C80" s="4" t="s">
        <v>49</v>
      </c>
      <c r="D80" s="4">
        <v>152.9</v>
      </c>
      <c r="E80" s="4">
        <v>119.7</v>
      </c>
      <c r="Q80" s="4">
        <v>228182464</v>
      </c>
    </row>
    <row r="81" spans="1:17" ht="13" x14ac:dyDescent="0.15">
      <c r="A81" s="6">
        <v>45581.682615740741</v>
      </c>
      <c r="B81" s="4" t="s">
        <v>160</v>
      </c>
      <c r="C81" s="4" t="s">
        <v>90</v>
      </c>
      <c r="D81" s="4">
        <v>150.80000000000001</v>
      </c>
      <c r="E81" s="4">
        <v>115.4</v>
      </c>
      <c r="Q81" s="4">
        <v>228182464</v>
      </c>
    </row>
    <row r="82" spans="1:17" ht="13" x14ac:dyDescent="0.15">
      <c r="A82" s="6">
        <v>45581.682939814818</v>
      </c>
      <c r="B82" s="4" t="s">
        <v>160</v>
      </c>
      <c r="C82" s="4" t="s">
        <v>88</v>
      </c>
      <c r="D82" s="4">
        <v>151</v>
      </c>
      <c r="E82" s="4">
        <v>117.4</v>
      </c>
      <c r="Q82" s="4">
        <v>228182464</v>
      </c>
    </row>
    <row r="83" spans="1:17" ht="13" x14ac:dyDescent="0.15">
      <c r="A83" s="6">
        <v>45581.683344907404</v>
      </c>
      <c r="B83" s="4" t="s">
        <v>160</v>
      </c>
      <c r="C83" s="4" t="s">
        <v>94</v>
      </c>
      <c r="D83" s="4">
        <v>150</v>
      </c>
      <c r="E83" s="4">
        <v>112.7</v>
      </c>
      <c r="Q83" s="4">
        <v>228182464</v>
      </c>
    </row>
    <row r="84" spans="1:17" ht="13" x14ac:dyDescent="0.15">
      <c r="A84" s="6">
        <v>45581.683923611112</v>
      </c>
      <c r="B84" s="4" t="s">
        <v>160</v>
      </c>
      <c r="C84" s="4" t="s">
        <v>91</v>
      </c>
      <c r="D84" s="4">
        <v>144.4</v>
      </c>
      <c r="E84" s="4">
        <v>112.1</v>
      </c>
      <c r="Q84" s="4">
        <v>228182464</v>
      </c>
    </row>
    <row r="85" spans="1:17" ht="13" x14ac:dyDescent="0.15">
      <c r="A85" s="6">
        <v>45581.684363425928</v>
      </c>
      <c r="B85" s="4" t="s">
        <v>160</v>
      </c>
      <c r="C85" s="4" t="s">
        <v>93</v>
      </c>
      <c r="D85" s="4">
        <v>152.9</v>
      </c>
      <c r="E85" s="4">
        <v>116.1</v>
      </c>
      <c r="Q85" s="4">
        <v>228182464</v>
      </c>
    </row>
    <row r="86" spans="1:17" ht="13" x14ac:dyDescent="0.15">
      <c r="A86" s="6">
        <v>45581.68472222222</v>
      </c>
      <c r="B86" s="4" t="s">
        <v>160</v>
      </c>
      <c r="C86" s="4" t="s">
        <v>92</v>
      </c>
      <c r="D86" s="4">
        <v>148.9</v>
      </c>
      <c r="E86" s="4">
        <v>113</v>
      </c>
      <c r="Q86" s="4">
        <v>228182464</v>
      </c>
    </row>
    <row r="87" spans="1:17" ht="13" x14ac:dyDescent="0.15">
      <c r="A87" s="6">
        <v>45581.685162037036</v>
      </c>
      <c r="B87" s="4" t="s">
        <v>160</v>
      </c>
      <c r="C87" s="4" t="s">
        <v>96</v>
      </c>
      <c r="D87" s="4">
        <v>160.9</v>
      </c>
      <c r="E87" s="4">
        <v>122.4</v>
      </c>
      <c r="Q87" s="4">
        <v>228182464</v>
      </c>
    </row>
    <row r="88" spans="1:17" ht="13" x14ac:dyDescent="0.15">
      <c r="A88" s="6">
        <v>45581.685659722221</v>
      </c>
      <c r="B88" s="4" t="s">
        <v>160</v>
      </c>
      <c r="C88" s="4" t="s">
        <v>95</v>
      </c>
      <c r="D88" s="4">
        <v>166.4</v>
      </c>
      <c r="E88" s="4">
        <v>123.9</v>
      </c>
      <c r="Q88" s="4">
        <v>228182464</v>
      </c>
    </row>
    <row r="89" spans="1:17" ht="13" x14ac:dyDescent="0.15">
      <c r="A89" s="6">
        <v>45581.686736111114</v>
      </c>
      <c r="B89" s="4" t="s">
        <v>160</v>
      </c>
      <c r="C89" s="4" t="s">
        <v>59</v>
      </c>
      <c r="D89" s="4">
        <v>146.4</v>
      </c>
      <c r="E89" s="4">
        <v>113.5</v>
      </c>
      <c r="Q89" s="4">
        <v>228182464</v>
      </c>
    </row>
    <row r="90" spans="1:17" ht="13" x14ac:dyDescent="0.15">
      <c r="A90" s="6">
        <v>45581.687372685185</v>
      </c>
      <c r="B90" s="4" t="s">
        <v>160</v>
      </c>
      <c r="C90" s="4" t="s">
        <v>58</v>
      </c>
      <c r="D90" s="4">
        <v>151.80000000000001</v>
      </c>
      <c r="E90" s="4">
        <v>116</v>
      </c>
      <c r="Q90" s="4">
        <v>228182464</v>
      </c>
    </row>
    <row r="91" spans="1:17" ht="13" x14ac:dyDescent="0.15">
      <c r="A91" s="6">
        <v>45581.687708333331</v>
      </c>
      <c r="B91" s="4" t="s">
        <v>160</v>
      </c>
      <c r="C91" s="4" t="s">
        <v>56</v>
      </c>
      <c r="D91" s="4">
        <v>142</v>
      </c>
      <c r="E91" s="4">
        <v>110</v>
      </c>
      <c r="Q91" s="4">
        <v>228182464</v>
      </c>
    </row>
    <row r="92" spans="1:17" ht="13" x14ac:dyDescent="0.15">
      <c r="A92" s="6">
        <v>45581.688263888886</v>
      </c>
      <c r="B92" s="4" t="s">
        <v>160</v>
      </c>
      <c r="C92" s="4" t="s">
        <v>57</v>
      </c>
      <c r="D92" s="4">
        <v>163.4</v>
      </c>
      <c r="E92" s="4">
        <v>119.4</v>
      </c>
      <c r="Q92" s="4">
        <v>228182464</v>
      </c>
    </row>
    <row r="93" spans="1:17" ht="13" x14ac:dyDescent="0.15">
      <c r="A93" s="6">
        <v>45581.688750000001</v>
      </c>
      <c r="B93" s="4" t="s">
        <v>160</v>
      </c>
      <c r="C93" s="4" t="s">
        <v>55</v>
      </c>
      <c r="D93" s="4">
        <v>142.5</v>
      </c>
      <c r="E93" s="4">
        <v>111.5</v>
      </c>
      <c r="Q93" s="4">
        <v>228182464</v>
      </c>
    </row>
    <row r="94" spans="1:17" ht="13" x14ac:dyDescent="0.15">
      <c r="A94" s="6">
        <v>45581.689189814817</v>
      </c>
      <c r="B94" s="4" t="s">
        <v>160</v>
      </c>
      <c r="C94" s="4" t="s">
        <v>54</v>
      </c>
      <c r="D94" s="4">
        <v>159.5</v>
      </c>
      <c r="E94" s="4">
        <v>119.5</v>
      </c>
      <c r="Q94" s="4">
        <v>228182464</v>
      </c>
    </row>
    <row r="95" spans="1:17" ht="13" x14ac:dyDescent="0.15">
      <c r="A95" s="6">
        <v>45581.692627314813</v>
      </c>
      <c r="B95" s="4" t="s">
        <v>160</v>
      </c>
      <c r="C95" s="4" t="s">
        <v>68</v>
      </c>
      <c r="D95" s="4">
        <v>122.4</v>
      </c>
      <c r="E95" s="4">
        <v>159.5</v>
      </c>
      <c r="Q95" s="4">
        <v>228182464</v>
      </c>
    </row>
    <row r="96" spans="1:17" ht="13" x14ac:dyDescent="0.15">
      <c r="A96" s="6">
        <v>45581.693113425928</v>
      </c>
      <c r="B96" s="4" t="s">
        <v>160</v>
      </c>
      <c r="C96" s="4" t="s">
        <v>69</v>
      </c>
      <c r="D96" s="4">
        <v>158.4</v>
      </c>
      <c r="E96" s="4">
        <v>120</v>
      </c>
      <c r="Q96" s="4">
        <v>228182464</v>
      </c>
    </row>
    <row r="97" spans="1:17" ht="13" x14ac:dyDescent="0.15">
      <c r="A97" s="6">
        <v>45581.693680555552</v>
      </c>
      <c r="B97" s="4" t="s">
        <v>160</v>
      </c>
      <c r="C97" s="4" t="s">
        <v>62</v>
      </c>
      <c r="D97" s="4">
        <v>150.9</v>
      </c>
      <c r="E97" s="4">
        <v>119.4</v>
      </c>
      <c r="Q97" s="4">
        <v>228182464</v>
      </c>
    </row>
    <row r="98" spans="1:17" ht="13" x14ac:dyDescent="0.15">
      <c r="A98" s="6">
        <v>45581.694421296299</v>
      </c>
      <c r="B98" s="4" t="s">
        <v>160</v>
      </c>
      <c r="C98" s="4" t="s">
        <v>66</v>
      </c>
      <c r="D98" s="4">
        <v>166</v>
      </c>
      <c r="E98" s="4">
        <v>123.1</v>
      </c>
      <c r="Q98" s="4">
        <v>228182464</v>
      </c>
    </row>
    <row r="99" spans="1:17" ht="13" x14ac:dyDescent="0.15">
      <c r="A99" s="6">
        <v>45581.695</v>
      </c>
      <c r="B99" s="4" t="s">
        <v>160</v>
      </c>
      <c r="C99" s="4" t="s">
        <v>64</v>
      </c>
      <c r="D99" s="4">
        <v>175.8</v>
      </c>
      <c r="E99" s="4">
        <v>123.5</v>
      </c>
      <c r="Q99" s="4">
        <v>228182464</v>
      </c>
    </row>
    <row r="100" spans="1:17" ht="13" x14ac:dyDescent="0.15">
      <c r="A100" s="6">
        <v>45581.695405092592</v>
      </c>
      <c r="B100" s="4" t="s">
        <v>160</v>
      </c>
      <c r="C100" s="4" t="s">
        <v>65</v>
      </c>
      <c r="D100" s="4">
        <v>158.4</v>
      </c>
      <c r="E100" s="4">
        <v>119.5</v>
      </c>
      <c r="Q100" s="4">
        <v>228182464</v>
      </c>
    </row>
    <row r="101" spans="1:17" ht="13" x14ac:dyDescent="0.15">
      <c r="A101" s="6">
        <v>45581.695775462962</v>
      </c>
      <c r="B101" s="4" t="s">
        <v>160</v>
      </c>
      <c r="C101" s="4" t="s">
        <v>61</v>
      </c>
      <c r="D101" s="4">
        <v>157.4</v>
      </c>
      <c r="E101" s="4">
        <v>119.2</v>
      </c>
      <c r="Q101" s="4">
        <v>228182464</v>
      </c>
    </row>
    <row r="102" spans="1:17" ht="13" x14ac:dyDescent="0.15">
      <c r="A102" s="6">
        <v>45581.696643518517</v>
      </c>
      <c r="B102" s="4" t="s">
        <v>160</v>
      </c>
      <c r="C102" s="4" t="s">
        <v>63</v>
      </c>
      <c r="D102" s="4">
        <v>152.5</v>
      </c>
      <c r="E102" s="4">
        <v>116.6</v>
      </c>
      <c r="Q102" s="4">
        <v>228182464</v>
      </c>
    </row>
    <row r="103" spans="1:17" ht="13" x14ac:dyDescent="0.15">
      <c r="A103" s="6">
        <v>45581.697754629633</v>
      </c>
      <c r="B103" s="4" t="s">
        <v>160</v>
      </c>
      <c r="C103" s="4" t="s">
        <v>76</v>
      </c>
      <c r="D103" s="4">
        <v>148.5</v>
      </c>
      <c r="E103" s="4">
        <v>112</v>
      </c>
      <c r="Q103" s="4">
        <v>228182464</v>
      </c>
    </row>
    <row r="104" spans="1:17" ht="13" x14ac:dyDescent="0.15">
      <c r="A104" s="6">
        <v>45581.698240740741</v>
      </c>
      <c r="B104" s="4" t="s">
        <v>160</v>
      </c>
      <c r="C104" s="4" t="s">
        <v>77</v>
      </c>
      <c r="D104" s="4">
        <v>115</v>
      </c>
      <c r="E104" s="4">
        <v>148.19999999999999</v>
      </c>
      <c r="Q104" s="4">
        <v>228182464</v>
      </c>
    </row>
    <row r="105" spans="1:17" ht="13" x14ac:dyDescent="0.15">
      <c r="A105" s="6">
        <v>45581.699155092596</v>
      </c>
      <c r="B105" s="4" t="s">
        <v>160</v>
      </c>
      <c r="C105" s="4" t="s">
        <v>156</v>
      </c>
      <c r="D105" s="4">
        <v>105.2</v>
      </c>
      <c r="E105" s="4">
        <v>131</v>
      </c>
      <c r="Q105" s="4">
        <v>228182464</v>
      </c>
    </row>
    <row r="106" spans="1:17" ht="13" x14ac:dyDescent="0.15">
      <c r="A106" s="6">
        <v>45581.70039351852</v>
      </c>
      <c r="B106" s="4" t="s">
        <v>160</v>
      </c>
      <c r="C106" s="4" t="s">
        <v>70</v>
      </c>
      <c r="D106" s="4">
        <v>153.4</v>
      </c>
      <c r="E106" s="4">
        <v>115.8</v>
      </c>
      <c r="Q106" s="4">
        <v>228182464</v>
      </c>
    </row>
    <row r="107" spans="1:17" ht="13" x14ac:dyDescent="0.15">
      <c r="A107" s="6">
        <v>45581.701666666668</v>
      </c>
      <c r="B107" s="4" t="s">
        <v>160</v>
      </c>
      <c r="C107" s="4" t="s">
        <v>72</v>
      </c>
      <c r="D107" s="4">
        <v>174.6</v>
      </c>
      <c r="E107" s="4">
        <v>124.7</v>
      </c>
      <c r="Q107" s="4">
        <v>228182464</v>
      </c>
    </row>
    <row r="108" spans="1:17" ht="13" x14ac:dyDescent="0.15">
      <c r="A108" s="6">
        <v>45581.702291666668</v>
      </c>
      <c r="B108" s="4" t="s">
        <v>160</v>
      </c>
      <c r="C108" s="4" t="s">
        <v>75</v>
      </c>
      <c r="D108" s="4">
        <v>161.19999999999999</v>
      </c>
      <c r="E108" s="4">
        <v>117.2</v>
      </c>
      <c r="Q108" s="4">
        <v>228182464</v>
      </c>
    </row>
    <row r="109" spans="1:17" ht="13" x14ac:dyDescent="0.15">
      <c r="A109" s="6">
        <v>45581.702881944446</v>
      </c>
      <c r="B109" s="4" t="s">
        <v>160</v>
      </c>
      <c r="C109" s="4" t="s">
        <v>71</v>
      </c>
      <c r="D109" s="4">
        <v>158.9</v>
      </c>
      <c r="E109" s="4">
        <v>121.5</v>
      </c>
      <c r="Q109" s="4">
        <v>228182464</v>
      </c>
    </row>
    <row r="110" spans="1:17" ht="13" x14ac:dyDescent="0.15">
      <c r="A110" s="6">
        <v>45581.703912037039</v>
      </c>
      <c r="B110" s="4" t="s">
        <v>160</v>
      </c>
      <c r="C110" s="4" t="s">
        <v>78</v>
      </c>
      <c r="D110" s="4">
        <v>156.80000000000001</v>
      </c>
      <c r="E110" s="4">
        <v>115.2</v>
      </c>
      <c r="Q110" s="4">
        <v>228182464</v>
      </c>
    </row>
  </sheetData>
  <pageMargins left="0.7" right="0.7" top="0.75" bottom="0.75" header="0.3" footer="0.3"/>
  <headerFooter>
    <oddHeader>&amp;C&amp;"Calibri"&amp;11&amp;K000000 OFFICIAL (CLOSED) / NON-SENSITIVE&amp;1#_x000D_</oddHeader>
    <oddFooter>&amp;C_x000D_&amp;1#&amp;"Calibri"&amp;11&amp;K000000 OFFICIAL (CLOSED) / NON-SENSITIVE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11"/>
  <sheetViews>
    <sheetView workbookViewId="0"/>
  </sheetViews>
  <sheetFormatPr baseColWidth="10" defaultColWidth="12.5" defaultRowHeight="15.75" customHeight="1" x14ac:dyDescent="0.15"/>
  <cols>
    <col min="3" max="3" width="28.5" customWidth="1"/>
  </cols>
  <sheetData>
    <row r="1" spans="1:26" ht="13" x14ac:dyDescent="0.15">
      <c r="A1" s="5" t="s">
        <v>157</v>
      </c>
      <c r="B1" s="5" t="s">
        <v>158</v>
      </c>
      <c r="C1" s="5" t="s">
        <v>159</v>
      </c>
      <c r="D1" s="5" t="s">
        <v>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6">
        <v>45581.556539351855</v>
      </c>
      <c r="B2" s="4" t="s">
        <v>161</v>
      </c>
      <c r="C2" s="4" t="s">
        <v>118</v>
      </c>
      <c r="D2" s="4">
        <v>155</v>
      </c>
      <c r="Q2" s="4">
        <v>7825025888</v>
      </c>
    </row>
    <row r="3" spans="1:26" ht="15.75" customHeight="1" x14ac:dyDescent="0.15">
      <c r="A3" s="6">
        <v>45581.556944444441</v>
      </c>
      <c r="B3" s="4" t="s">
        <v>161</v>
      </c>
      <c r="C3" s="4" t="s">
        <v>115</v>
      </c>
      <c r="D3" s="4">
        <v>157</v>
      </c>
      <c r="Q3" s="4">
        <v>7825025888</v>
      </c>
    </row>
    <row r="4" spans="1:26" ht="15.75" customHeight="1" x14ac:dyDescent="0.15">
      <c r="A4" s="6">
        <v>45581.557303240741</v>
      </c>
      <c r="B4" s="4" t="s">
        <v>161</v>
      </c>
      <c r="C4" s="4" t="s">
        <v>119</v>
      </c>
      <c r="D4" s="4">
        <v>156</v>
      </c>
      <c r="Q4" s="4">
        <v>7825025888</v>
      </c>
    </row>
    <row r="5" spans="1:26" ht="15.75" customHeight="1" x14ac:dyDescent="0.15">
      <c r="A5" s="6">
        <v>45581.557893518519</v>
      </c>
      <c r="B5" s="4" t="s">
        <v>161</v>
      </c>
      <c r="C5" s="4" t="s">
        <v>114</v>
      </c>
      <c r="D5" s="4">
        <v>156</v>
      </c>
      <c r="Q5" s="4">
        <v>7825025888</v>
      </c>
    </row>
    <row r="6" spans="1:26" ht="15.75" customHeight="1" x14ac:dyDescent="0.15">
      <c r="A6" s="6">
        <v>45581.558171296296</v>
      </c>
      <c r="B6" s="4" t="s">
        <v>161</v>
      </c>
      <c r="C6" s="4" t="s">
        <v>117</v>
      </c>
      <c r="D6" s="4">
        <v>151</v>
      </c>
      <c r="Q6" s="4">
        <v>7825025888</v>
      </c>
    </row>
    <row r="7" spans="1:26" ht="15.75" customHeight="1" x14ac:dyDescent="0.15">
      <c r="A7" s="6">
        <v>45581.558842592596</v>
      </c>
      <c r="B7" s="4" t="s">
        <v>161</v>
      </c>
      <c r="C7" s="4" t="s">
        <v>116</v>
      </c>
      <c r="D7" s="4">
        <v>162</v>
      </c>
      <c r="Q7" s="4">
        <v>7825025888</v>
      </c>
    </row>
    <row r="8" spans="1:26" ht="15.75" customHeight="1" x14ac:dyDescent="0.15">
      <c r="A8" s="6">
        <v>45581.559004629627</v>
      </c>
      <c r="B8" s="4" t="s">
        <v>161</v>
      </c>
      <c r="C8" s="4" t="s">
        <v>126</v>
      </c>
      <c r="D8" s="4">
        <v>169.5</v>
      </c>
      <c r="Q8" s="4">
        <v>7825025888</v>
      </c>
    </row>
    <row r="9" spans="1:26" ht="15.75" customHeight="1" x14ac:dyDescent="0.15">
      <c r="A9" s="6">
        <v>45581.559305555558</v>
      </c>
      <c r="B9" s="4" t="s">
        <v>161</v>
      </c>
      <c r="C9" s="4" t="s">
        <v>121</v>
      </c>
      <c r="D9" s="4">
        <v>155.5</v>
      </c>
      <c r="Q9" s="4">
        <v>7825025888</v>
      </c>
    </row>
    <row r="10" spans="1:26" ht="15.75" customHeight="1" x14ac:dyDescent="0.15">
      <c r="A10" s="6">
        <v>45581.559571759259</v>
      </c>
      <c r="B10" s="4" t="s">
        <v>161</v>
      </c>
      <c r="C10" s="4" t="s">
        <v>123</v>
      </c>
      <c r="D10" s="4">
        <v>154</v>
      </c>
      <c r="Q10" s="4">
        <v>7825025888</v>
      </c>
    </row>
    <row r="11" spans="1:26" ht="15.75" customHeight="1" x14ac:dyDescent="0.15">
      <c r="A11" s="6">
        <v>45581.559953703705</v>
      </c>
      <c r="B11" s="4" t="s">
        <v>161</v>
      </c>
      <c r="C11" s="4" t="s">
        <v>124</v>
      </c>
      <c r="D11" s="4">
        <v>172</v>
      </c>
      <c r="Q11" s="4">
        <v>7825025888</v>
      </c>
    </row>
    <row r="12" spans="1:26" ht="15.75" customHeight="1" x14ac:dyDescent="0.15">
      <c r="A12" s="6">
        <v>45581.560254629629</v>
      </c>
      <c r="B12" s="4" t="s">
        <v>161</v>
      </c>
      <c r="C12" s="4" t="s">
        <v>125</v>
      </c>
      <c r="D12" s="4">
        <v>161.5</v>
      </c>
      <c r="Q12" s="4">
        <v>7825025888</v>
      </c>
    </row>
    <row r="13" spans="1:26" ht="15.75" customHeight="1" x14ac:dyDescent="0.15">
      <c r="A13" s="6">
        <v>45581.561724537038</v>
      </c>
      <c r="B13" s="4" t="s">
        <v>161</v>
      </c>
      <c r="C13" s="4" t="s">
        <v>130</v>
      </c>
      <c r="D13" s="4">
        <v>148</v>
      </c>
      <c r="Q13" s="4">
        <v>7825025888</v>
      </c>
    </row>
    <row r="14" spans="1:26" ht="15.75" customHeight="1" x14ac:dyDescent="0.15">
      <c r="A14" s="6">
        <v>45581.562141203707</v>
      </c>
      <c r="B14" s="4" t="s">
        <v>161</v>
      </c>
      <c r="C14" s="4" t="s">
        <v>133</v>
      </c>
      <c r="D14" s="4">
        <v>157.5</v>
      </c>
      <c r="Q14" s="4">
        <v>7825025888</v>
      </c>
    </row>
    <row r="15" spans="1:26" ht="15.75" customHeight="1" x14ac:dyDescent="0.15">
      <c r="A15" s="6">
        <v>45581.562442129631</v>
      </c>
      <c r="B15" s="4" t="s">
        <v>161</v>
      </c>
      <c r="C15" s="4" t="s">
        <v>122</v>
      </c>
      <c r="D15" s="4">
        <v>152</v>
      </c>
      <c r="Q15" s="4">
        <v>7825025888</v>
      </c>
    </row>
    <row r="16" spans="1:26" ht="15.75" customHeight="1" x14ac:dyDescent="0.15">
      <c r="A16" s="6">
        <v>45581.562777777777</v>
      </c>
      <c r="B16" s="4" t="s">
        <v>161</v>
      </c>
      <c r="C16" s="4" t="s">
        <v>128</v>
      </c>
      <c r="D16" s="4">
        <v>165</v>
      </c>
      <c r="Q16" s="4">
        <v>7825025888</v>
      </c>
    </row>
    <row r="17" spans="1:17" ht="15.75" customHeight="1" x14ac:dyDescent="0.15">
      <c r="A17" s="6">
        <v>45581.563125000001</v>
      </c>
      <c r="B17" s="4" t="s">
        <v>161</v>
      </c>
      <c r="C17" s="4" t="s">
        <v>127</v>
      </c>
      <c r="D17" s="4">
        <v>156</v>
      </c>
      <c r="Q17" s="4">
        <v>7825025888</v>
      </c>
    </row>
    <row r="18" spans="1:17" ht="15.75" customHeight="1" x14ac:dyDescent="0.15">
      <c r="A18" s="6">
        <v>45581.563402777778</v>
      </c>
      <c r="B18" s="4" t="s">
        <v>161</v>
      </c>
      <c r="C18" s="4" t="s">
        <v>132</v>
      </c>
      <c r="D18" s="4">
        <v>154</v>
      </c>
      <c r="Q18" s="4">
        <v>7825025888</v>
      </c>
    </row>
    <row r="19" spans="1:17" ht="15.75" customHeight="1" x14ac:dyDescent="0.15">
      <c r="A19" s="6">
        <v>45581.563842592594</v>
      </c>
      <c r="B19" s="4" t="s">
        <v>161</v>
      </c>
      <c r="C19" s="4" t="s">
        <v>120</v>
      </c>
      <c r="D19" s="4">
        <v>165.5</v>
      </c>
      <c r="Q19" s="4">
        <v>7825025888</v>
      </c>
    </row>
    <row r="20" spans="1:17" ht="13" x14ac:dyDescent="0.15">
      <c r="A20" s="6">
        <v>45581.564293981479</v>
      </c>
      <c r="B20" s="4" t="s">
        <v>161</v>
      </c>
      <c r="C20" s="4" t="s">
        <v>131</v>
      </c>
      <c r="D20" s="4">
        <v>167.5</v>
      </c>
      <c r="Q20" s="4">
        <v>7825025888</v>
      </c>
    </row>
    <row r="21" spans="1:17" ht="13" x14ac:dyDescent="0.15">
      <c r="A21" s="6">
        <v>45581.564687500002</v>
      </c>
      <c r="B21" s="4" t="s">
        <v>161</v>
      </c>
      <c r="C21" s="4" t="s">
        <v>129</v>
      </c>
      <c r="D21" s="4">
        <v>167.5</v>
      </c>
      <c r="Q21" s="4">
        <v>7825025888</v>
      </c>
    </row>
    <row r="22" spans="1:17" ht="13" x14ac:dyDescent="0.15">
      <c r="A22" s="6">
        <v>45581.565532407411</v>
      </c>
      <c r="B22" s="4" t="s">
        <v>161</v>
      </c>
      <c r="C22" s="4" t="s">
        <v>134</v>
      </c>
      <c r="D22" s="4">
        <v>157</v>
      </c>
      <c r="Q22" s="4">
        <v>7825025888</v>
      </c>
    </row>
    <row r="23" spans="1:17" ht="13" x14ac:dyDescent="0.15">
      <c r="A23" s="6">
        <v>45581.567314814813</v>
      </c>
      <c r="B23" s="4" t="s">
        <v>161</v>
      </c>
      <c r="C23" s="4" t="s">
        <v>113</v>
      </c>
      <c r="D23" s="4">
        <v>163</v>
      </c>
      <c r="Q23" s="4">
        <v>7825025888</v>
      </c>
    </row>
    <row r="24" spans="1:17" ht="13" x14ac:dyDescent="0.15">
      <c r="A24" s="6">
        <v>45581.567650462966</v>
      </c>
      <c r="B24" s="4" t="s">
        <v>161</v>
      </c>
      <c r="C24" s="4" t="s">
        <v>108</v>
      </c>
      <c r="D24" s="4">
        <v>160</v>
      </c>
      <c r="Q24" s="4">
        <v>7825025888</v>
      </c>
    </row>
    <row r="25" spans="1:17" ht="13" x14ac:dyDescent="0.15">
      <c r="A25" s="6">
        <v>45581.568067129629</v>
      </c>
      <c r="B25" s="4" t="s">
        <v>161</v>
      </c>
      <c r="C25" s="4" t="s">
        <v>104</v>
      </c>
      <c r="D25" s="4">
        <v>147</v>
      </c>
      <c r="Q25" s="4">
        <v>7825025888</v>
      </c>
    </row>
    <row r="26" spans="1:17" ht="13" x14ac:dyDescent="0.15">
      <c r="A26" s="6">
        <v>45581.568391203706</v>
      </c>
      <c r="B26" s="4" t="s">
        <v>161</v>
      </c>
      <c r="C26" s="4" t="s">
        <v>110</v>
      </c>
      <c r="D26" s="4">
        <v>144</v>
      </c>
      <c r="Q26" s="4">
        <v>7825025888</v>
      </c>
    </row>
    <row r="27" spans="1:17" ht="13" x14ac:dyDescent="0.15">
      <c r="A27" s="6">
        <v>45581.568842592591</v>
      </c>
      <c r="B27" s="4" t="s">
        <v>161</v>
      </c>
      <c r="C27" s="4" t="s">
        <v>106</v>
      </c>
      <c r="D27" s="4">
        <v>142</v>
      </c>
      <c r="Q27" s="4">
        <v>7825025888</v>
      </c>
    </row>
    <row r="28" spans="1:17" ht="13" x14ac:dyDescent="0.15">
      <c r="A28" s="6">
        <v>45581.569328703707</v>
      </c>
      <c r="B28" s="4" t="s">
        <v>161</v>
      </c>
      <c r="C28" s="4" t="s">
        <v>97</v>
      </c>
      <c r="D28" s="4">
        <v>148</v>
      </c>
      <c r="Q28" s="4">
        <v>7825025888</v>
      </c>
    </row>
    <row r="29" spans="1:17" ht="13" x14ac:dyDescent="0.15">
      <c r="A29" s="6">
        <v>45581.569618055553</v>
      </c>
      <c r="B29" s="4" t="s">
        <v>161</v>
      </c>
      <c r="C29" s="4" t="s">
        <v>100</v>
      </c>
      <c r="D29" s="4">
        <v>162.5</v>
      </c>
      <c r="Q29" s="4">
        <v>7825025888</v>
      </c>
    </row>
    <row r="30" spans="1:17" ht="13" x14ac:dyDescent="0.15">
      <c r="A30" s="6">
        <v>45581.570092592592</v>
      </c>
      <c r="B30" s="4" t="s">
        <v>161</v>
      </c>
      <c r="C30" s="4" t="s">
        <v>98</v>
      </c>
      <c r="D30" s="4">
        <v>146</v>
      </c>
      <c r="Q30" s="4">
        <v>7825025888</v>
      </c>
    </row>
    <row r="31" spans="1:17" ht="13" x14ac:dyDescent="0.15">
      <c r="A31" s="6">
        <v>45581.571018518516</v>
      </c>
      <c r="B31" s="4" t="s">
        <v>161</v>
      </c>
      <c r="C31" s="4" t="s">
        <v>150</v>
      </c>
      <c r="D31" s="4">
        <v>166</v>
      </c>
      <c r="Q31" s="4">
        <v>7825025888</v>
      </c>
    </row>
    <row r="32" spans="1:17" ht="13" x14ac:dyDescent="0.15">
      <c r="A32" s="6">
        <v>45581.571562500001</v>
      </c>
      <c r="B32" s="4" t="s">
        <v>161</v>
      </c>
      <c r="C32" s="4" t="s">
        <v>141</v>
      </c>
      <c r="D32" s="4">
        <v>172</v>
      </c>
      <c r="Q32" s="4">
        <v>7825025888</v>
      </c>
    </row>
    <row r="33" spans="1:17" ht="13" x14ac:dyDescent="0.15">
      <c r="A33" s="6">
        <v>45581.572141203702</v>
      </c>
      <c r="B33" s="4" t="s">
        <v>161</v>
      </c>
      <c r="C33" s="4" t="s">
        <v>143</v>
      </c>
      <c r="D33" s="4">
        <v>165.5</v>
      </c>
      <c r="Q33" s="4">
        <v>7825025888</v>
      </c>
    </row>
    <row r="34" spans="1:17" ht="13" x14ac:dyDescent="0.15">
      <c r="A34" s="6">
        <v>45581.572974537034</v>
      </c>
      <c r="B34" s="4" t="s">
        <v>161</v>
      </c>
      <c r="C34" s="4" t="s">
        <v>144</v>
      </c>
      <c r="D34" s="4">
        <v>153</v>
      </c>
      <c r="Q34" s="4">
        <v>7825025888</v>
      </c>
    </row>
    <row r="35" spans="1:17" ht="13" x14ac:dyDescent="0.15">
      <c r="A35" s="6">
        <v>45581.573784722219</v>
      </c>
      <c r="B35" s="4" t="s">
        <v>161</v>
      </c>
      <c r="C35" s="4" t="s">
        <v>142</v>
      </c>
      <c r="D35" s="4">
        <v>137.5</v>
      </c>
      <c r="Q35" s="4">
        <v>7825025888</v>
      </c>
    </row>
    <row r="36" spans="1:17" ht="13" x14ac:dyDescent="0.15">
      <c r="A36" s="6">
        <v>45581.57472222222</v>
      </c>
      <c r="B36" s="4" t="s">
        <v>161</v>
      </c>
      <c r="C36" s="4" t="s">
        <v>146</v>
      </c>
      <c r="D36" s="4">
        <v>158</v>
      </c>
      <c r="Q36" s="4">
        <v>7825025888</v>
      </c>
    </row>
    <row r="37" spans="1:17" ht="13" x14ac:dyDescent="0.15">
      <c r="A37" s="6">
        <v>45581.575185185182</v>
      </c>
      <c r="B37" s="4" t="s">
        <v>161</v>
      </c>
      <c r="C37" s="4" t="s">
        <v>135</v>
      </c>
      <c r="D37" s="4">
        <v>151</v>
      </c>
      <c r="Q37" s="4">
        <v>7825025888</v>
      </c>
    </row>
    <row r="38" spans="1:17" ht="13" x14ac:dyDescent="0.15">
      <c r="A38" s="6">
        <v>45581.576307870368</v>
      </c>
      <c r="B38" s="4" t="s">
        <v>161</v>
      </c>
      <c r="C38" s="4" t="s">
        <v>148</v>
      </c>
      <c r="D38" s="4">
        <v>154</v>
      </c>
      <c r="Q38" s="4">
        <v>7825025888</v>
      </c>
    </row>
    <row r="39" spans="1:17" ht="13" x14ac:dyDescent="0.15">
      <c r="A39" s="6">
        <v>45581.57671296296</v>
      </c>
      <c r="B39" s="4" t="s">
        <v>161</v>
      </c>
      <c r="C39" s="4" t="s">
        <v>152</v>
      </c>
      <c r="D39" s="4">
        <v>163</v>
      </c>
      <c r="Q39" s="4">
        <v>7825025888</v>
      </c>
    </row>
    <row r="40" spans="1:17" ht="13" x14ac:dyDescent="0.15">
      <c r="A40" s="6">
        <v>45581.577407407407</v>
      </c>
      <c r="B40" s="4" t="s">
        <v>161</v>
      </c>
      <c r="C40" s="4" t="s">
        <v>153</v>
      </c>
      <c r="D40" s="4">
        <v>161.5</v>
      </c>
      <c r="Q40" s="4">
        <v>7825025888</v>
      </c>
    </row>
    <row r="41" spans="1:17" ht="13" x14ac:dyDescent="0.15">
      <c r="A41" s="6">
        <v>45581.579710648148</v>
      </c>
      <c r="B41" s="4" t="s">
        <v>161</v>
      </c>
      <c r="C41" s="4" t="s">
        <v>101</v>
      </c>
      <c r="D41" s="4">
        <v>143</v>
      </c>
      <c r="Q41" s="4">
        <v>7825025888</v>
      </c>
    </row>
    <row r="42" spans="1:17" ht="13" x14ac:dyDescent="0.15">
      <c r="A42" s="6">
        <v>45581.580312500002</v>
      </c>
      <c r="B42" s="4" t="s">
        <v>161</v>
      </c>
      <c r="C42" s="4" t="s">
        <v>109</v>
      </c>
      <c r="D42" s="4">
        <v>166</v>
      </c>
      <c r="Q42" s="4">
        <v>7825025888</v>
      </c>
    </row>
    <row r="43" spans="1:17" ht="13" x14ac:dyDescent="0.15">
      <c r="A43" s="6">
        <v>45581.580833333333</v>
      </c>
      <c r="B43" s="4" t="s">
        <v>161</v>
      </c>
      <c r="C43" s="4" t="s">
        <v>111</v>
      </c>
      <c r="D43" s="4">
        <v>162</v>
      </c>
      <c r="Q43" s="4">
        <v>7825025888</v>
      </c>
    </row>
    <row r="44" spans="1:17" ht="13" x14ac:dyDescent="0.15">
      <c r="A44" s="6">
        <v>45581.581273148149</v>
      </c>
      <c r="B44" s="4" t="s">
        <v>161</v>
      </c>
      <c r="C44" s="4" t="s">
        <v>102</v>
      </c>
      <c r="D44" s="4">
        <v>145</v>
      </c>
      <c r="Q44" s="4">
        <v>7825025888</v>
      </c>
    </row>
    <row r="45" spans="1:17" ht="13" x14ac:dyDescent="0.15">
      <c r="A45" s="6">
        <v>45581.581793981481</v>
      </c>
      <c r="B45" s="4" t="s">
        <v>161</v>
      </c>
      <c r="C45" s="4" t="s">
        <v>105</v>
      </c>
      <c r="D45" s="4">
        <v>150</v>
      </c>
      <c r="Q45" s="4">
        <v>7825025888</v>
      </c>
    </row>
    <row r="46" spans="1:17" ht="13" x14ac:dyDescent="0.15">
      <c r="A46" s="6">
        <v>45581.582118055558</v>
      </c>
      <c r="B46" s="4" t="s">
        <v>161</v>
      </c>
      <c r="C46" s="4" t="s">
        <v>107</v>
      </c>
      <c r="D46" s="4">
        <v>150</v>
      </c>
      <c r="Q46" s="4">
        <v>7825025888</v>
      </c>
    </row>
    <row r="47" spans="1:17" ht="13" x14ac:dyDescent="0.15">
      <c r="A47" s="6">
        <v>45581.582800925928</v>
      </c>
      <c r="B47" s="4" t="s">
        <v>161</v>
      </c>
      <c r="C47" s="4" t="s">
        <v>112</v>
      </c>
      <c r="D47" s="4">
        <v>150</v>
      </c>
      <c r="Q47" s="4">
        <v>7825025888</v>
      </c>
    </row>
    <row r="48" spans="1:17" ht="13" x14ac:dyDescent="0.15">
      <c r="A48" s="6">
        <v>45581.583182870374</v>
      </c>
      <c r="B48" s="4" t="s">
        <v>161</v>
      </c>
      <c r="C48" s="4" t="s">
        <v>99</v>
      </c>
      <c r="D48" s="4">
        <v>151.5</v>
      </c>
      <c r="Q48" s="4">
        <v>7825025888</v>
      </c>
    </row>
    <row r="49" spans="1:17" ht="13" x14ac:dyDescent="0.15">
      <c r="A49" s="6">
        <v>45581.583645833336</v>
      </c>
      <c r="B49" s="4" t="s">
        <v>161</v>
      </c>
      <c r="C49" s="4" t="s">
        <v>103</v>
      </c>
      <c r="D49" s="4">
        <v>164.5</v>
      </c>
      <c r="Q49" s="4">
        <v>7825025888</v>
      </c>
    </row>
    <row r="50" spans="1:17" ht="13" x14ac:dyDescent="0.15">
      <c r="A50" s="6">
        <v>45581.590162037035</v>
      </c>
      <c r="B50" s="4" t="s">
        <v>160</v>
      </c>
      <c r="C50" s="4" t="s">
        <v>155</v>
      </c>
      <c r="D50" s="4">
        <v>170</v>
      </c>
      <c r="Q50" s="4">
        <v>228182464</v>
      </c>
    </row>
    <row r="51" spans="1:17" ht="13" x14ac:dyDescent="0.15">
      <c r="A51" s="6">
        <v>45581.590312499997</v>
      </c>
      <c r="B51" s="4" t="s">
        <v>160</v>
      </c>
      <c r="C51" s="4" t="s">
        <v>145</v>
      </c>
      <c r="D51" s="4">
        <v>164.5</v>
      </c>
      <c r="Q51" s="4">
        <v>228182464</v>
      </c>
    </row>
    <row r="52" spans="1:17" ht="13" x14ac:dyDescent="0.15">
      <c r="A52" s="6">
        <v>45581.591099537036</v>
      </c>
      <c r="B52" s="4" t="s">
        <v>160</v>
      </c>
      <c r="C52" s="4" t="s">
        <v>154</v>
      </c>
      <c r="D52" s="4">
        <v>172</v>
      </c>
      <c r="Q52" s="4">
        <v>228182464</v>
      </c>
    </row>
    <row r="53" spans="1:17" ht="13" x14ac:dyDescent="0.15">
      <c r="A53" s="6">
        <v>45581.591643518521</v>
      </c>
      <c r="B53" s="4" t="s">
        <v>160</v>
      </c>
      <c r="C53" s="4" t="s">
        <v>139</v>
      </c>
      <c r="D53" s="4">
        <v>151.5</v>
      </c>
      <c r="Q53" s="4">
        <v>228182464</v>
      </c>
    </row>
    <row r="54" spans="1:17" ht="13" x14ac:dyDescent="0.15">
      <c r="A54" s="6">
        <v>45581.592488425929</v>
      </c>
      <c r="B54" s="4" t="s">
        <v>160</v>
      </c>
      <c r="C54" s="4" t="s">
        <v>140</v>
      </c>
      <c r="D54" s="4">
        <v>147.5</v>
      </c>
      <c r="Q54" s="4">
        <v>228182464</v>
      </c>
    </row>
    <row r="55" spans="1:17" ht="13" x14ac:dyDescent="0.15">
      <c r="A55" s="6">
        <v>45581.593668981484</v>
      </c>
      <c r="B55" s="4" t="s">
        <v>161</v>
      </c>
      <c r="C55" s="4" t="s">
        <v>151</v>
      </c>
      <c r="D55" s="4">
        <v>159.5</v>
      </c>
      <c r="Q55" s="4">
        <v>7825025888</v>
      </c>
    </row>
    <row r="56" spans="1:17" ht="13" x14ac:dyDescent="0.15">
      <c r="A56" s="6">
        <v>45581.594097222223</v>
      </c>
      <c r="B56" s="4" t="s">
        <v>161</v>
      </c>
      <c r="C56" s="4" t="s">
        <v>137</v>
      </c>
      <c r="D56" s="4">
        <v>145</v>
      </c>
      <c r="Q56" s="4">
        <v>7825025888</v>
      </c>
    </row>
    <row r="57" spans="1:17" ht="13" x14ac:dyDescent="0.15">
      <c r="A57" s="6">
        <v>45581.59443287037</v>
      </c>
      <c r="B57" s="4" t="s">
        <v>161</v>
      </c>
      <c r="C57" s="4" t="s">
        <v>138</v>
      </c>
      <c r="D57" s="4">
        <v>148</v>
      </c>
      <c r="Q57" s="4">
        <v>7825025888</v>
      </c>
    </row>
    <row r="58" spans="1:17" ht="13" x14ac:dyDescent="0.15">
      <c r="A58" s="6">
        <v>45581.594861111109</v>
      </c>
      <c r="B58" s="4" t="s">
        <v>161</v>
      </c>
      <c r="C58" s="4" t="s">
        <v>136</v>
      </c>
      <c r="D58" s="4">
        <v>151.5</v>
      </c>
      <c r="Q58" s="4">
        <v>7825025888</v>
      </c>
    </row>
    <row r="59" spans="1:17" ht="13" x14ac:dyDescent="0.15">
      <c r="A59" s="6">
        <v>45581.59542824074</v>
      </c>
      <c r="B59" s="4" t="s">
        <v>161</v>
      </c>
      <c r="C59" s="4" t="s">
        <v>147</v>
      </c>
      <c r="D59" s="4">
        <v>155.5</v>
      </c>
      <c r="Q59" s="4">
        <v>7825025888</v>
      </c>
    </row>
    <row r="60" spans="1:17" ht="13" x14ac:dyDescent="0.15">
      <c r="A60" s="6">
        <v>45581.665810185186</v>
      </c>
      <c r="B60" s="4" t="s">
        <v>161</v>
      </c>
      <c r="C60" s="4" t="s">
        <v>44</v>
      </c>
      <c r="D60" s="4">
        <v>138.5</v>
      </c>
      <c r="Q60" s="4">
        <v>7825025888</v>
      </c>
    </row>
    <row r="61" spans="1:17" ht="13" x14ac:dyDescent="0.15">
      <c r="A61" s="6">
        <v>45581.666134259256</v>
      </c>
      <c r="B61" s="4" t="s">
        <v>161</v>
      </c>
      <c r="C61" s="4" t="s">
        <v>43</v>
      </c>
      <c r="D61" s="4">
        <v>167</v>
      </c>
      <c r="Q61" s="4">
        <v>7825025888</v>
      </c>
    </row>
    <row r="62" spans="1:17" ht="13" x14ac:dyDescent="0.15">
      <c r="A62" s="6">
        <v>45581.666516203702</v>
      </c>
      <c r="B62" s="4" t="s">
        <v>161</v>
      </c>
      <c r="C62" s="4" t="s">
        <v>47</v>
      </c>
      <c r="D62" s="4">
        <v>158</v>
      </c>
      <c r="Q62" s="4">
        <v>7825025888</v>
      </c>
    </row>
    <row r="63" spans="1:17" ht="13" x14ac:dyDescent="0.15">
      <c r="A63" s="6">
        <v>45581.666666666664</v>
      </c>
      <c r="B63" s="4" t="s">
        <v>161</v>
      </c>
      <c r="C63" s="4" t="s">
        <v>47</v>
      </c>
      <c r="D63" s="4">
        <v>157</v>
      </c>
      <c r="Q63" s="4">
        <v>7825025888</v>
      </c>
    </row>
    <row r="64" spans="1:17" ht="13" x14ac:dyDescent="0.15">
      <c r="A64" s="6">
        <v>45581.666944444441</v>
      </c>
      <c r="B64" s="4" t="s">
        <v>161</v>
      </c>
      <c r="C64" s="4" t="s">
        <v>46</v>
      </c>
      <c r="D64" s="4">
        <v>152</v>
      </c>
      <c r="Q64" s="4">
        <v>7825025888</v>
      </c>
    </row>
    <row r="65" spans="1:17" ht="13" x14ac:dyDescent="0.15">
      <c r="A65" s="6">
        <v>45581.667523148149</v>
      </c>
      <c r="B65" s="4" t="s">
        <v>161</v>
      </c>
      <c r="C65" s="4" t="s">
        <v>45</v>
      </c>
      <c r="D65" s="4">
        <v>157.5</v>
      </c>
      <c r="Q65" s="4">
        <v>7825025888</v>
      </c>
    </row>
    <row r="66" spans="1:17" ht="13" x14ac:dyDescent="0.15">
      <c r="A66" s="6">
        <v>45581.667974537035</v>
      </c>
      <c r="B66" s="4" t="s">
        <v>161</v>
      </c>
      <c r="C66" s="4" t="s">
        <v>48</v>
      </c>
      <c r="D66" s="4">
        <v>155.5</v>
      </c>
      <c r="Q66" s="4">
        <v>7825025888</v>
      </c>
    </row>
    <row r="67" spans="1:17" ht="13" x14ac:dyDescent="0.15">
      <c r="A67" s="6">
        <v>45581.668761574074</v>
      </c>
      <c r="B67" s="4" t="s">
        <v>161</v>
      </c>
      <c r="C67" s="4" t="s">
        <v>79</v>
      </c>
      <c r="D67" s="4">
        <v>158.5</v>
      </c>
      <c r="Q67" s="4">
        <v>7825025888</v>
      </c>
    </row>
    <row r="68" spans="1:17" ht="13" x14ac:dyDescent="0.15">
      <c r="A68" s="6">
        <v>45581.669131944444</v>
      </c>
      <c r="B68" s="4" t="s">
        <v>161</v>
      </c>
      <c r="C68" s="4" t="s">
        <v>82</v>
      </c>
      <c r="D68" s="4">
        <v>160</v>
      </c>
      <c r="Q68" s="4">
        <v>7825025888</v>
      </c>
    </row>
    <row r="69" spans="1:17" ht="13" x14ac:dyDescent="0.15">
      <c r="A69" s="6">
        <v>45581.669525462959</v>
      </c>
      <c r="B69" s="4" t="s">
        <v>161</v>
      </c>
      <c r="C69" s="4" t="s">
        <v>80</v>
      </c>
      <c r="D69" s="4">
        <v>160</v>
      </c>
      <c r="Q69" s="4">
        <v>7825025888</v>
      </c>
    </row>
    <row r="70" spans="1:17" ht="13" x14ac:dyDescent="0.15">
      <c r="A70" s="6">
        <v>45581.669930555552</v>
      </c>
      <c r="B70" s="4" t="s">
        <v>161</v>
      </c>
      <c r="C70" s="4" t="s">
        <v>81</v>
      </c>
      <c r="D70" s="4">
        <v>157</v>
      </c>
      <c r="Q70" s="4">
        <v>7825025888</v>
      </c>
    </row>
    <row r="71" spans="1:17" ht="13" x14ac:dyDescent="0.15">
      <c r="A71" s="6">
        <v>45581.670474537037</v>
      </c>
      <c r="B71" s="4" t="s">
        <v>161</v>
      </c>
      <c r="C71" s="4" t="s">
        <v>87</v>
      </c>
      <c r="D71" s="4">
        <v>146</v>
      </c>
      <c r="Q71" s="4">
        <v>7825025888</v>
      </c>
    </row>
    <row r="72" spans="1:17" ht="13" x14ac:dyDescent="0.15">
      <c r="A72" s="6">
        <v>45581.670914351853</v>
      </c>
      <c r="B72" s="4" t="s">
        <v>161</v>
      </c>
      <c r="C72" s="4" t="s">
        <v>83</v>
      </c>
      <c r="D72" s="4">
        <v>153</v>
      </c>
      <c r="Q72" s="4">
        <v>7825025888</v>
      </c>
    </row>
    <row r="73" spans="1:17" ht="13" x14ac:dyDescent="0.15">
      <c r="A73" s="6">
        <v>45581.671377314815</v>
      </c>
      <c r="B73" s="4" t="s">
        <v>161</v>
      </c>
      <c r="C73" s="4" t="s">
        <v>84</v>
      </c>
      <c r="D73" s="4">
        <v>144</v>
      </c>
      <c r="Q73" s="4">
        <v>7825025888</v>
      </c>
    </row>
    <row r="74" spans="1:17" ht="13" x14ac:dyDescent="0.15">
      <c r="A74" s="6">
        <v>45581.671805555554</v>
      </c>
      <c r="B74" s="4" t="s">
        <v>161</v>
      </c>
      <c r="C74" s="4" t="s">
        <v>86</v>
      </c>
      <c r="D74" s="4">
        <v>151.5</v>
      </c>
      <c r="Q74" s="4">
        <v>7825025888</v>
      </c>
    </row>
    <row r="75" spans="1:17" ht="13" x14ac:dyDescent="0.15">
      <c r="A75" s="6">
        <v>45581.672488425924</v>
      </c>
      <c r="B75" s="4" t="s">
        <v>161</v>
      </c>
      <c r="C75" s="4" t="s">
        <v>85</v>
      </c>
      <c r="D75" s="4">
        <v>151.5</v>
      </c>
      <c r="Q75" s="4">
        <v>7825025888</v>
      </c>
    </row>
    <row r="76" spans="1:17" ht="13" x14ac:dyDescent="0.15">
      <c r="A76" s="6">
        <v>45581.680092592593</v>
      </c>
      <c r="B76" s="4" t="s">
        <v>161</v>
      </c>
      <c r="C76" s="4" t="s">
        <v>89</v>
      </c>
      <c r="D76" s="4">
        <v>133</v>
      </c>
      <c r="Q76" s="4">
        <v>7825025888</v>
      </c>
    </row>
    <row r="77" spans="1:17" ht="13" x14ac:dyDescent="0.15">
      <c r="A77" s="6">
        <v>45581.680451388886</v>
      </c>
      <c r="B77" s="4" t="s">
        <v>161</v>
      </c>
      <c r="C77" s="4" t="s">
        <v>50</v>
      </c>
      <c r="D77" s="4">
        <v>158</v>
      </c>
      <c r="Q77" s="4">
        <v>7825025888</v>
      </c>
    </row>
    <row r="78" spans="1:17" ht="13" x14ac:dyDescent="0.15">
      <c r="A78" s="6">
        <v>45581.680902777778</v>
      </c>
      <c r="B78" s="4" t="s">
        <v>161</v>
      </c>
      <c r="C78" s="4" t="s">
        <v>53</v>
      </c>
      <c r="D78" s="4">
        <v>153</v>
      </c>
      <c r="Q78" s="4">
        <v>7825025888</v>
      </c>
    </row>
    <row r="79" spans="1:17" ht="13" x14ac:dyDescent="0.15">
      <c r="A79" s="6">
        <v>45581.681319444448</v>
      </c>
      <c r="B79" s="4" t="s">
        <v>161</v>
      </c>
      <c r="C79" s="4" t="s">
        <v>52</v>
      </c>
      <c r="D79" s="4">
        <v>160.5</v>
      </c>
      <c r="Q79" s="4">
        <v>7825025888</v>
      </c>
    </row>
    <row r="80" spans="1:17" ht="13" x14ac:dyDescent="0.15">
      <c r="A80" s="6">
        <v>45581.681770833333</v>
      </c>
      <c r="B80" s="4" t="s">
        <v>161</v>
      </c>
      <c r="C80" s="4" t="s">
        <v>51</v>
      </c>
      <c r="D80" s="4">
        <v>148</v>
      </c>
      <c r="Q80" s="4">
        <v>7825025888</v>
      </c>
    </row>
    <row r="81" spans="1:17" ht="13" x14ac:dyDescent="0.15">
      <c r="A81" s="6">
        <v>45581.682384259257</v>
      </c>
      <c r="B81" s="4" t="s">
        <v>161</v>
      </c>
      <c r="C81" s="4" t="s">
        <v>49</v>
      </c>
      <c r="D81" s="4">
        <v>154</v>
      </c>
      <c r="Q81" s="4">
        <v>7825025888</v>
      </c>
    </row>
    <row r="82" spans="1:17" ht="13" x14ac:dyDescent="0.15">
      <c r="A82" s="6">
        <v>45581.682974537034</v>
      </c>
      <c r="B82" s="4" t="s">
        <v>161</v>
      </c>
      <c r="C82" s="4" t="s">
        <v>90</v>
      </c>
      <c r="D82" s="4">
        <v>148.5</v>
      </c>
      <c r="Q82" s="4">
        <v>7825025888</v>
      </c>
    </row>
    <row r="83" spans="1:17" ht="13" x14ac:dyDescent="0.15">
      <c r="A83" s="6">
        <v>45581.683287037034</v>
      </c>
      <c r="B83" s="4" t="s">
        <v>161</v>
      </c>
      <c r="C83" s="4" t="s">
        <v>88</v>
      </c>
      <c r="D83" s="4">
        <v>149.5</v>
      </c>
      <c r="Q83" s="4">
        <v>7825025888</v>
      </c>
    </row>
    <row r="84" spans="1:17" ht="13" x14ac:dyDescent="0.15">
      <c r="A84" s="6">
        <v>45581.683738425927</v>
      </c>
      <c r="B84" s="4" t="s">
        <v>161</v>
      </c>
      <c r="C84" s="4" t="s">
        <v>94</v>
      </c>
      <c r="D84" s="4">
        <v>153</v>
      </c>
      <c r="Q84" s="4">
        <v>7825025888</v>
      </c>
    </row>
    <row r="85" spans="1:17" ht="13" x14ac:dyDescent="0.15">
      <c r="A85" s="6">
        <v>45581.684155092589</v>
      </c>
      <c r="B85" s="4" t="s">
        <v>161</v>
      </c>
      <c r="C85" s="4" t="s">
        <v>91</v>
      </c>
      <c r="D85" s="4">
        <v>148.5</v>
      </c>
      <c r="Q85" s="4">
        <v>7825025888</v>
      </c>
    </row>
    <row r="86" spans="1:17" ht="13" x14ac:dyDescent="0.15">
      <c r="A86" s="6">
        <v>45581.684479166666</v>
      </c>
      <c r="B86" s="4" t="s">
        <v>161</v>
      </c>
      <c r="C86" s="4" t="s">
        <v>93</v>
      </c>
      <c r="D86" s="4">
        <v>147</v>
      </c>
      <c r="Q86" s="4">
        <v>7825025888</v>
      </c>
    </row>
    <row r="87" spans="1:17" ht="13" x14ac:dyDescent="0.15">
      <c r="A87" s="6">
        <v>45581.684849537036</v>
      </c>
      <c r="B87" s="4" t="s">
        <v>161</v>
      </c>
      <c r="C87" s="4" t="s">
        <v>92</v>
      </c>
      <c r="D87" s="4">
        <v>152</v>
      </c>
      <c r="Q87" s="4">
        <v>7825025888</v>
      </c>
    </row>
    <row r="88" spans="1:17" ht="13" x14ac:dyDescent="0.15">
      <c r="A88" s="6">
        <v>45581.685324074075</v>
      </c>
      <c r="B88" s="4" t="s">
        <v>161</v>
      </c>
      <c r="C88" s="4" t="s">
        <v>96</v>
      </c>
      <c r="D88" s="4">
        <v>157</v>
      </c>
      <c r="Q88" s="4">
        <v>7825025888</v>
      </c>
    </row>
    <row r="89" spans="1:17" ht="13" x14ac:dyDescent="0.15">
      <c r="A89" s="6">
        <v>45581.685914351852</v>
      </c>
      <c r="B89" s="4" t="s">
        <v>161</v>
      </c>
      <c r="C89" s="4" t="s">
        <v>95</v>
      </c>
      <c r="D89" s="4">
        <v>167</v>
      </c>
      <c r="Q89" s="4">
        <v>7825025888</v>
      </c>
    </row>
    <row r="90" spans="1:17" ht="13" x14ac:dyDescent="0.15">
      <c r="A90" s="6">
        <v>45581.686921296299</v>
      </c>
      <c r="B90" s="4" t="s">
        <v>161</v>
      </c>
      <c r="C90" s="4" t="s">
        <v>59</v>
      </c>
      <c r="D90" s="4">
        <v>147</v>
      </c>
      <c r="Q90" s="4">
        <v>7825025888</v>
      </c>
    </row>
    <row r="91" spans="1:17" ht="13" x14ac:dyDescent="0.15">
      <c r="A91" s="6">
        <v>45581.687696759262</v>
      </c>
      <c r="B91" s="4" t="s">
        <v>161</v>
      </c>
      <c r="C91" s="4" t="s">
        <v>58</v>
      </c>
      <c r="D91" s="4">
        <v>154</v>
      </c>
      <c r="Q91" s="4">
        <v>7825025888</v>
      </c>
    </row>
    <row r="92" spans="1:17" ht="13" x14ac:dyDescent="0.15">
      <c r="A92" s="6">
        <v>45581.687916666669</v>
      </c>
      <c r="B92" s="4" t="s">
        <v>161</v>
      </c>
      <c r="C92" s="4" t="s">
        <v>56</v>
      </c>
      <c r="D92" s="4">
        <v>142</v>
      </c>
      <c r="Q92" s="4">
        <v>7825025888</v>
      </c>
    </row>
    <row r="93" spans="1:17" ht="13" x14ac:dyDescent="0.15">
      <c r="A93" s="6">
        <v>45581.688564814816</v>
      </c>
      <c r="B93" s="4" t="s">
        <v>161</v>
      </c>
      <c r="C93" s="4" t="s">
        <v>57</v>
      </c>
      <c r="D93" s="4">
        <v>169</v>
      </c>
      <c r="Q93" s="4">
        <v>7825025888</v>
      </c>
    </row>
    <row r="94" spans="1:17" ht="13" x14ac:dyDescent="0.15">
      <c r="A94" s="6">
        <v>45581.688935185186</v>
      </c>
      <c r="B94" s="4" t="s">
        <v>161</v>
      </c>
      <c r="C94" s="4" t="s">
        <v>55</v>
      </c>
      <c r="D94" s="4">
        <v>138</v>
      </c>
      <c r="Q94" s="4">
        <v>7825025888</v>
      </c>
    </row>
    <row r="95" spans="1:17" ht="13" x14ac:dyDescent="0.15">
      <c r="A95" s="6">
        <v>45581.68949074074</v>
      </c>
      <c r="B95" s="4" t="s">
        <v>161</v>
      </c>
      <c r="C95" s="4" t="s">
        <v>54</v>
      </c>
      <c r="D95" s="4">
        <v>163</v>
      </c>
      <c r="Q95" s="4">
        <v>7825025888</v>
      </c>
    </row>
    <row r="96" spans="1:17" ht="13" x14ac:dyDescent="0.15">
      <c r="A96" s="6">
        <v>45581.692812499998</v>
      </c>
      <c r="B96" s="4" t="s">
        <v>161</v>
      </c>
      <c r="C96" s="4" t="s">
        <v>68</v>
      </c>
      <c r="D96" s="4">
        <v>160.5</v>
      </c>
      <c r="Q96" s="4">
        <v>7825025888</v>
      </c>
    </row>
    <row r="97" spans="1:17" ht="13" x14ac:dyDescent="0.15">
      <c r="A97" s="6">
        <v>45581.693298611113</v>
      </c>
      <c r="B97" s="4" t="s">
        <v>161</v>
      </c>
      <c r="C97" s="4" t="s">
        <v>69</v>
      </c>
      <c r="D97" s="4">
        <v>159.5</v>
      </c>
      <c r="Q97" s="4">
        <v>7825025888</v>
      </c>
    </row>
    <row r="98" spans="1:17" ht="13" x14ac:dyDescent="0.15">
      <c r="A98" s="6">
        <v>45581.694247685184</v>
      </c>
      <c r="B98" s="4" t="s">
        <v>161</v>
      </c>
      <c r="C98" s="4" t="s">
        <v>62</v>
      </c>
      <c r="D98" s="4">
        <v>155.5</v>
      </c>
      <c r="Q98" s="4">
        <v>7825025888</v>
      </c>
    </row>
    <row r="99" spans="1:17" ht="13" x14ac:dyDescent="0.15">
      <c r="A99" s="6">
        <v>45581.694780092592</v>
      </c>
      <c r="B99" s="4" t="s">
        <v>161</v>
      </c>
      <c r="C99" s="4" t="s">
        <v>66</v>
      </c>
      <c r="D99" s="4">
        <v>166</v>
      </c>
      <c r="Q99" s="4">
        <v>7825025888</v>
      </c>
    </row>
    <row r="100" spans="1:17" ht="13" x14ac:dyDescent="0.15">
      <c r="A100" s="6">
        <v>45581.695451388892</v>
      </c>
      <c r="B100" s="4" t="s">
        <v>161</v>
      </c>
      <c r="C100" s="4" t="s">
        <v>64</v>
      </c>
      <c r="D100" s="4">
        <v>170.5</v>
      </c>
      <c r="Q100" s="4">
        <v>7825025888</v>
      </c>
    </row>
    <row r="101" spans="1:17" ht="13" x14ac:dyDescent="0.15">
      <c r="A101" s="6">
        <v>45581.695902777778</v>
      </c>
      <c r="B101" s="4" t="s">
        <v>161</v>
      </c>
      <c r="C101" s="4" t="s">
        <v>65</v>
      </c>
      <c r="D101" s="4">
        <v>166.5</v>
      </c>
      <c r="Q101" s="4">
        <v>7825025888</v>
      </c>
    </row>
    <row r="102" spans="1:17" ht="13" x14ac:dyDescent="0.15">
      <c r="A102" s="6">
        <v>45581.696215277778</v>
      </c>
      <c r="B102" s="4" t="s">
        <v>161</v>
      </c>
      <c r="C102" s="4" t="s">
        <v>61</v>
      </c>
      <c r="D102" s="4">
        <v>160.5</v>
      </c>
      <c r="Q102" s="4">
        <v>7825025888</v>
      </c>
    </row>
    <row r="103" spans="1:17" ht="13" x14ac:dyDescent="0.15">
      <c r="A103" s="6">
        <v>45581.696886574071</v>
      </c>
      <c r="B103" s="4" t="s">
        <v>161</v>
      </c>
      <c r="C103" s="4" t="s">
        <v>63</v>
      </c>
      <c r="D103" s="4">
        <v>152</v>
      </c>
      <c r="Q103" s="4">
        <v>7825025888</v>
      </c>
    </row>
    <row r="104" spans="1:17" ht="13" x14ac:dyDescent="0.15">
      <c r="A104" s="6">
        <v>45581.69804398148</v>
      </c>
      <c r="B104" s="4" t="s">
        <v>161</v>
      </c>
      <c r="C104" s="4" t="s">
        <v>76</v>
      </c>
      <c r="D104" s="4">
        <v>150</v>
      </c>
      <c r="Q104" s="4">
        <v>7825025888</v>
      </c>
    </row>
    <row r="105" spans="1:17" ht="13" x14ac:dyDescent="0.15">
      <c r="A105" s="6">
        <v>45581.698622685188</v>
      </c>
      <c r="B105" s="4" t="s">
        <v>161</v>
      </c>
      <c r="C105" s="4" t="s">
        <v>77</v>
      </c>
      <c r="D105" s="4">
        <v>151</v>
      </c>
      <c r="Q105" s="4">
        <v>7825025888</v>
      </c>
    </row>
    <row r="106" spans="1:17" ht="13" x14ac:dyDescent="0.15">
      <c r="A106" s="6">
        <v>45581.699814814812</v>
      </c>
      <c r="B106" s="4" t="s">
        <v>160</v>
      </c>
      <c r="C106" s="4" t="s">
        <v>156</v>
      </c>
      <c r="D106" s="4">
        <v>132</v>
      </c>
      <c r="Q106" s="4">
        <v>228182464</v>
      </c>
    </row>
    <row r="107" spans="1:17" ht="13" x14ac:dyDescent="0.15">
      <c r="A107" s="6">
        <v>45581.700787037036</v>
      </c>
      <c r="B107" s="4" t="s">
        <v>160</v>
      </c>
      <c r="C107" s="4" t="s">
        <v>70</v>
      </c>
      <c r="D107" s="4">
        <v>157.5</v>
      </c>
      <c r="Q107" s="4">
        <v>228182464</v>
      </c>
    </row>
    <row r="108" spans="1:17" ht="13" x14ac:dyDescent="0.15">
      <c r="A108" s="6">
        <v>45581.701932870368</v>
      </c>
      <c r="B108" s="4" t="s">
        <v>160</v>
      </c>
      <c r="C108" s="4" t="s">
        <v>72</v>
      </c>
      <c r="D108" s="4">
        <v>174.5</v>
      </c>
      <c r="Q108" s="4">
        <v>228182464</v>
      </c>
    </row>
    <row r="109" spans="1:17" ht="13" x14ac:dyDescent="0.15">
      <c r="A109" s="6">
        <v>45581.70244212963</v>
      </c>
      <c r="B109" s="4" t="s">
        <v>160</v>
      </c>
      <c r="C109" s="4" t="s">
        <v>75</v>
      </c>
      <c r="D109" s="4">
        <v>163</v>
      </c>
      <c r="Q109" s="4">
        <v>228182464</v>
      </c>
    </row>
    <row r="110" spans="1:17" ht="13" x14ac:dyDescent="0.15">
      <c r="A110" s="6">
        <v>45581.703113425923</v>
      </c>
      <c r="B110" s="4" t="s">
        <v>160</v>
      </c>
      <c r="C110" s="4" t="s">
        <v>71</v>
      </c>
      <c r="D110" s="4">
        <v>162.5</v>
      </c>
      <c r="Q110" s="4">
        <v>228182464</v>
      </c>
    </row>
    <row r="111" spans="1:17" ht="13" x14ac:dyDescent="0.15">
      <c r="A111" s="6">
        <v>45581.703761574077</v>
      </c>
      <c r="B111" s="4" t="s">
        <v>160</v>
      </c>
      <c r="C111" s="4" t="s">
        <v>78</v>
      </c>
      <c r="D111" s="4">
        <v>161.5</v>
      </c>
      <c r="Q111" s="4">
        <v>228182464</v>
      </c>
    </row>
  </sheetData>
  <pageMargins left="0.7" right="0.7" top="0.75" bottom="0.75" header="0.3" footer="0.3"/>
  <headerFooter>
    <oddHeader>&amp;C&amp;"Calibri"&amp;11&amp;K000000 OFFICIAL (CLOSED) / NON-SENSITIVE&amp;1#_x000D_</oddHeader>
    <oddFooter>&amp;C_x000D_&amp;1#&amp;"Calibri"&amp;11&amp;K000000 OFFICIAL (CLOSED) / NON-SENSITIVE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9"/>
  <sheetViews>
    <sheetView workbookViewId="0"/>
  </sheetViews>
  <sheetFormatPr baseColWidth="10" defaultColWidth="12.5" defaultRowHeight="15.75" customHeight="1" x14ac:dyDescent="0.15"/>
  <cols>
    <col min="3" max="3" width="33.5" customWidth="1"/>
  </cols>
  <sheetData>
    <row r="1" spans="1:26" ht="13" x14ac:dyDescent="0.15">
      <c r="A1" s="5" t="s">
        <v>157</v>
      </c>
      <c r="B1" s="5" t="s">
        <v>158</v>
      </c>
      <c r="C1" s="5" t="s">
        <v>159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6">
        <v>45586.45548611111</v>
      </c>
      <c r="B2" s="4" t="s">
        <v>162</v>
      </c>
      <c r="C2" s="4" t="s">
        <v>51</v>
      </c>
      <c r="D2" s="4">
        <v>63</v>
      </c>
      <c r="E2" s="4">
        <v>63</v>
      </c>
      <c r="F2" s="4">
        <v>91</v>
      </c>
      <c r="G2" s="4">
        <v>87</v>
      </c>
      <c r="H2" s="4">
        <v>89</v>
      </c>
      <c r="I2" s="4">
        <v>92</v>
      </c>
      <c r="J2" s="4">
        <v>54</v>
      </c>
      <c r="K2" s="4">
        <v>0</v>
      </c>
      <c r="L2" s="4">
        <v>93</v>
      </c>
      <c r="M2" s="4">
        <v>76</v>
      </c>
      <c r="N2" s="4">
        <v>0</v>
      </c>
      <c r="O2" s="4">
        <v>92</v>
      </c>
      <c r="Q2" s="4">
        <v>849702997</v>
      </c>
    </row>
    <row r="3" spans="1:26" ht="15.75" customHeight="1" x14ac:dyDescent="0.15">
      <c r="A3" s="6">
        <v>45595.63554398148</v>
      </c>
      <c r="B3" s="4" t="s">
        <v>162</v>
      </c>
      <c r="C3" s="4" t="s">
        <v>52</v>
      </c>
      <c r="D3" s="4">
        <v>59</v>
      </c>
      <c r="E3" s="4">
        <v>57</v>
      </c>
      <c r="F3" s="4">
        <v>83</v>
      </c>
      <c r="G3" s="4">
        <v>82</v>
      </c>
      <c r="H3" s="4">
        <v>86</v>
      </c>
      <c r="I3" s="4">
        <v>85</v>
      </c>
      <c r="J3" s="4">
        <v>60</v>
      </c>
      <c r="K3" s="4">
        <v>60</v>
      </c>
      <c r="L3" s="4">
        <v>85</v>
      </c>
      <c r="M3" s="4">
        <v>95</v>
      </c>
      <c r="N3" s="4">
        <v>92</v>
      </c>
      <c r="O3" s="4">
        <v>84</v>
      </c>
      <c r="Q3" s="4">
        <v>849702997</v>
      </c>
    </row>
    <row r="4" spans="1:26" ht="15.75" customHeight="1" x14ac:dyDescent="0.15">
      <c r="A4" s="6">
        <v>45595.636122685188</v>
      </c>
      <c r="B4" s="4" t="s">
        <v>162</v>
      </c>
      <c r="C4" s="4" t="s">
        <v>57</v>
      </c>
      <c r="D4" s="4">
        <v>59</v>
      </c>
      <c r="E4" s="4">
        <v>65</v>
      </c>
      <c r="F4" s="4">
        <v>90</v>
      </c>
      <c r="G4" s="4">
        <v>82</v>
      </c>
      <c r="H4" s="4">
        <v>83</v>
      </c>
      <c r="I4" s="4">
        <v>84</v>
      </c>
      <c r="J4" s="4">
        <v>59</v>
      </c>
      <c r="K4" s="4">
        <v>64</v>
      </c>
      <c r="L4" s="4">
        <v>89</v>
      </c>
      <c r="M4" s="4">
        <v>79</v>
      </c>
      <c r="N4" s="4">
        <v>82</v>
      </c>
      <c r="O4" s="4">
        <v>94</v>
      </c>
      <c r="Q4" s="4">
        <v>849702997</v>
      </c>
    </row>
    <row r="5" spans="1:26" ht="15.75" customHeight="1" x14ac:dyDescent="0.15">
      <c r="A5" s="6">
        <v>45595.637164351851</v>
      </c>
      <c r="B5" s="4" t="s">
        <v>162</v>
      </c>
      <c r="C5" s="4" t="s">
        <v>61</v>
      </c>
      <c r="D5" s="4">
        <v>57</v>
      </c>
      <c r="E5" s="4">
        <v>62</v>
      </c>
      <c r="F5" s="4">
        <v>89</v>
      </c>
      <c r="G5" s="4">
        <v>94</v>
      </c>
      <c r="H5" s="4">
        <v>67</v>
      </c>
      <c r="I5" s="4">
        <v>96</v>
      </c>
      <c r="J5" s="4">
        <v>65</v>
      </c>
      <c r="K5" s="4">
        <v>65</v>
      </c>
      <c r="L5" s="4">
        <v>93</v>
      </c>
      <c r="M5" s="4">
        <v>100</v>
      </c>
      <c r="N5" s="4">
        <v>93</v>
      </c>
      <c r="O5" s="4">
        <v>98</v>
      </c>
      <c r="Q5" s="4">
        <v>849702997</v>
      </c>
    </row>
    <row r="6" spans="1:26" ht="15.75" customHeight="1" x14ac:dyDescent="0.15">
      <c r="A6" s="6">
        <v>45595.640972222223</v>
      </c>
      <c r="B6" s="4" t="s">
        <v>162</v>
      </c>
      <c r="C6" s="4" t="s">
        <v>71</v>
      </c>
      <c r="D6" s="4">
        <v>66</v>
      </c>
      <c r="E6" s="4">
        <v>66</v>
      </c>
      <c r="F6" s="4">
        <v>86</v>
      </c>
      <c r="G6" s="4">
        <v>84</v>
      </c>
      <c r="H6" s="4">
        <v>89</v>
      </c>
      <c r="I6" s="4">
        <v>93</v>
      </c>
      <c r="J6" s="4">
        <v>73</v>
      </c>
      <c r="K6" s="4">
        <v>65</v>
      </c>
      <c r="L6" s="4">
        <v>92</v>
      </c>
      <c r="M6" s="4">
        <v>96</v>
      </c>
      <c r="N6" s="4">
        <v>95</v>
      </c>
      <c r="O6" s="4">
        <v>98</v>
      </c>
      <c r="Q6" s="4">
        <v>849702997</v>
      </c>
    </row>
    <row r="7" spans="1:26" ht="15.75" customHeight="1" x14ac:dyDescent="0.15">
      <c r="A7" s="6">
        <v>45595.64162037037</v>
      </c>
      <c r="B7" s="4" t="s">
        <v>162</v>
      </c>
      <c r="C7" s="4" t="s">
        <v>76</v>
      </c>
      <c r="D7" s="4">
        <v>62</v>
      </c>
      <c r="E7" s="4">
        <v>59</v>
      </c>
      <c r="F7" s="4">
        <v>66</v>
      </c>
      <c r="G7" s="4">
        <v>90</v>
      </c>
      <c r="H7" s="4">
        <v>87</v>
      </c>
      <c r="I7" s="4">
        <v>84</v>
      </c>
      <c r="J7" s="4">
        <v>61</v>
      </c>
      <c r="K7" s="4">
        <v>54</v>
      </c>
      <c r="L7" s="4">
        <v>89</v>
      </c>
      <c r="M7" s="4">
        <v>99</v>
      </c>
      <c r="N7" s="4">
        <v>87</v>
      </c>
      <c r="O7" s="4">
        <v>87</v>
      </c>
      <c r="Q7" s="4">
        <v>849702997</v>
      </c>
    </row>
    <row r="8" spans="1:26" ht="15.75" customHeight="1" x14ac:dyDescent="0.15">
      <c r="A8" s="6">
        <v>45595.642141203702</v>
      </c>
      <c r="B8" s="4" t="s">
        <v>162</v>
      </c>
      <c r="C8" s="4" t="s">
        <v>84</v>
      </c>
      <c r="D8" s="4">
        <v>60</v>
      </c>
      <c r="E8" s="4">
        <v>60</v>
      </c>
      <c r="F8" s="4">
        <v>82</v>
      </c>
      <c r="G8" s="4">
        <v>88</v>
      </c>
      <c r="H8" s="4">
        <v>85</v>
      </c>
      <c r="I8" s="4">
        <v>91</v>
      </c>
      <c r="J8" s="4">
        <v>57</v>
      </c>
      <c r="K8" s="4">
        <v>66</v>
      </c>
      <c r="L8" s="4">
        <v>88</v>
      </c>
      <c r="M8" s="4">
        <v>91</v>
      </c>
      <c r="N8" s="4">
        <v>94</v>
      </c>
      <c r="O8" s="4">
        <v>91</v>
      </c>
      <c r="Q8" s="4">
        <v>849702997</v>
      </c>
    </row>
    <row r="9" spans="1:26" ht="15.75" customHeight="1" x14ac:dyDescent="0.15">
      <c r="A9" s="6">
        <v>45595.642650462964</v>
      </c>
      <c r="B9" s="4" t="s">
        <v>162</v>
      </c>
      <c r="C9" s="4" t="s">
        <v>87</v>
      </c>
      <c r="D9" s="4">
        <v>59</v>
      </c>
      <c r="E9" s="4">
        <v>63</v>
      </c>
      <c r="F9" s="4">
        <v>83</v>
      </c>
      <c r="G9" s="4">
        <v>76</v>
      </c>
      <c r="H9" s="4">
        <v>84</v>
      </c>
      <c r="I9" s="4">
        <v>84</v>
      </c>
      <c r="J9" s="4">
        <v>62</v>
      </c>
      <c r="K9" s="4">
        <v>59</v>
      </c>
      <c r="L9" s="4">
        <v>77</v>
      </c>
      <c r="M9" s="4">
        <v>69</v>
      </c>
      <c r="N9" s="4">
        <v>87</v>
      </c>
      <c r="O9" s="4">
        <v>85</v>
      </c>
      <c r="Q9" s="4">
        <v>849702997</v>
      </c>
    </row>
    <row r="10" spans="1:26" ht="15.75" customHeight="1" x14ac:dyDescent="0.15">
      <c r="A10" s="6">
        <v>45595.646793981483</v>
      </c>
      <c r="B10" s="4" t="s">
        <v>162</v>
      </c>
      <c r="C10" s="4" t="s">
        <v>90</v>
      </c>
      <c r="D10" s="4">
        <v>57</v>
      </c>
      <c r="E10" s="4">
        <v>61</v>
      </c>
      <c r="F10" s="4">
        <v>73</v>
      </c>
      <c r="G10" s="4">
        <v>78</v>
      </c>
      <c r="H10" s="4">
        <v>71</v>
      </c>
      <c r="I10" s="4">
        <v>84</v>
      </c>
      <c r="J10" s="4">
        <v>58</v>
      </c>
      <c r="K10" s="4">
        <v>61</v>
      </c>
      <c r="L10" s="4">
        <v>81</v>
      </c>
      <c r="M10" s="4">
        <v>76</v>
      </c>
      <c r="N10" s="4">
        <v>71</v>
      </c>
      <c r="O10" s="4">
        <v>83</v>
      </c>
      <c r="Q10" s="4">
        <v>849702997</v>
      </c>
    </row>
    <row r="11" spans="1:26" ht="15.75" customHeight="1" x14ac:dyDescent="0.15">
      <c r="A11" s="6">
        <v>45595.647222222222</v>
      </c>
      <c r="B11" s="4" t="s">
        <v>162</v>
      </c>
      <c r="C11" s="4" t="s">
        <v>95</v>
      </c>
      <c r="D11" s="4">
        <v>52</v>
      </c>
      <c r="E11" s="4">
        <v>58</v>
      </c>
      <c r="F11" s="4">
        <v>93</v>
      </c>
      <c r="G11" s="4">
        <v>97</v>
      </c>
      <c r="H11" s="4">
        <v>89</v>
      </c>
      <c r="I11" s="4">
        <v>93</v>
      </c>
      <c r="J11" s="4">
        <v>0</v>
      </c>
      <c r="K11" s="4">
        <v>56</v>
      </c>
      <c r="L11" s="4">
        <v>93</v>
      </c>
      <c r="M11" s="4">
        <v>96</v>
      </c>
      <c r="N11" s="4">
        <v>0</v>
      </c>
      <c r="O11" s="4">
        <v>87</v>
      </c>
      <c r="Q11" s="4">
        <v>849702997</v>
      </c>
    </row>
    <row r="12" spans="1:26" ht="15.75" customHeight="1" x14ac:dyDescent="0.15">
      <c r="A12" s="6">
        <v>45595.647719907407</v>
      </c>
      <c r="B12" s="4" t="s">
        <v>162</v>
      </c>
      <c r="C12" s="4" t="s">
        <v>98</v>
      </c>
      <c r="D12" s="4">
        <v>59</v>
      </c>
      <c r="E12" s="4">
        <v>62</v>
      </c>
      <c r="F12" s="4">
        <v>90</v>
      </c>
      <c r="G12" s="4">
        <v>78</v>
      </c>
      <c r="H12" s="4">
        <v>88</v>
      </c>
      <c r="I12" s="4">
        <v>77</v>
      </c>
      <c r="J12" s="4">
        <v>62</v>
      </c>
      <c r="K12" s="4">
        <v>65</v>
      </c>
      <c r="L12" s="4">
        <v>77</v>
      </c>
      <c r="M12" s="4">
        <v>83</v>
      </c>
      <c r="N12" s="4">
        <v>81</v>
      </c>
      <c r="O12" s="4">
        <v>82</v>
      </c>
      <c r="Q12" s="4">
        <v>849702997</v>
      </c>
    </row>
    <row r="13" spans="1:26" ht="15.75" customHeight="1" x14ac:dyDescent="0.15">
      <c r="A13" s="6">
        <v>45595.648263888892</v>
      </c>
      <c r="B13" s="4" t="s">
        <v>162</v>
      </c>
      <c r="C13" s="4" t="s">
        <v>100</v>
      </c>
      <c r="D13" s="4">
        <v>59</v>
      </c>
      <c r="E13" s="4">
        <v>63</v>
      </c>
      <c r="F13" s="4">
        <v>75</v>
      </c>
      <c r="G13" s="4">
        <v>108</v>
      </c>
      <c r="H13" s="4">
        <v>98</v>
      </c>
      <c r="I13" s="4">
        <v>0</v>
      </c>
      <c r="J13" s="4">
        <v>67</v>
      </c>
      <c r="K13" s="4">
        <v>66</v>
      </c>
      <c r="L13" s="4">
        <v>95</v>
      </c>
      <c r="M13" s="4">
        <v>0</v>
      </c>
      <c r="N13" s="4">
        <v>101</v>
      </c>
      <c r="O13" s="4">
        <v>0</v>
      </c>
      <c r="Q13" s="4">
        <v>849702997</v>
      </c>
    </row>
    <row r="14" spans="1:26" ht="15.75" customHeight="1" x14ac:dyDescent="0.15">
      <c r="A14" s="6">
        <v>45595.648854166669</v>
      </c>
      <c r="B14" s="4" t="s">
        <v>162</v>
      </c>
      <c r="C14" s="4" t="s">
        <v>102</v>
      </c>
      <c r="D14" s="4">
        <v>61</v>
      </c>
      <c r="E14" s="4">
        <v>65</v>
      </c>
      <c r="F14" s="4">
        <v>78</v>
      </c>
      <c r="G14" s="4">
        <v>89</v>
      </c>
      <c r="H14" s="4">
        <v>77</v>
      </c>
      <c r="I14" s="4">
        <v>82</v>
      </c>
      <c r="J14" s="4">
        <v>65</v>
      </c>
      <c r="K14" s="4">
        <v>70</v>
      </c>
      <c r="L14" s="4">
        <v>78</v>
      </c>
      <c r="M14" s="4">
        <v>83</v>
      </c>
      <c r="N14" s="4">
        <v>79</v>
      </c>
      <c r="O14" s="4">
        <v>83</v>
      </c>
      <c r="Q14" s="4">
        <v>849702997</v>
      </c>
    </row>
    <row r="15" spans="1:26" ht="15.75" customHeight="1" x14ac:dyDescent="0.15">
      <c r="A15" s="6">
        <v>45595.649293981478</v>
      </c>
      <c r="B15" s="4" t="s">
        <v>162</v>
      </c>
      <c r="C15" s="4" t="s">
        <v>103</v>
      </c>
      <c r="D15" s="4">
        <v>57</v>
      </c>
      <c r="E15" s="4">
        <v>59</v>
      </c>
      <c r="F15" s="4">
        <v>90</v>
      </c>
      <c r="G15" s="4">
        <v>83</v>
      </c>
      <c r="H15" s="4">
        <v>80</v>
      </c>
      <c r="I15" s="4">
        <v>94</v>
      </c>
      <c r="J15" s="4">
        <v>0</v>
      </c>
      <c r="K15" s="4">
        <v>57</v>
      </c>
      <c r="L15" s="4">
        <v>93</v>
      </c>
      <c r="M15" s="4">
        <v>0</v>
      </c>
      <c r="N15" s="4">
        <v>87</v>
      </c>
      <c r="O15" s="4">
        <v>93</v>
      </c>
      <c r="Q15" s="4">
        <v>849702997</v>
      </c>
    </row>
    <row r="16" spans="1:26" ht="15.75" customHeight="1" x14ac:dyDescent="0.15">
      <c r="A16" s="6">
        <v>45595.649710648147</v>
      </c>
      <c r="B16" s="4" t="s">
        <v>162</v>
      </c>
      <c r="C16" s="4" t="s">
        <v>114</v>
      </c>
      <c r="D16" s="4">
        <v>61</v>
      </c>
      <c r="E16" s="4">
        <v>60</v>
      </c>
      <c r="F16" s="4">
        <v>84</v>
      </c>
      <c r="G16" s="4">
        <v>84</v>
      </c>
      <c r="H16" s="4">
        <v>91</v>
      </c>
      <c r="I16" s="4">
        <v>88</v>
      </c>
      <c r="J16" s="4">
        <v>59</v>
      </c>
      <c r="K16" s="4">
        <v>60</v>
      </c>
      <c r="L16" s="4">
        <v>80</v>
      </c>
      <c r="M16" s="4">
        <v>82</v>
      </c>
      <c r="N16" s="4">
        <v>97</v>
      </c>
      <c r="O16" s="4">
        <v>91</v>
      </c>
      <c r="Q16" s="4">
        <v>849702997</v>
      </c>
    </row>
    <row r="17" spans="1:17" ht="15.75" customHeight="1" x14ac:dyDescent="0.15">
      <c r="A17" s="6">
        <v>45595.65011574074</v>
      </c>
      <c r="B17" s="4" t="s">
        <v>162</v>
      </c>
      <c r="C17" s="4" t="s">
        <v>119</v>
      </c>
      <c r="D17" s="4">
        <v>51</v>
      </c>
      <c r="E17" s="4">
        <v>53</v>
      </c>
      <c r="F17" s="4">
        <v>94</v>
      </c>
      <c r="G17" s="4">
        <v>90</v>
      </c>
      <c r="H17" s="4">
        <v>78</v>
      </c>
      <c r="I17" s="4">
        <v>94</v>
      </c>
      <c r="J17" s="4">
        <v>58</v>
      </c>
      <c r="K17" s="4">
        <v>61</v>
      </c>
      <c r="L17" s="4">
        <v>88</v>
      </c>
      <c r="M17" s="4">
        <v>88</v>
      </c>
      <c r="N17" s="4">
        <v>0</v>
      </c>
      <c r="O17" s="4">
        <v>88</v>
      </c>
      <c r="Q17" s="4">
        <v>849702997</v>
      </c>
    </row>
    <row r="18" spans="1:17" ht="15.75" customHeight="1" x14ac:dyDescent="0.15">
      <c r="A18" s="6">
        <v>45595.650520833333</v>
      </c>
      <c r="B18" s="4" t="s">
        <v>162</v>
      </c>
      <c r="C18" s="4" t="s">
        <v>127</v>
      </c>
      <c r="D18" s="4">
        <v>55</v>
      </c>
      <c r="E18" s="4">
        <v>50</v>
      </c>
      <c r="F18" s="4">
        <v>89</v>
      </c>
      <c r="G18" s="4">
        <v>82</v>
      </c>
      <c r="H18" s="4">
        <v>90</v>
      </c>
      <c r="I18" s="4">
        <v>90</v>
      </c>
      <c r="J18" s="4">
        <v>56</v>
      </c>
      <c r="K18" s="4">
        <v>59</v>
      </c>
      <c r="L18" s="4">
        <v>93</v>
      </c>
      <c r="M18" s="4">
        <v>84</v>
      </c>
      <c r="N18" s="4">
        <v>96</v>
      </c>
      <c r="O18" s="4">
        <v>96</v>
      </c>
      <c r="Q18" s="4">
        <v>849702997</v>
      </c>
    </row>
    <row r="19" spans="1:17" ht="15.75" customHeight="1" x14ac:dyDescent="0.15">
      <c r="A19" s="6">
        <v>45595.651238425926</v>
      </c>
      <c r="B19" s="4" t="s">
        <v>162</v>
      </c>
      <c r="C19" s="4" t="s">
        <v>134</v>
      </c>
      <c r="D19" s="4">
        <v>57</v>
      </c>
      <c r="E19" s="4">
        <v>51</v>
      </c>
      <c r="F19" s="4">
        <v>98</v>
      </c>
      <c r="G19" s="4">
        <v>94</v>
      </c>
      <c r="H19" s="4">
        <v>98</v>
      </c>
      <c r="I19" s="4">
        <v>93</v>
      </c>
      <c r="J19" s="4">
        <v>58</v>
      </c>
      <c r="K19" s="4">
        <v>54</v>
      </c>
      <c r="L19" s="4">
        <v>98</v>
      </c>
      <c r="M19" s="4">
        <v>92</v>
      </c>
      <c r="N19" s="4">
        <v>92</v>
      </c>
      <c r="O19" s="4">
        <v>93</v>
      </c>
      <c r="Q19" s="4">
        <v>849702997</v>
      </c>
    </row>
    <row r="20" spans="1:17" ht="13" x14ac:dyDescent="0.15">
      <c r="A20" s="6">
        <v>45595.652094907404</v>
      </c>
      <c r="B20" s="4" t="s">
        <v>162</v>
      </c>
      <c r="C20" s="4" t="s">
        <v>139</v>
      </c>
      <c r="D20" s="4">
        <v>57</v>
      </c>
      <c r="E20" s="4">
        <v>59</v>
      </c>
      <c r="F20" s="4">
        <v>87</v>
      </c>
      <c r="G20" s="4">
        <v>96</v>
      </c>
      <c r="H20" s="4">
        <v>76</v>
      </c>
      <c r="I20" s="4">
        <v>84</v>
      </c>
      <c r="J20" s="4">
        <v>62</v>
      </c>
      <c r="K20" s="4">
        <v>62</v>
      </c>
      <c r="L20" s="4">
        <v>92</v>
      </c>
      <c r="M20" s="4">
        <v>96</v>
      </c>
      <c r="N20" s="4">
        <v>76</v>
      </c>
      <c r="O20" s="4">
        <v>88</v>
      </c>
      <c r="Q20" s="4">
        <v>849702997</v>
      </c>
    </row>
    <row r="21" spans="1:17" ht="13" x14ac:dyDescent="0.15">
      <c r="A21" s="6">
        <v>45595.652743055558</v>
      </c>
      <c r="B21" s="4" t="s">
        <v>162</v>
      </c>
      <c r="C21" s="4" t="s">
        <v>163</v>
      </c>
      <c r="D21" s="4">
        <v>62</v>
      </c>
      <c r="E21" s="4">
        <v>66</v>
      </c>
      <c r="F21" s="4">
        <v>78</v>
      </c>
      <c r="G21" s="4">
        <v>85</v>
      </c>
      <c r="H21" s="4">
        <v>82</v>
      </c>
      <c r="I21" s="4">
        <v>92</v>
      </c>
      <c r="J21" s="4">
        <v>55</v>
      </c>
      <c r="K21" s="4">
        <v>67</v>
      </c>
      <c r="L21" s="4">
        <v>88</v>
      </c>
      <c r="M21" s="4">
        <v>96</v>
      </c>
      <c r="N21" s="4">
        <v>84</v>
      </c>
      <c r="O21" s="4">
        <v>89</v>
      </c>
      <c r="Q21" s="4">
        <v>849702997</v>
      </c>
    </row>
    <row r="22" spans="1:17" ht="13" x14ac:dyDescent="0.15">
      <c r="A22" s="6">
        <v>45595.653437499997</v>
      </c>
      <c r="B22" s="4" t="s">
        <v>162</v>
      </c>
      <c r="C22" s="4" t="s">
        <v>148</v>
      </c>
      <c r="D22" s="4">
        <v>65</v>
      </c>
      <c r="E22" s="4">
        <v>70</v>
      </c>
      <c r="F22" s="4">
        <v>80</v>
      </c>
      <c r="G22" s="4">
        <v>92</v>
      </c>
      <c r="H22" s="4">
        <v>0</v>
      </c>
      <c r="I22" s="4">
        <v>84</v>
      </c>
      <c r="J22" s="4">
        <v>61</v>
      </c>
      <c r="K22" s="4">
        <v>72</v>
      </c>
      <c r="L22" s="4">
        <v>84</v>
      </c>
      <c r="M22" s="4">
        <v>93</v>
      </c>
      <c r="N22" s="4">
        <v>90</v>
      </c>
      <c r="O22" s="4">
        <v>84</v>
      </c>
      <c r="Q22" s="4">
        <v>849702997</v>
      </c>
    </row>
    <row r="23" spans="1:17" ht="13" x14ac:dyDescent="0.15">
      <c r="A23" s="6">
        <v>45595.654247685183</v>
      </c>
      <c r="B23" s="4" t="s">
        <v>162</v>
      </c>
      <c r="C23" s="4" t="s">
        <v>44</v>
      </c>
      <c r="D23" s="4">
        <v>69</v>
      </c>
      <c r="E23" s="4">
        <v>59</v>
      </c>
      <c r="F23" s="4">
        <v>91</v>
      </c>
      <c r="G23" s="4">
        <v>89</v>
      </c>
      <c r="H23" s="4">
        <v>91</v>
      </c>
      <c r="I23" s="4">
        <v>90</v>
      </c>
      <c r="J23" s="4">
        <v>72</v>
      </c>
      <c r="K23" s="4">
        <v>68</v>
      </c>
      <c r="L23" s="4">
        <v>92</v>
      </c>
      <c r="M23" s="4">
        <v>87</v>
      </c>
      <c r="N23" s="4">
        <v>96</v>
      </c>
      <c r="O23" s="4">
        <v>98</v>
      </c>
      <c r="Q23" s="4">
        <v>849702997</v>
      </c>
    </row>
    <row r="24" spans="1:17" ht="13" x14ac:dyDescent="0.15">
      <c r="A24" s="6">
        <v>45595.654768518521</v>
      </c>
      <c r="B24" s="4" t="s">
        <v>162</v>
      </c>
      <c r="C24" s="4" t="s">
        <v>47</v>
      </c>
      <c r="D24" s="4">
        <v>54</v>
      </c>
      <c r="E24" s="4">
        <v>49</v>
      </c>
      <c r="F24" s="4">
        <v>86</v>
      </c>
      <c r="G24" s="4">
        <v>84</v>
      </c>
      <c r="H24" s="4">
        <v>91</v>
      </c>
      <c r="I24" s="4">
        <v>88</v>
      </c>
      <c r="J24" s="4">
        <v>57</v>
      </c>
      <c r="K24" s="4">
        <v>46</v>
      </c>
      <c r="L24" s="4">
        <v>89</v>
      </c>
      <c r="M24" s="4">
        <v>85</v>
      </c>
      <c r="N24" s="4">
        <v>84</v>
      </c>
      <c r="O24" s="4">
        <v>82</v>
      </c>
      <c r="Q24" s="4">
        <v>849702997</v>
      </c>
    </row>
    <row r="25" spans="1:17" ht="13" x14ac:dyDescent="0.15">
      <c r="A25" s="6">
        <v>45595.655162037037</v>
      </c>
      <c r="B25" s="4" t="s">
        <v>162</v>
      </c>
      <c r="C25" s="4" t="s">
        <v>49</v>
      </c>
      <c r="D25" s="4">
        <v>48</v>
      </c>
      <c r="E25" s="4">
        <v>55</v>
      </c>
      <c r="F25" s="4">
        <v>94</v>
      </c>
      <c r="G25" s="4">
        <v>95</v>
      </c>
      <c r="H25" s="4">
        <v>112</v>
      </c>
      <c r="I25" s="4">
        <v>113</v>
      </c>
      <c r="J25" s="4">
        <v>68</v>
      </c>
      <c r="K25" s="4">
        <v>60</v>
      </c>
      <c r="L25" s="4">
        <v>111</v>
      </c>
      <c r="M25" s="4">
        <v>99</v>
      </c>
      <c r="N25" s="4">
        <v>121</v>
      </c>
      <c r="O25" s="4">
        <v>116</v>
      </c>
      <c r="Q25" s="4">
        <v>849702997</v>
      </c>
    </row>
    <row r="26" spans="1:17" ht="13" x14ac:dyDescent="0.15">
      <c r="A26" s="6">
        <v>45595.655624999999</v>
      </c>
      <c r="B26" s="4" t="s">
        <v>162</v>
      </c>
      <c r="C26" s="4" t="s">
        <v>55</v>
      </c>
      <c r="D26" s="4">
        <v>53</v>
      </c>
      <c r="E26" s="4">
        <v>54</v>
      </c>
      <c r="F26" s="4">
        <v>104</v>
      </c>
      <c r="G26" s="4">
        <v>88</v>
      </c>
      <c r="H26" s="4">
        <v>79</v>
      </c>
      <c r="I26" s="4">
        <v>85</v>
      </c>
      <c r="J26" s="4">
        <v>62</v>
      </c>
      <c r="K26" s="4">
        <v>68</v>
      </c>
      <c r="L26" s="4">
        <v>102</v>
      </c>
      <c r="M26" s="4">
        <v>86</v>
      </c>
      <c r="N26" s="4">
        <v>90</v>
      </c>
      <c r="O26" s="4">
        <v>95</v>
      </c>
      <c r="Q26" s="4">
        <v>849702997</v>
      </c>
    </row>
    <row r="27" spans="1:17" ht="13" x14ac:dyDescent="0.15">
      <c r="A27" s="6">
        <v>45595.656041666669</v>
      </c>
      <c r="B27" s="4" t="s">
        <v>162</v>
      </c>
      <c r="C27" s="4" t="s">
        <v>56</v>
      </c>
      <c r="D27" s="4">
        <v>59</v>
      </c>
      <c r="E27" s="4">
        <v>59</v>
      </c>
      <c r="F27" s="4">
        <v>98</v>
      </c>
      <c r="G27" s="4">
        <v>107</v>
      </c>
      <c r="H27" s="4">
        <v>102</v>
      </c>
      <c r="I27" s="4">
        <v>82</v>
      </c>
      <c r="J27" s="4">
        <v>55</v>
      </c>
      <c r="K27" s="4">
        <v>62</v>
      </c>
      <c r="L27" s="4">
        <v>91</v>
      </c>
      <c r="M27" s="4">
        <v>115</v>
      </c>
      <c r="N27" s="4">
        <v>100</v>
      </c>
      <c r="O27" s="4">
        <v>90</v>
      </c>
      <c r="Q27" s="4">
        <v>849702997</v>
      </c>
    </row>
    <row r="28" spans="1:17" ht="13" x14ac:dyDescent="0.15">
      <c r="A28" s="6">
        <v>45595.656469907408</v>
      </c>
      <c r="B28" s="4" t="s">
        <v>162</v>
      </c>
      <c r="C28" s="4" t="s">
        <v>64</v>
      </c>
      <c r="D28" s="4">
        <v>62</v>
      </c>
      <c r="E28" s="4">
        <v>64</v>
      </c>
      <c r="F28" s="4">
        <v>105</v>
      </c>
      <c r="G28" s="4">
        <v>91</v>
      </c>
      <c r="H28" s="4">
        <v>105</v>
      </c>
      <c r="I28" s="4">
        <v>99</v>
      </c>
      <c r="J28" s="4">
        <v>66</v>
      </c>
      <c r="K28" s="4">
        <v>60</v>
      </c>
      <c r="L28" s="4">
        <v>90</v>
      </c>
      <c r="M28" s="4">
        <v>95</v>
      </c>
      <c r="N28" s="4">
        <v>84</v>
      </c>
      <c r="O28" s="4">
        <v>93</v>
      </c>
      <c r="Q28" s="4">
        <v>849702997</v>
      </c>
    </row>
    <row r="29" spans="1:17" ht="13" x14ac:dyDescent="0.15">
      <c r="A29" s="6">
        <v>45595.657141203701</v>
      </c>
      <c r="B29" s="4" t="s">
        <v>162</v>
      </c>
      <c r="C29" s="4" t="s">
        <v>65</v>
      </c>
      <c r="D29" s="4">
        <v>60</v>
      </c>
      <c r="E29" s="4">
        <v>64</v>
      </c>
      <c r="F29" s="4">
        <v>97</v>
      </c>
      <c r="G29" s="4">
        <v>101</v>
      </c>
      <c r="H29" s="4">
        <v>99</v>
      </c>
      <c r="I29" s="4">
        <v>101</v>
      </c>
      <c r="J29" s="4">
        <v>59</v>
      </c>
      <c r="K29" s="4">
        <v>63</v>
      </c>
      <c r="L29" s="4">
        <v>100</v>
      </c>
      <c r="M29" s="4">
        <v>93</v>
      </c>
      <c r="N29" s="4">
        <v>94</v>
      </c>
      <c r="O29" s="4">
        <v>102</v>
      </c>
      <c r="Q29" s="4">
        <v>849702997</v>
      </c>
    </row>
    <row r="30" spans="1:17" ht="13" x14ac:dyDescent="0.15">
      <c r="A30" s="6">
        <v>45595.657534722224</v>
      </c>
      <c r="B30" s="4" t="s">
        <v>162</v>
      </c>
      <c r="C30" s="4" t="s">
        <v>66</v>
      </c>
      <c r="D30" s="4">
        <v>59</v>
      </c>
      <c r="E30" s="4">
        <v>64</v>
      </c>
      <c r="F30" s="4">
        <v>93</v>
      </c>
      <c r="G30" s="4">
        <v>88</v>
      </c>
      <c r="H30" s="4">
        <v>95</v>
      </c>
      <c r="I30" s="4">
        <v>98</v>
      </c>
      <c r="J30" s="4">
        <v>66</v>
      </c>
      <c r="K30" s="4">
        <v>71</v>
      </c>
      <c r="L30" s="4">
        <v>92</v>
      </c>
      <c r="M30" s="4">
        <v>87</v>
      </c>
      <c r="N30" s="4">
        <v>97</v>
      </c>
      <c r="O30" s="4">
        <v>101</v>
      </c>
      <c r="Q30" s="4">
        <v>849702997</v>
      </c>
    </row>
    <row r="31" spans="1:17" ht="13" x14ac:dyDescent="0.15">
      <c r="A31" s="6">
        <v>45595.658032407409</v>
      </c>
      <c r="B31" s="4" t="s">
        <v>162</v>
      </c>
      <c r="C31" s="4" t="s">
        <v>86</v>
      </c>
      <c r="D31" s="4">
        <v>55</v>
      </c>
      <c r="E31" s="4">
        <v>59</v>
      </c>
      <c r="F31" s="4">
        <v>89</v>
      </c>
      <c r="G31" s="4">
        <v>92</v>
      </c>
      <c r="H31" s="4">
        <v>91</v>
      </c>
      <c r="I31" s="4">
        <v>91</v>
      </c>
      <c r="J31" s="4">
        <v>64</v>
      </c>
      <c r="K31" s="4">
        <v>64</v>
      </c>
      <c r="L31" s="4">
        <v>94</v>
      </c>
      <c r="M31" s="4">
        <v>79</v>
      </c>
      <c r="N31" s="4">
        <v>94</v>
      </c>
      <c r="O31" s="4">
        <v>99</v>
      </c>
      <c r="Q31" s="4">
        <v>849702997</v>
      </c>
    </row>
    <row r="32" spans="1:17" ht="13" x14ac:dyDescent="0.15">
      <c r="A32" s="6">
        <v>45595.658460648148</v>
      </c>
      <c r="B32" s="4" t="s">
        <v>162</v>
      </c>
      <c r="C32" s="4" t="s">
        <v>91</v>
      </c>
      <c r="D32" s="4">
        <v>52</v>
      </c>
      <c r="E32" s="4">
        <v>45</v>
      </c>
      <c r="F32" s="4">
        <v>86</v>
      </c>
      <c r="G32" s="4">
        <v>109</v>
      </c>
      <c r="H32" s="4">
        <v>88</v>
      </c>
      <c r="I32" s="4">
        <v>126</v>
      </c>
      <c r="J32" s="4">
        <v>57</v>
      </c>
      <c r="K32" s="4">
        <v>49</v>
      </c>
      <c r="L32" s="4">
        <v>89</v>
      </c>
      <c r="M32" s="4">
        <v>92</v>
      </c>
      <c r="N32" s="4">
        <v>89</v>
      </c>
      <c r="O32" s="4">
        <v>104</v>
      </c>
      <c r="Q32" s="4">
        <v>849702997</v>
      </c>
    </row>
    <row r="33" spans="1:17" ht="13" x14ac:dyDescent="0.15">
      <c r="A33" s="6">
        <v>45595.658958333333</v>
      </c>
      <c r="B33" s="4" t="s">
        <v>162</v>
      </c>
      <c r="C33" s="4" t="s">
        <v>105</v>
      </c>
      <c r="D33" s="4">
        <v>69</v>
      </c>
      <c r="E33" s="4">
        <v>53</v>
      </c>
      <c r="F33" s="4">
        <v>83</v>
      </c>
      <c r="G33" s="4">
        <v>90</v>
      </c>
      <c r="H33" s="4">
        <v>94</v>
      </c>
      <c r="I33" s="4">
        <v>93</v>
      </c>
      <c r="J33" s="4">
        <v>70</v>
      </c>
      <c r="K33" s="4">
        <v>62</v>
      </c>
      <c r="L33" s="4">
        <v>91</v>
      </c>
      <c r="M33" s="4">
        <v>92</v>
      </c>
      <c r="N33" s="4">
        <v>92</v>
      </c>
      <c r="O33" s="4">
        <v>96</v>
      </c>
      <c r="Q33" s="4">
        <v>849702997</v>
      </c>
    </row>
    <row r="34" spans="1:17" ht="13" x14ac:dyDescent="0.15">
      <c r="A34" s="6">
        <v>45595.659363425926</v>
      </c>
      <c r="B34" s="4" t="s">
        <v>162</v>
      </c>
      <c r="C34" s="4" t="s">
        <v>107</v>
      </c>
      <c r="D34" s="4">
        <v>71</v>
      </c>
      <c r="E34" s="4">
        <v>69</v>
      </c>
      <c r="F34" s="4">
        <v>89</v>
      </c>
      <c r="G34" s="4">
        <v>105</v>
      </c>
      <c r="H34" s="4">
        <v>96</v>
      </c>
      <c r="I34" s="4">
        <v>90</v>
      </c>
      <c r="J34" s="4">
        <v>75</v>
      </c>
      <c r="K34" s="4">
        <v>77</v>
      </c>
      <c r="L34" s="4">
        <v>99</v>
      </c>
      <c r="M34" s="4">
        <v>103</v>
      </c>
      <c r="N34" s="4">
        <v>99</v>
      </c>
      <c r="O34" s="4">
        <v>97</v>
      </c>
      <c r="Q34" s="4">
        <v>849702997</v>
      </c>
    </row>
    <row r="35" spans="1:17" ht="13" x14ac:dyDescent="0.15">
      <c r="A35" s="6">
        <v>45595.659826388888</v>
      </c>
      <c r="B35" s="4" t="s">
        <v>162</v>
      </c>
      <c r="C35" s="4" t="s">
        <v>110</v>
      </c>
      <c r="D35" s="4">
        <v>51</v>
      </c>
      <c r="E35" s="4">
        <v>60</v>
      </c>
      <c r="F35" s="4">
        <v>94</v>
      </c>
      <c r="G35" s="4">
        <v>89</v>
      </c>
      <c r="H35" s="4">
        <v>87</v>
      </c>
      <c r="I35" s="4">
        <v>95</v>
      </c>
      <c r="J35" s="4">
        <v>67</v>
      </c>
      <c r="K35" s="4">
        <v>64</v>
      </c>
      <c r="L35" s="4">
        <v>91</v>
      </c>
      <c r="M35" s="4">
        <v>85</v>
      </c>
      <c r="N35" s="4">
        <v>91</v>
      </c>
      <c r="O35" s="4">
        <v>91</v>
      </c>
      <c r="Q35" s="4">
        <v>849702997</v>
      </c>
    </row>
    <row r="36" spans="1:17" ht="13" x14ac:dyDescent="0.15">
      <c r="A36" s="6">
        <v>45595.660208333335</v>
      </c>
      <c r="B36" s="4" t="s">
        <v>162</v>
      </c>
      <c r="C36" s="4" t="s">
        <v>120</v>
      </c>
      <c r="D36" s="4">
        <v>64</v>
      </c>
      <c r="E36" s="4">
        <v>70</v>
      </c>
      <c r="F36" s="4">
        <v>91</v>
      </c>
      <c r="G36" s="4">
        <v>84</v>
      </c>
      <c r="H36" s="4">
        <v>98</v>
      </c>
      <c r="I36" s="4">
        <v>104</v>
      </c>
      <c r="J36" s="4">
        <v>69</v>
      </c>
      <c r="K36" s="4">
        <v>73</v>
      </c>
      <c r="L36" s="4">
        <v>92</v>
      </c>
      <c r="M36" s="4">
        <v>95</v>
      </c>
      <c r="N36" s="4">
        <v>100</v>
      </c>
      <c r="O36" s="4">
        <v>99</v>
      </c>
      <c r="Q36" s="4">
        <v>849702997</v>
      </c>
    </row>
    <row r="37" spans="1:17" ht="13" x14ac:dyDescent="0.15">
      <c r="A37" s="6">
        <v>45595.660567129627</v>
      </c>
      <c r="B37" s="4" t="s">
        <v>162</v>
      </c>
      <c r="C37" s="4" t="s">
        <v>122</v>
      </c>
      <c r="D37" s="4">
        <v>65</v>
      </c>
      <c r="E37" s="4">
        <v>64</v>
      </c>
      <c r="F37" s="4">
        <v>93</v>
      </c>
      <c r="G37" s="4">
        <v>92</v>
      </c>
      <c r="H37" s="4">
        <v>92</v>
      </c>
      <c r="I37" s="4">
        <v>90</v>
      </c>
      <c r="J37" s="4">
        <v>60</v>
      </c>
      <c r="K37" s="4">
        <v>55</v>
      </c>
      <c r="L37" s="4">
        <v>85</v>
      </c>
      <c r="M37" s="4">
        <v>94</v>
      </c>
      <c r="N37" s="4">
        <v>83</v>
      </c>
      <c r="O37" s="4">
        <v>98</v>
      </c>
      <c r="Q37" s="4">
        <v>849702997</v>
      </c>
    </row>
    <row r="38" spans="1:17" ht="13" x14ac:dyDescent="0.15">
      <c r="A38" s="6">
        <v>45595.66097222222</v>
      </c>
      <c r="B38" s="4" t="s">
        <v>162</v>
      </c>
      <c r="C38" s="4" t="s">
        <v>124</v>
      </c>
      <c r="D38" s="4">
        <v>69</v>
      </c>
      <c r="E38" s="4">
        <v>66</v>
      </c>
      <c r="F38" s="4">
        <v>101</v>
      </c>
      <c r="G38" s="4">
        <v>100</v>
      </c>
      <c r="H38" s="4">
        <v>95</v>
      </c>
      <c r="I38" s="4">
        <v>96</v>
      </c>
      <c r="J38" s="4">
        <v>77</v>
      </c>
      <c r="K38" s="4">
        <v>66</v>
      </c>
      <c r="L38" s="4">
        <v>103</v>
      </c>
      <c r="M38" s="4">
        <v>98</v>
      </c>
      <c r="N38" s="4">
        <v>105</v>
      </c>
      <c r="O38" s="4">
        <v>92</v>
      </c>
      <c r="Q38" s="4">
        <v>849702997</v>
      </c>
    </row>
    <row r="39" spans="1:17" ht="13" x14ac:dyDescent="0.15">
      <c r="A39" s="6">
        <v>45595.66134259259</v>
      </c>
      <c r="B39" s="4" t="s">
        <v>162</v>
      </c>
      <c r="C39" s="4" t="s">
        <v>125</v>
      </c>
      <c r="D39" s="4">
        <v>45</v>
      </c>
      <c r="E39" s="4">
        <v>48</v>
      </c>
      <c r="F39" s="4">
        <v>94</v>
      </c>
      <c r="G39" s="4">
        <v>88</v>
      </c>
      <c r="H39" s="4">
        <v>88</v>
      </c>
      <c r="I39" s="4">
        <v>85</v>
      </c>
      <c r="J39" s="4">
        <v>52</v>
      </c>
      <c r="K39" s="4">
        <v>54</v>
      </c>
      <c r="L39" s="4">
        <v>87</v>
      </c>
      <c r="M39" s="4">
        <v>90</v>
      </c>
      <c r="N39" s="4">
        <v>80</v>
      </c>
      <c r="O39" s="4">
        <v>81</v>
      </c>
      <c r="Q39" s="4">
        <v>849702997</v>
      </c>
    </row>
    <row r="40" spans="1:17" ht="13" x14ac:dyDescent="0.15">
      <c r="A40" s="6">
        <v>45595.662210648145</v>
      </c>
      <c r="B40" s="4" t="s">
        <v>162</v>
      </c>
      <c r="C40" s="4" t="s">
        <v>142</v>
      </c>
      <c r="D40" s="4">
        <v>59</v>
      </c>
      <c r="E40" s="4">
        <v>52</v>
      </c>
      <c r="F40" s="4">
        <v>80</v>
      </c>
      <c r="G40" s="4">
        <v>78</v>
      </c>
      <c r="H40" s="4">
        <v>72</v>
      </c>
      <c r="I40" s="4">
        <v>78</v>
      </c>
      <c r="J40" s="4">
        <v>59</v>
      </c>
      <c r="K40" s="4">
        <v>55</v>
      </c>
      <c r="L40" s="4">
        <v>79</v>
      </c>
      <c r="M40" s="4">
        <v>72</v>
      </c>
      <c r="N40" s="4">
        <v>88</v>
      </c>
      <c r="O40" s="4">
        <v>74</v>
      </c>
      <c r="Q40" s="4">
        <v>849702997</v>
      </c>
    </row>
    <row r="41" spans="1:17" ht="13" x14ac:dyDescent="0.15">
      <c r="A41" s="6">
        <v>45595.66300925926</v>
      </c>
      <c r="B41" s="4" t="s">
        <v>162</v>
      </c>
      <c r="C41" s="4" t="s">
        <v>164</v>
      </c>
      <c r="D41" s="4">
        <v>59</v>
      </c>
      <c r="E41" s="4">
        <v>58</v>
      </c>
      <c r="F41" s="4">
        <v>92</v>
      </c>
      <c r="G41" s="4">
        <v>103</v>
      </c>
      <c r="H41" s="4">
        <v>94</v>
      </c>
      <c r="I41" s="4">
        <v>103</v>
      </c>
      <c r="J41" s="4">
        <v>56</v>
      </c>
      <c r="K41" s="4">
        <v>64</v>
      </c>
      <c r="L41" s="4">
        <v>105</v>
      </c>
      <c r="M41" s="4">
        <v>102</v>
      </c>
      <c r="N41" s="4">
        <v>92</v>
      </c>
      <c r="O41" s="4">
        <v>104</v>
      </c>
      <c r="Q41" s="4">
        <v>849702997</v>
      </c>
    </row>
    <row r="42" spans="1:17" ht="13" x14ac:dyDescent="0.15">
      <c r="A42" s="6">
        <v>45595.663657407407</v>
      </c>
      <c r="B42" s="4" t="s">
        <v>162</v>
      </c>
      <c r="C42" s="4" t="s">
        <v>154</v>
      </c>
      <c r="D42" s="4">
        <v>72</v>
      </c>
      <c r="E42" s="4">
        <v>59</v>
      </c>
      <c r="F42" s="4">
        <v>98</v>
      </c>
      <c r="G42" s="4">
        <v>101</v>
      </c>
      <c r="H42" s="4">
        <v>87</v>
      </c>
      <c r="I42" s="4">
        <v>104</v>
      </c>
      <c r="J42" s="4">
        <v>72</v>
      </c>
      <c r="K42" s="4">
        <v>83</v>
      </c>
      <c r="L42" s="4">
        <v>105</v>
      </c>
      <c r="M42" s="4">
        <v>104</v>
      </c>
      <c r="N42" s="4">
        <v>89</v>
      </c>
      <c r="O42" s="4">
        <v>107</v>
      </c>
      <c r="Q42" s="4">
        <v>849702997</v>
      </c>
    </row>
    <row r="43" spans="1:17" ht="13" x14ac:dyDescent="0.15">
      <c r="A43" s="6">
        <v>45595.664907407408</v>
      </c>
      <c r="B43" s="4" t="s">
        <v>162</v>
      </c>
      <c r="C43" s="4" t="s">
        <v>155</v>
      </c>
      <c r="D43" s="4">
        <v>54</v>
      </c>
      <c r="E43" s="4">
        <v>60</v>
      </c>
      <c r="F43" s="4">
        <v>91</v>
      </c>
      <c r="G43" s="4">
        <v>91</v>
      </c>
      <c r="H43" s="4">
        <v>104</v>
      </c>
      <c r="I43" s="4">
        <v>94</v>
      </c>
      <c r="J43" s="4">
        <v>47</v>
      </c>
      <c r="K43" s="4">
        <v>62</v>
      </c>
      <c r="L43" s="4">
        <v>94</v>
      </c>
      <c r="M43" s="4">
        <v>90</v>
      </c>
      <c r="N43" s="4">
        <v>96</v>
      </c>
      <c r="O43" s="4">
        <v>86</v>
      </c>
      <c r="Q43" s="4">
        <v>849702997</v>
      </c>
    </row>
    <row r="44" spans="1:17" ht="13" x14ac:dyDescent="0.15">
      <c r="A44" s="6">
        <v>45595.665416666663</v>
      </c>
      <c r="B44" s="4" t="s">
        <v>162</v>
      </c>
      <c r="C44" s="4" t="s">
        <v>46</v>
      </c>
      <c r="D44" s="4">
        <v>55</v>
      </c>
      <c r="E44" s="4">
        <v>52</v>
      </c>
      <c r="F44" s="4">
        <v>95</v>
      </c>
      <c r="G44" s="4">
        <v>88</v>
      </c>
      <c r="H44" s="4">
        <v>95</v>
      </c>
      <c r="I44" s="4">
        <v>94</v>
      </c>
      <c r="J44" s="4">
        <v>53</v>
      </c>
      <c r="K44" s="4">
        <v>56</v>
      </c>
      <c r="L44" s="4">
        <v>93</v>
      </c>
      <c r="M44" s="4">
        <v>89</v>
      </c>
      <c r="N44" s="4">
        <v>95</v>
      </c>
      <c r="O44" s="4">
        <v>95</v>
      </c>
      <c r="Q44" s="4">
        <v>849702997</v>
      </c>
    </row>
    <row r="45" spans="1:17" ht="13" x14ac:dyDescent="0.15">
      <c r="A45" s="6">
        <v>45595.66605324074</v>
      </c>
      <c r="B45" s="4" t="s">
        <v>162</v>
      </c>
      <c r="C45" s="4" t="s">
        <v>62</v>
      </c>
      <c r="D45" s="4">
        <v>71</v>
      </c>
      <c r="E45" s="4">
        <v>70</v>
      </c>
      <c r="F45" s="4">
        <v>90</v>
      </c>
      <c r="G45" s="4">
        <v>96</v>
      </c>
      <c r="H45" s="4">
        <v>102</v>
      </c>
      <c r="I45" s="4">
        <v>112</v>
      </c>
      <c r="J45" s="4">
        <v>70</v>
      </c>
      <c r="K45" s="4">
        <v>73</v>
      </c>
      <c r="L45" s="4">
        <v>91</v>
      </c>
      <c r="M45" s="4">
        <v>101</v>
      </c>
      <c r="N45" s="4">
        <v>99</v>
      </c>
      <c r="O45" s="4">
        <v>115</v>
      </c>
      <c r="Q45" s="4">
        <v>849702997</v>
      </c>
    </row>
    <row r="46" spans="1:17" ht="13" x14ac:dyDescent="0.15">
      <c r="A46" s="6">
        <v>45595.666458333333</v>
      </c>
      <c r="B46" s="4" t="s">
        <v>162</v>
      </c>
      <c r="C46" s="4" t="s">
        <v>70</v>
      </c>
      <c r="D46" s="4">
        <v>59</v>
      </c>
      <c r="E46" s="4">
        <v>61</v>
      </c>
      <c r="F46" s="4">
        <v>83</v>
      </c>
      <c r="G46" s="4">
        <v>95</v>
      </c>
      <c r="H46" s="4">
        <v>96</v>
      </c>
      <c r="I46" s="4">
        <v>82</v>
      </c>
      <c r="J46" s="4">
        <v>61</v>
      </c>
      <c r="K46" s="4">
        <v>61</v>
      </c>
      <c r="L46" s="4">
        <v>82</v>
      </c>
      <c r="M46" s="4">
        <v>91</v>
      </c>
      <c r="N46" s="4">
        <v>96</v>
      </c>
      <c r="O46" s="4">
        <v>84</v>
      </c>
      <c r="Q46" s="4">
        <v>849702997</v>
      </c>
    </row>
    <row r="47" spans="1:17" ht="13" x14ac:dyDescent="0.15">
      <c r="A47" s="6">
        <v>45595.66678240741</v>
      </c>
      <c r="B47" s="4" t="s">
        <v>162</v>
      </c>
      <c r="C47" s="4" t="s">
        <v>78</v>
      </c>
      <c r="D47" s="4">
        <v>54</v>
      </c>
      <c r="E47" s="4">
        <v>59</v>
      </c>
      <c r="F47" s="4">
        <v>87</v>
      </c>
      <c r="G47" s="4">
        <v>86</v>
      </c>
      <c r="H47" s="4">
        <v>84</v>
      </c>
      <c r="I47" s="4">
        <v>84</v>
      </c>
      <c r="J47" s="4">
        <v>57</v>
      </c>
      <c r="K47" s="4">
        <v>62</v>
      </c>
      <c r="L47" s="4">
        <v>86</v>
      </c>
      <c r="M47" s="4">
        <v>86</v>
      </c>
      <c r="N47" s="4">
        <v>92</v>
      </c>
      <c r="O47" s="4">
        <v>84</v>
      </c>
      <c r="Q47" s="4">
        <v>849702997</v>
      </c>
    </row>
    <row r="48" spans="1:17" ht="13" x14ac:dyDescent="0.15">
      <c r="A48" s="6">
        <v>45595.667175925926</v>
      </c>
      <c r="B48" s="4" t="s">
        <v>162</v>
      </c>
      <c r="C48" s="4" t="s">
        <v>79</v>
      </c>
      <c r="D48" s="4">
        <v>62</v>
      </c>
      <c r="E48" s="4">
        <v>55</v>
      </c>
      <c r="F48" s="4">
        <v>98</v>
      </c>
      <c r="G48" s="4">
        <v>116</v>
      </c>
      <c r="H48" s="4">
        <v>94</v>
      </c>
      <c r="I48" s="4">
        <v>106</v>
      </c>
      <c r="J48" s="4">
        <v>58</v>
      </c>
      <c r="K48" s="4">
        <v>58</v>
      </c>
      <c r="L48" s="4">
        <v>114</v>
      </c>
      <c r="M48" s="4">
        <v>115</v>
      </c>
      <c r="N48" s="4">
        <v>95</v>
      </c>
      <c r="O48" s="4">
        <v>114</v>
      </c>
      <c r="Q48" s="4">
        <v>849702997</v>
      </c>
    </row>
    <row r="49" spans="1:17" ht="13" x14ac:dyDescent="0.15">
      <c r="A49" s="6">
        <v>45595.667488425926</v>
      </c>
      <c r="B49" s="4" t="s">
        <v>162</v>
      </c>
      <c r="C49" s="4" t="s">
        <v>94</v>
      </c>
      <c r="D49" s="4">
        <v>60</v>
      </c>
      <c r="E49" s="4">
        <v>68</v>
      </c>
      <c r="F49" s="4">
        <v>93</v>
      </c>
      <c r="G49" s="4">
        <v>98</v>
      </c>
      <c r="H49" s="4">
        <v>91</v>
      </c>
      <c r="I49" s="4">
        <v>94</v>
      </c>
      <c r="J49" s="4">
        <v>62</v>
      </c>
      <c r="K49" s="4">
        <v>64</v>
      </c>
      <c r="L49" s="4">
        <v>93</v>
      </c>
      <c r="M49" s="4">
        <v>104</v>
      </c>
      <c r="N49" s="4">
        <v>93</v>
      </c>
      <c r="O49" s="4">
        <v>94</v>
      </c>
      <c r="Q49" s="4">
        <v>849702997</v>
      </c>
    </row>
    <row r="50" spans="1:17" ht="13" x14ac:dyDescent="0.15">
      <c r="A50" s="6">
        <v>45595.667916666665</v>
      </c>
      <c r="B50" s="4" t="s">
        <v>162</v>
      </c>
      <c r="C50" s="4" t="s">
        <v>96</v>
      </c>
      <c r="D50" s="4">
        <v>55</v>
      </c>
      <c r="E50" s="4">
        <v>67</v>
      </c>
      <c r="F50" s="4">
        <v>95</v>
      </c>
      <c r="G50" s="4">
        <v>85</v>
      </c>
      <c r="H50" s="4">
        <v>92</v>
      </c>
      <c r="I50" s="4">
        <v>93</v>
      </c>
      <c r="J50" s="4">
        <v>58</v>
      </c>
      <c r="K50" s="4">
        <v>61</v>
      </c>
      <c r="L50" s="4">
        <v>95</v>
      </c>
      <c r="M50" s="4">
        <v>83</v>
      </c>
      <c r="N50" s="4">
        <v>93</v>
      </c>
      <c r="O50" s="4">
        <v>101</v>
      </c>
      <c r="Q50" s="4">
        <v>849702997</v>
      </c>
    </row>
    <row r="51" spans="1:17" ht="13" x14ac:dyDescent="0.15">
      <c r="A51" s="6">
        <v>45595.668379629627</v>
      </c>
      <c r="B51" s="4" t="s">
        <v>162</v>
      </c>
      <c r="C51" s="4" t="s">
        <v>58</v>
      </c>
      <c r="D51" s="4">
        <v>59</v>
      </c>
      <c r="E51" s="4">
        <v>51</v>
      </c>
      <c r="F51" s="4">
        <v>77</v>
      </c>
      <c r="G51" s="4">
        <v>89</v>
      </c>
      <c r="H51" s="4">
        <v>88</v>
      </c>
      <c r="I51" s="4">
        <v>91</v>
      </c>
      <c r="J51" s="4">
        <v>54</v>
      </c>
      <c r="K51" s="4">
        <v>47</v>
      </c>
      <c r="L51" s="4">
        <v>93</v>
      </c>
      <c r="M51" s="4">
        <v>92</v>
      </c>
      <c r="N51" s="4">
        <v>83</v>
      </c>
      <c r="O51" s="4">
        <v>80</v>
      </c>
      <c r="Q51" s="4">
        <v>849702997</v>
      </c>
    </row>
    <row r="52" spans="1:17" ht="13" x14ac:dyDescent="0.15">
      <c r="A52" s="6">
        <v>45595.668773148151</v>
      </c>
      <c r="B52" s="4" t="s">
        <v>162</v>
      </c>
      <c r="C52" s="4" t="s">
        <v>97</v>
      </c>
      <c r="D52" s="4">
        <v>52</v>
      </c>
      <c r="E52" s="4">
        <v>49</v>
      </c>
      <c r="F52" s="4">
        <v>85</v>
      </c>
      <c r="G52" s="4">
        <v>89</v>
      </c>
      <c r="H52" s="4">
        <v>93</v>
      </c>
      <c r="I52" s="4">
        <v>89</v>
      </c>
      <c r="J52" s="4">
        <v>60</v>
      </c>
      <c r="K52" s="4">
        <v>71</v>
      </c>
      <c r="L52" s="4">
        <v>88</v>
      </c>
      <c r="M52" s="4">
        <v>96</v>
      </c>
      <c r="N52" s="4">
        <v>100</v>
      </c>
      <c r="O52" s="4">
        <v>87</v>
      </c>
      <c r="Q52" s="4">
        <v>849702997</v>
      </c>
    </row>
    <row r="53" spans="1:17" ht="13" x14ac:dyDescent="0.15">
      <c r="A53" s="6">
        <v>45595.66909722222</v>
      </c>
      <c r="B53" s="4" t="s">
        <v>162</v>
      </c>
      <c r="C53" s="4" t="s">
        <v>106</v>
      </c>
      <c r="D53" s="4">
        <v>60</v>
      </c>
      <c r="E53" s="4">
        <v>55</v>
      </c>
      <c r="F53" s="4">
        <v>91</v>
      </c>
      <c r="G53" s="4">
        <v>98</v>
      </c>
      <c r="H53" s="4">
        <v>91</v>
      </c>
      <c r="I53" s="4">
        <v>97</v>
      </c>
      <c r="J53" s="4">
        <v>64</v>
      </c>
      <c r="K53" s="4">
        <v>66</v>
      </c>
      <c r="L53" s="4">
        <v>91</v>
      </c>
      <c r="M53" s="4">
        <v>99</v>
      </c>
      <c r="N53" s="4">
        <v>95</v>
      </c>
      <c r="O53" s="4">
        <v>99</v>
      </c>
      <c r="Q53" s="4">
        <v>849702997</v>
      </c>
    </row>
    <row r="54" spans="1:17" ht="13" x14ac:dyDescent="0.15">
      <c r="A54" s="6">
        <v>45595.669456018521</v>
      </c>
      <c r="B54" s="4" t="s">
        <v>162</v>
      </c>
      <c r="C54" s="4" t="s">
        <v>111</v>
      </c>
      <c r="D54" s="4">
        <v>74</v>
      </c>
      <c r="E54" s="4">
        <v>83</v>
      </c>
      <c r="F54" s="4">
        <v>103</v>
      </c>
      <c r="G54" s="4">
        <v>107</v>
      </c>
      <c r="H54" s="4">
        <v>97</v>
      </c>
      <c r="I54" s="4">
        <v>106</v>
      </c>
      <c r="J54" s="4">
        <v>103</v>
      </c>
      <c r="K54" s="4">
        <v>85</v>
      </c>
      <c r="L54" s="4">
        <v>95</v>
      </c>
      <c r="M54" s="4">
        <v>89</v>
      </c>
      <c r="N54" s="4">
        <v>95</v>
      </c>
      <c r="O54" s="4">
        <v>104</v>
      </c>
      <c r="Q54" s="4">
        <v>849702997</v>
      </c>
    </row>
    <row r="55" spans="1:17" ht="13" x14ac:dyDescent="0.15">
      <c r="A55" s="6">
        <v>45595.670138888891</v>
      </c>
      <c r="B55" s="4" t="s">
        <v>162</v>
      </c>
      <c r="C55" s="4" t="s">
        <v>112</v>
      </c>
      <c r="D55" s="4">
        <v>67</v>
      </c>
      <c r="E55" s="4">
        <v>73</v>
      </c>
      <c r="F55" s="4">
        <v>97</v>
      </c>
      <c r="G55" s="4">
        <v>105</v>
      </c>
      <c r="H55" s="4">
        <v>94</v>
      </c>
      <c r="I55" s="4">
        <v>97</v>
      </c>
      <c r="J55" s="4">
        <v>75</v>
      </c>
      <c r="K55" s="4">
        <v>69</v>
      </c>
      <c r="L55" s="4">
        <v>100</v>
      </c>
      <c r="M55" s="4">
        <v>92</v>
      </c>
      <c r="N55" s="4">
        <v>95</v>
      </c>
      <c r="O55" s="4">
        <v>101</v>
      </c>
      <c r="Q55" s="4">
        <v>849702997</v>
      </c>
    </row>
    <row r="56" spans="1:17" ht="13" x14ac:dyDescent="0.15">
      <c r="A56" s="6">
        <v>45595.67050925926</v>
      </c>
      <c r="B56" s="4" t="s">
        <v>162</v>
      </c>
      <c r="C56" s="4" t="s">
        <v>116</v>
      </c>
      <c r="D56" s="4">
        <v>72</v>
      </c>
      <c r="E56" s="4">
        <v>75</v>
      </c>
      <c r="F56" s="4">
        <v>112</v>
      </c>
      <c r="G56" s="4">
        <v>101</v>
      </c>
      <c r="H56" s="4">
        <v>103</v>
      </c>
      <c r="I56" s="4">
        <v>100</v>
      </c>
      <c r="J56" s="4">
        <v>69</v>
      </c>
      <c r="K56" s="4">
        <v>66</v>
      </c>
      <c r="L56" s="4">
        <v>101</v>
      </c>
      <c r="M56" s="4">
        <v>99</v>
      </c>
      <c r="N56" s="4">
        <v>102</v>
      </c>
      <c r="O56" s="4">
        <v>108</v>
      </c>
      <c r="Q56" s="4">
        <v>849702997</v>
      </c>
    </row>
    <row r="57" spans="1:17" ht="13" x14ac:dyDescent="0.15">
      <c r="A57" s="6">
        <v>45595.670925925922</v>
      </c>
      <c r="B57" s="4" t="s">
        <v>162</v>
      </c>
      <c r="C57" s="4" t="s">
        <v>117</v>
      </c>
      <c r="D57" s="4">
        <v>71</v>
      </c>
      <c r="E57" s="4">
        <v>74</v>
      </c>
      <c r="F57" s="4">
        <v>93</v>
      </c>
      <c r="G57" s="4">
        <v>108</v>
      </c>
      <c r="H57" s="4">
        <v>81</v>
      </c>
      <c r="I57" s="4">
        <v>107</v>
      </c>
      <c r="J57" s="4">
        <v>74</v>
      </c>
      <c r="K57" s="4">
        <v>71</v>
      </c>
      <c r="L57" s="4">
        <v>103</v>
      </c>
      <c r="M57" s="4">
        <v>109</v>
      </c>
      <c r="N57" s="4">
        <v>105</v>
      </c>
      <c r="O57" s="4">
        <v>97</v>
      </c>
      <c r="Q57" s="4">
        <v>849702997</v>
      </c>
    </row>
    <row r="58" spans="1:17" ht="13" x14ac:dyDescent="0.15">
      <c r="A58" s="6">
        <v>45595.671273148146</v>
      </c>
      <c r="B58" s="4" t="s">
        <v>162</v>
      </c>
      <c r="C58" s="4" t="s">
        <v>121</v>
      </c>
      <c r="D58" s="4">
        <v>62</v>
      </c>
      <c r="E58" s="4">
        <v>61</v>
      </c>
      <c r="F58" s="4">
        <v>99</v>
      </c>
      <c r="G58" s="4">
        <v>104</v>
      </c>
      <c r="H58" s="4">
        <v>103</v>
      </c>
      <c r="I58" s="4">
        <v>114</v>
      </c>
      <c r="J58" s="4">
        <v>69</v>
      </c>
      <c r="K58" s="4">
        <v>66</v>
      </c>
      <c r="L58" s="4">
        <v>122</v>
      </c>
      <c r="M58" s="4">
        <v>109</v>
      </c>
      <c r="N58" s="4">
        <v>109</v>
      </c>
      <c r="O58" s="4">
        <v>118</v>
      </c>
      <c r="Q58" s="4">
        <v>849702997</v>
      </c>
    </row>
    <row r="59" spans="1:17" ht="13" x14ac:dyDescent="0.15">
      <c r="A59" s="6">
        <v>45595.671655092592</v>
      </c>
      <c r="B59" s="4" t="s">
        <v>162</v>
      </c>
      <c r="C59" s="4" t="s">
        <v>130</v>
      </c>
      <c r="D59" s="4">
        <v>78</v>
      </c>
      <c r="E59" s="4">
        <v>70</v>
      </c>
      <c r="F59" s="4">
        <v>118</v>
      </c>
      <c r="G59" s="4">
        <v>117</v>
      </c>
      <c r="H59" s="4">
        <v>104</v>
      </c>
      <c r="I59" s="4">
        <v>139</v>
      </c>
      <c r="J59" s="4">
        <v>53</v>
      </c>
      <c r="K59" s="4">
        <v>60</v>
      </c>
      <c r="L59" s="4">
        <v>117</v>
      </c>
      <c r="M59" s="4">
        <v>118</v>
      </c>
      <c r="N59" s="4">
        <v>106</v>
      </c>
      <c r="O59" s="4">
        <v>105</v>
      </c>
      <c r="Q59" s="4">
        <v>849702997</v>
      </c>
    </row>
    <row r="60" spans="1:17" ht="13" x14ac:dyDescent="0.15">
      <c r="A60" s="6">
        <v>45595.672083333331</v>
      </c>
      <c r="B60" s="4" t="s">
        <v>162</v>
      </c>
      <c r="C60" s="4" t="s">
        <v>133</v>
      </c>
      <c r="D60" s="4">
        <v>64</v>
      </c>
      <c r="E60" s="4">
        <v>65</v>
      </c>
      <c r="F60" s="4">
        <v>101</v>
      </c>
      <c r="G60" s="4">
        <v>94</v>
      </c>
      <c r="H60" s="4">
        <v>100</v>
      </c>
      <c r="I60" s="4">
        <v>89</v>
      </c>
      <c r="J60" s="4">
        <v>59</v>
      </c>
      <c r="K60" s="4">
        <v>59</v>
      </c>
      <c r="L60" s="4">
        <v>95</v>
      </c>
      <c r="M60" s="4">
        <v>94</v>
      </c>
      <c r="N60" s="4">
        <v>95</v>
      </c>
      <c r="O60" s="4">
        <v>111</v>
      </c>
      <c r="Q60" s="4">
        <v>849702997</v>
      </c>
    </row>
    <row r="61" spans="1:17" ht="13" x14ac:dyDescent="0.15">
      <c r="A61" s="6">
        <v>45595.67391203704</v>
      </c>
      <c r="B61" s="4" t="s">
        <v>162</v>
      </c>
      <c r="C61" s="4" t="s">
        <v>140</v>
      </c>
      <c r="D61" s="4">
        <v>52</v>
      </c>
      <c r="E61" s="4">
        <v>58</v>
      </c>
      <c r="F61" s="4">
        <v>75</v>
      </c>
      <c r="G61" s="4">
        <v>90</v>
      </c>
      <c r="H61" s="4">
        <v>75</v>
      </c>
      <c r="I61" s="4">
        <v>68</v>
      </c>
      <c r="J61" s="4">
        <v>48</v>
      </c>
      <c r="K61" s="4">
        <v>58</v>
      </c>
      <c r="L61" s="4">
        <v>73</v>
      </c>
      <c r="M61" s="4">
        <v>78</v>
      </c>
      <c r="N61" s="4">
        <v>70</v>
      </c>
      <c r="O61" s="4">
        <v>74</v>
      </c>
      <c r="Q61" s="4">
        <v>849702997</v>
      </c>
    </row>
    <row r="62" spans="1:17" ht="13" x14ac:dyDescent="0.15">
      <c r="A62" s="6">
        <v>45595.674293981479</v>
      </c>
      <c r="B62" s="4" t="s">
        <v>162</v>
      </c>
      <c r="C62" s="4" t="s">
        <v>141</v>
      </c>
      <c r="D62" s="4">
        <v>75</v>
      </c>
      <c r="E62" s="4">
        <v>65</v>
      </c>
      <c r="F62" s="4">
        <v>105</v>
      </c>
      <c r="G62" s="4">
        <v>105</v>
      </c>
      <c r="H62" s="4">
        <v>112</v>
      </c>
      <c r="I62" s="4">
        <v>104</v>
      </c>
      <c r="J62" s="4">
        <v>74</v>
      </c>
      <c r="K62" s="4">
        <v>73</v>
      </c>
      <c r="L62" s="4">
        <v>109</v>
      </c>
      <c r="M62" s="4">
        <v>114</v>
      </c>
      <c r="N62" s="4">
        <v>107</v>
      </c>
      <c r="O62" s="4">
        <v>98</v>
      </c>
      <c r="Q62" s="4">
        <v>849702997</v>
      </c>
    </row>
    <row r="63" spans="1:17" ht="13" x14ac:dyDescent="0.15">
      <c r="A63" s="6">
        <v>45595.675069444442</v>
      </c>
      <c r="B63" s="4" t="s">
        <v>162</v>
      </c>
      <c r="C63" s="4" t="s">
        <v>147</v>
      </c>
      <c r="D63" s="4">
        <v>77</v>
      </c>
      <c r="E63" s="4">
        <v>71</v>
      </c>
      <c r="F63" s="4">
        <v>72</v>
      </c>
      <c r="G63" s="4">
        <v>78</v>
      </c>
      <c r="H63" s="4">
        <v>77</v>
      </c>
      <c r="I63" s="4">
        <v>85</v>
      </c>
      <c r="J63" s="4">
        <v>75</v>
      </c>
      <c r="K63" s="4">
        <v>79</v>
      </c>
      <c r="L63" s="4">
        <v>78</v>
      </c>
      <c r="M63" s="4">
        <v>82</v>
      </c>
      <c r="N63" s="4">
        <v>88</v>
      </c>
      <c r="O63" s="4">
        <v>82</v>
      </c>
      <c r="Q63" s="4">
        <v>849702997</v>
      </c>
    </row>
    <row r="64" spans="1:17" ht="13" x14ac:dyDescent="0.15">
      <c r="A64" s="6">
        <v>45595.675543981481</v>
      </c>
      <c r="B64" s="4" t="s">
        <v>162</v>
      </c>
      <c r="C64" s="4" t="s">
        <v>165</v>
      </c>
      <c r="D64" s="4">
        <v>61</v>
      </c>
      <c r="E64" s="4">
        <v>55</v>
      </c>
      <c r="F64" s="4">
        <v>97</v>
      </c>
      <c r="G64" s="4">
        <v>93</v>
      </c>
      <c r="H64" s="4">
        <v>105</v>
      </c>
      <c r="I64" s="4">
        <v>95</v>
      </c>
      <c r="J64" s="4">
        <v>66</v>
      </c>
      <c r="K64" s="4">
        <v>65</v>
      </c>
      <c r="L64" s="4">
        <v>104</v>
      </c>
      <c r="M64" s="4">
        <v>106</v>
      </c>
      <c r="N64" s="4">
        <v>110</v>
      </c>
      <c r="O64" s="4">
        <v>99</v>
      </c>
      <c r="Q64" s="4">
        <v>849702997</v>
      </c>
    </row>
    <row r="65" spans="1:17" ht="13" x14ac:dyDescent="0.15">
      <c r="A65" s="6">
        <v>45595.676400462966</v>
      </c>
      <c r="B65" s="4" t="s">
        <v>162</v>
      </c>
      <c r="C65" s="4" t="s">
        <v>45</v>
      </c>
      <c r="D65" s="4">
        <v>64</v>
      </c>
      <c r="E65" s="4">
        <v>70</v>
      </c>
      <c r="F65" s="4">
        <v>81</v>
      </c>
      <c r="G65" s="4">
        <v>82</v>
      </c>
      <c r="H65" s="4">
        <v>80</v>
      </c>
      <c r="I65" s="4">
        <v>84</v>
      </c>
      <c r="J65" s="4">
        <v>58</v>
      </c>
      <c r="K65" s="4">
        <v>58</v>
      </c>
      <c r="L65" s="4">
        <v>84</v>
      </c>
      <c r="M65" s="4">
        <v>89</v>
      </c>
      <c r="N65" s="4">
        <v>88</v>
      </c>
      <c r="O65" s="4">
        <v>100</v>
      </c>
      <c r="Q65" s="4">
        <v>849702997</v>
      </c>
    </row>
    <row r="66" spans="1:17" ht="13" x14ac:dyDescent="0.15">
      <c r="A66" s="6">
        <v>45595.676863425928</v>
      </c>
      <c r="B66" s="4" t="s">
        <v>162</v>
      </c>
      <c r="C66" s="4" t="s">
        <v>48</v>
      </c>
      <c r="D66" s="4">
        <v>68</v>
      </c>
      <c r="E66" s="4">
        <v>56</v>
      </c>
      <c r="F66" s="4">
        <v>85</v>
      </c>
      <c r="G66" s="4">
        <v>77</v>
      </c>
      <c r="H66" s="4">
        <v>98</v>
      </c>
      <c r="I66" s="4">
        <v>92</v>
      </c>
      <c r="J66" s="4">
        <v>70</v>
      </c>
      <c r="K66" s="4">
        <v>73</v>
      </c>
      <c r="L66" s="4">
        <v>93</v>
      </c>
      <c r="M66" s="4">
        <v>81</v>
      </c>
      <c r="N66" s="4">
        <v>98</v>
      </c>
      <c r="O66" s="4">
        <v>98</v>
      </c>
      <c r="Q66" s="4">
        <v>849702997</v>
      </c>
    </row>
    <row r="67" spans="1:17" ht="13" x14ac:dyDescent="0.15">
      <c r="A67" s="6">
        <v>45595.677372685182</v>
      </c>
      <c r="B67" s="4" t="s">
        <v>162</v>
      </c>
      <c r="C67" s="4" t="s">
        <v>54</v>
      </c>
      <c r="D67" s="4">
        <v>65</v>
      </c>
      <c r="E67" s="4">
        <v>68</v>
      </c>
      <c r="F67" s="4">
        <v>100</v>
      </c>
      <c r="G67" s="4">
        <v>81</v>
      </c>
      <c r="H67" s="4">
        <v>85</v>
      </c>
      <c r="I67" s="4">
        <v>95</v>
      </c>
      <c r="J67" s="4">
        <v>65</v>
      </c>
      <c r="K67" s="4">
        <v>61</v>
      </c>
      <c r="L67" s="4">
        <v>95</v>
      </c>
      <c r="M67" s="4">
        <v>89</v>
      </c>
      <c r="N67" s="4">
        <v>97</v>
      </c>
      <c r="O67" s="4">
        <v>91</v>
      </c>
      <c r="Q67" s="4">
        <v>849702997</v>
      </c>
    </row>
    <row r="68" spans="1:17" ht="13" x14ac:dyDescent="0.15">
      <c r="A68" s="6">
        <v>45595.677789351852</v>
      </c>
      <c r="B68" s="4" t="s">
        <v>162</v>
      </c>
      <c r="C68" s="4" t="s">
        <v>63</v>
      </c>
      <c r="D68" s="4">
        <v>59</v>
      </c>
      <c r="E68" s="4">
        <v>63</v>
      </c>
      <c r="F68" s="4">
        <v>78</v>
      </c>
      <c r="G68" s="4">
        <v>94</v>
      </c>
      <c r="H68" s="4">
        <v>91</v>
      </c>
      <c r="I68" s="4">
        <v>92</v>
      </c>
      <c r="J68" s="4">
        <v>63</v>
      </c>
      <c r="K68" s="4">
        <v>60</v>
      </c>
      <c r="L68" s="4">
        <v>87</v>
      </c>
      <c r="M68" s="4">
        <v>97</v>
      </c>
      <c r="N68" s="4">
        <v>91</v>
      </c>
      <c r="O68" s="4">
        <v>92</v>
      </c>
      <c r="Q68" s="4">
        <v>849702997</v>
      </c>
    </row>
    <row r="69" spans="1:17" ht="13" x14ac:dyDescent="0.15">
      <c r="A69" s="6">
        <v>45595.678206018521</v>
      </c>
      <c r="B69" s="4" t="s">
        <v>162</v>
      </c>
      <c r="C69" s="4" t="s">
        <v>75</v>
      </c>
      <c r="D69" s="4">
        <v>64</v>
      </c>
      <c r="E69" s="4">
        <v>58</v>
      </c>
      <c r="F69" s="4">
        <v>87</v>
      </c>
      <c r="G69" s="4">
        <v>93</v>
      </c>
      <c r="H69" s="4">
        <v>88</v>
      </c>
      <c r="I69" s="4">
        <v>87</v>
      </c>
      <c r="J69" s="4">
        <v>65</v>
      </c>
      <c r="K69" s="4">
        <v>52</v>
      </c>
      <c r="L69" s="4">
        <v>91</v>
      </c>
      <c r="M69" s="4">
        <v>92</v>
      </c>
      <c r="N69" s="4">
        <v>96</v>
      </c>
      <c r="O69" s="4">
        <v>90</v>
      </c>
      <c r="Q69" s="4">
        <v>849702997</v>
      </c>
    </row>
    <row r="70" spans="1:17" ht="13" x14ac:dyDescent="0.15">
      <c r="A70" s="6">
        <v>45595.678611111114</v>
      </c>
      <c r="B70" s="4" t="s">
        <v>162</v>
      </c>
      <c r="C70" s="4" t="s">
        <v>77</v>
      </c>
      <c r="D70" s="4">
        <v>63</v>
      </c>
      <c r="E70" s="4">
        <v>63</v>
      </c>
      <c r="F70" s="4">
        <v>82</v>
      </c>
      <c r="G70" s="4">
        <v>80</v>
      </c>
      <c r="H70" s="4">
        <v>96</v>
      </c>
      <c r="I70" s="4">
        <v>94</v>
      </c>
      <c r="J70" s="4">
        <v>65</v>
      </c>
      <c r="K70" s="4">
        <v>67</v>
      </c>
      <c r="L70" s="4">
        <v>94</v>
      </c>
      <c r="M70" s="4">
        <v>101</v>
      </c>
      <c r="N70" s="4">
        <v>101</v>
      </c>
      <c r="O70" s="4">
        <v>92</v>
      </c>
      <c r="Q70" s="4">
        <v>849702997</v>
      </c>
    </row>
    <row r="71" spans="1:17" ht="13" x14ac:dyDescent="0.15">
      <c r="A71" s="6">
        <v>45595.679027777776</v>
      </c>
      <c r="B71" s="4" t="s">
        <v>162</v>
      </c>
      <c r="C71" s="4" t="s">
        <v>82</v>
      </c>
      <c r="D71" s="4">
        <v>56</v>
      </c>
      <c r="E71" s="4">
        <v>56</v>
      </c>
      <c r="F71" s="4">
        <v>90</v>
      </c>
      <c r="G71" s="4">
        <v>97</v>
      </c>
      <c r="H71" s="4">
        <v>83</v>
      </c>
      <c r="I71" s="4">
        <v>95</v>
      </c>
      <c r="J71" s="4">
        <v>67</v>
      </c>
      <c r="K71" s="4">
        <v>64</v>
      </c>
      <c r="L71" s="4">
        <v>92</v>
      </c>
      <c r="M71" s="4">
        <v>96</v>
      </c>
      <c r="N71" s="4">
        <v>88</v>
      </c>
      <c r="O71" s="4">
        <v>95</v>
      </c>
      <c r="Q71" s="4">
        <v>849702997</v>
      </c>
    </row>
    <row r="72" spans="1:17" ht="13" x14ac:dyDescent="0.15">
      <c r="A72" s="6">
        <v>45595.679583333331</v>
      </c>
      <c r="B72" s="4" t="s">
        <v>162</v>
      </c>
      <c r="C72" s="4" t="s">
        <v>83</v>
      </c>
      <c r="D72" s="4">
        <v>53</v>
      </c>
      <c r="E72" s="4">
        <v>65</v>
      </c>
      <c r="F72" s="4">
        <v>72</v>
      </c>
      <c r="G72" s="4">
        <v>74</v>
      </c>
      <c r="H72" s="4">
        <v>87</v>
      </c>
      <c r="I72" s="4">
        <v>81</v>
      </c>
      <c r="J72" s="4">
        <v>64</v>
      </c>
      <c r="K72" s="4">
        <v>64</v>
      </c>
      <c r="L72" s="4">
        <v>86</v>
      </c>
      <c r="M72" s="4">
        <v>92</v>
      </c>
      <c r="N72" s="4">
        <v>76</v>
      </c>
      <c r="O72" s="4">
        <v>79</v>
      </c>
      <c r="Q72" s="4">
        <v>849702997</v>
      </c>
    </row>
    <row r="73" spans="1:17" ht="13" x14ac:dyDescent="0.15">
      <c r="A73" s="6">
        <v>45595.679976851854</v>
      </c>
      <c r="B73" s="4" t="s">
        <v>162</v>
      </c>
      <c r="C73" s="4" t="s">
        <v>85</v>
      </c>
      <c r="D73" s="4">
        <v>62</v>
      </c>
      <c r="E73" s="4">
        <v>61</v>
      </c>
      <c r="F73" s="4">
        <v>80</v>
      </c>
      <c r="G73" s="4">
        <v>76</v>
      </c>
      <c r="H73" s="4">
        <v>92</v>
      </c>
      <c r="I73" s="4">
        <v>93</v>
      </c>
      <c r="J73" s="4">
        <v>61</v>
      </c>
      <c r="K73" s="4">
        <v>61</v>
      </c>
      <c r="L73" s="4">
        <v>90</v>
      </c>
      <c r="M73" s="4">
        <v>75</v>
      </c>
      <c r="N73" s="4">
        <v>89</v>
      </c>
      <c r="O73" s="4">
        <v>87</v>
      </c>
      <c r="Q73" s="4">
        <v>849702997</v>
      </c>
    </row>
    <row r="74" spans="1:17" ht="13" x14ac:dyDescent="0.15">
      <c r="A74" s="6">
        <v>45595.680462962962</v>
      </c>
      <c r="B74" s="4" t="s">
        <v>162</v>
      </c>
      <c r="C74" s="4" t="s">
        <v>92</v>
      </c>
      <c r="D74" s="4">
        <v>65</v>
      </c>
      <c r="E74" s="4">
        <v>59</v>
      </c>
      <c r="F74" s="4">
        <v>92</v>
      </c>
      <c r="G74" s="4">
        <v>93</v>
      </c>
      <c r="H74" s="4">
        <v>94</v>
      </c>
      <c r="I74" s="4">
        <v>95</v>
      </c>
      <c r="J74" s="4">
        <v>67</v>
      </c>
      <c r="K74" s="4">
        <v>65</v>
      </c>
      <c r="L74" s="4">
        <v>94</v>
      </c>
      <c r="M74" s="4">
        <v>93</v>
      </c>
      <c r="N74" s="4">
        <v>102</v>
      </c>
      <c r="O74" s="4">
        <v>89</v>
      </c>
      <c r="Q74" s="4">
        <v>849702997</v>
      </c>
    </row>
    <row r="75" spans="1:17" ht="13" x14ac:dyDescent="0.15">
      <c r="A75" s="6">
        <v>45595.680868055555</v>
      </c>
      <c r="B75" s="4" t="s">
        <v>162</v>
      </c>
      <c r="C75" s="4" t="s">
        <v>93</v>
      </c>
      <c r="D75" s="4">
        <v>60</v>
      </c>
      <c r="E75" s="4">
        <v>55</v>
      </c>
      <c r="F75" s="4">
        <v>92</v>
      </c>
      <c r="G75" s="4">
        <v>90</v>
      </c>
      <c r="H75" s="4">
        <v>78</v>
      </c>
      <c r="I75" s="4">
        <v>92</v>
      </c>
      <c r="J75" s="4">
        <v>63</v>
      </c>
      <c r="K75" s="4">
        <v>65</v>
      </c>
      <c r="L75" s="4">
        <v>94</v>
      </c>
      <c r="M75" s="4">
        <v>95</v>
      </c>
      <c r="N75" s="4">
        <v>94</v>
      </c>
      <c r="O75" s="4">
        <v>99</v>
      </c>
      <c r="Q75" s="4">
        <v>849702997</v>
      </c>
    </row>
    <row r="76" spans="1:17" ht="13" x14ac:dyDescent="0.15">
      <c r="A76" s="6">
        <v>45595.681284722225</v>
      </c>
      <c r="B76" s="4" t="s">
        <v>162</v>
      </c>
      <c r="C76" s="4" t="s">
        <v>99</v>
      </c>
      <c r="D76" s="4">
        <v>62</v>
      </c>
      <c r="E76" s="4">
        <v>63</v>
      </c>
      <c r="F76" s="4">
        <v>92</v>
      </c>
      <c r="G76" s="4">
        <v>90</v>
      </c>
      <c r="H76" s="4">
        <v>90</v>
      </c>
      <c r="I76" s="4">
        <v>94</v>
      </c>
      <c r="J76" s="4">
        <v>62</v>
      </c>
      <c r="K76" s="4">
        <v>69</v>
      </c>
      <c r="L76" s="4">
        <v>98</v>
      </c>
      <c r="M76" s="4">
        <v>98</v>
      </c>
      <c r="N76" s="4">
        <v>100</v>
      </c>
      <c r="O76" s="4">
        <v>93</v>
      </c>
      <c r="Q76" s="4">
        <v>849702997</v>
      </c>
    </row>
    <row r="77" spans="1:17" ht="13" x14ac:dyDescent="0.15">
      <c r="A77" s="6">
        <v>45595.681759259256</v>
      </c>
      <c r="B77" s="4" t="s">
        <v>162</v>
      </c>
      <c r="C77" s="4" t="s">
        <v>101</v>
      </c>
      <c r="D77" s="4">
        <v>67</v>
      </c>
      <c r="E77" s="4">
        <v>67</v>
      </c>
      <c r="F77" s="4">
        <v>103</v>
      </c>
      <c r="G77" s="4">
        <v>102</v>
      </c>
      <c r="H77" s="4">
        <v>103</v>
      </c>
      <c r="I77" s="4">
        <v>98</v>
      </c>
      <c r="J77" s="4">
        <v>68</v>
      </c>
      <c r="K77" s="4">
        <v>74</v>
      </c>
      <c r="L77" s="4">
        <v>90</v>
      </c>
      <c r="M77" s="4">
        <v>101</v>
      </c>
      <c r="N77" s="4">
        <v>97</v>
      </c>
      <c r="O77" s="4">
        <v>92</v>
      </c>
      <c r="Q77" s="4">
        <v>849702997</v>
      </c>
    </row>
    <row r="78" spans="1:17" ht="13" x14ac:dyDescent="0.15">
      <c r="A78" s="6">
        <v>45595.682141203702</v>
      </c>
      <c r="B78" s="4" t="s">
        <v>162</v>
      </c>
      <c r="C78" s="4" t="s">
        <v>113</v>
      </c>
      <c r="D78" s="4">
        <v>75</v>
      </c>
      <c r="E78" s="4">
        <v>72</v>
      </c>
      <c r="F78" s="4">
        <v>104</v>
      </c>
      <c r="G78" s="4">
        <v>104</v>
      </c>
      <c r="H78" s="4">
        <v>103</v>
      </c>
      <c r="I78" s="4">
        <v>103</v>
      </c>
      <c r="J78" s="4">
        <v>77</v>
      </c>
      <c r="K78" s="4">
        <v>82</v>
      </c>
      <c r="L78" s="4">
        <v>106</v>
      </c>
      <c r="M78" s="4">
        <v>103</v>
      </c>
      <c r="N78" s="4">
        <v>109</v>
      </c>
      <c r="O78" s="4">
        <v>99</v>
      </c>
      <c r="Q78" s="4">
        <v>849702997</v>
      </c>
    </row>
    <row r="79" spans="1:17" ht="13" x14ac:dyDescent="0.15">
      <c r="A79" s="6">
        <v>45595.682604166665</v>
      </c>
      <c r="B79" s="4" t="s">
        <v>162</v>
      </c>
      <c r="C79" s="4" t="s">
        <v>115</v>
      </c>
      <c r="D79" s="4">
        <v>64</v>
      </c>
      <c r="E79" s="4">
        <v>62</v>
      </c>
      <c r="F79" s="4">
        <v>100</v>
      </c>
      <c r="G79" s="4">
        <v>92</v>
      </c>
      <c r="H79" s="4">
        <v>94</v>
      </c>
      <c r="I79" s="4">
        <v>103</v>
      </c>
      <c r="J79" s="4">
        <v>58</v>
      </c>
      <c r="K79" s="4">
        <v>54</v>
      </c>
      <c r="L79" s="4">
        <v>103</v>
      </c>
      <c r="M79" s="4">
        <v>93</v>
      </c>
      <c r="N79" s="4">
        <v>100</v>
      </c>
      <c r="O79" s="4">
        <v>101</v>
      </c>
      <c r="Q79" s="4">
        <v>849702997</v>
      </c>
    </row>
    <row r="80" spans="1:17" ht="13" x14ac:dyDescent="0.15">
      <c r="A80" s="6">
        <v>45595.683009259257</v>
      </c>
      <c r="B80" s="4" t="s">
        <v>162</v>
      </c>
      <c r="C80" s="4" t="s">
        <v>118</v>
      </c>
      <c r="D80" s="4">
        <v>79</v>
      </c>
      <c r="E80" s="4">
        <v>76</v>
      </c>
      <c r="F80" s="4">
        <v>119</v>
      </c>
      <c r="G80" s="4">
        <v>93</v>
      </c>
      <c r="H80" s="4">
        <v>102</v>
      </c>
      <c r="I80" s="4">
        <v>97</v>
      </c>
      <c r="J80" s="4">
        <v>84</v>
      </c>
      <c r="K80" s="4">
        <v>76</v>
      </c>
      <c r="L80" s="4">
        <v>103</v>
      </c>
      <c r="M80" s="4">
        <v>98</v>
      </c>
      <c r="N80" s="4">
        <v>101</v>
      </c>
      <c r="O80" s="4">
        <v>95</v>
      </c>
      <c r="Q80" s="4">
        <v>849702997</v>
      </c>
    </row>
    <row r="81" spans="1:17" ht="13" x14ac:dyDescent="0.15">
      <c r="A81" s="6">
        <v>45595.683379629627</v>
      </c>
      <c r="B81" s="4" t="s">
        <v>162</v>
      </c>
      <c r="C81" s="4" t="s">
        <v>128</v>
      </c>
      <c r="D81" s="4">
        <v>57</v>
      </c>
      <c r="E81" s="4">
        <v>60</v>
      </c>
      <c r="F81" s="4">
        <v>86</v>
      </c>
      <c r="G81" s="4">
        <v>90</v>
      </c>
      <c r="H81" s="4">
        <v>87</v>
      </c>
      <c r="I81" s="4">
        <v>88</v>
      </c>
      <c r="J81" s="4">
        <v>60</v>
      </c>
      <c r="K81" s="4">
        <v>60</v>
      </c>
      <c r="L81" s="4">
        <v>90</v>
      </c>
      <c r="M81" s="4">
        <v>93</v>
      </c>
      <c r="N81" s="4">
        <v>93</v>
      </c>
      <c r="O81" s="4">
        <v>91</v>
      </c>
      <c r="Q81" s="4">
        <v>849702997</v>
      </c>
    </row>
    <row r="82" spans="1:17" ht="13" x14ac:dyDescent="0.15">
      <c r="A82" s="6">
        <v>45595.683807870373</v>
      </c>
      <c r="B82" s="4" t="s">
        <v>162</v>
      </c>
      <c r="C82" s="4" t="s">
        <v>129</v>
      </c>
      <c r="D82" s="4">
        <v>51</v>
      </c>
      <c r="E82" s="4">
        <v>58</v>
      </c>
      <c r="F82" s="4">
        <v>88</v>
      </c>
      <c r="G82" s="4">
        <v>96</v>
      </c>
      <c r="H82" s="4">
        <v>97</v>
      </c>
      <c r="I82" s="4">
        <v>112</v>
      </c>
      <c r="J82" s="4">
        <v>61</v>
      </c>
      <c r="K82" s="4">
        <v>60</v>
      </c>
      <c r="L82" s="4">
        <v>93</v>
      </c>
      <c r="M82" s="4">
        <v>97</v>
      </c>
      <c r="N82" s="4">
        <v>109</v>
      </c>
      <c r="O82" s="4">
        <v>102</v>
      </c>
      <c r="Q82" s="4">
        <v>849702997</v>
      </c>
    </row>
    <row r="83" spans="1:17" ht="13" x14ac:dyDescent="0.15">
      <c r="A83" s="6">
        <v>45595.684386574074</v>
      </c>
      <c r="B83" s="4" t="s">
        <v>162</v>
      </c>
      <c r="C83" s="4" t="s">
        <v>135</v>
      </c>
      <c r="D83" s="4">
        <v>56</v>
      </c>
      <c r="E83" s="4">
        <v>57</v>
      </c>
      <c r="F83" s="4">
        <v>89</v>
      </c>
      <c r="G83" s="4">
        <v>85</v>
      </c>
      <c r="H83" s="4">
        <v>94</v>
      </c>
      <c r="I83" s="4">
        <v>94</v>
      </c>
      <c r="J83" s="4">
        <v>63</v>
      </c>
      <c r="K83" s="4">
        <v>60</v>
      </c>
      <c r="L83" s="4">
        <v>87</v>
      </c>
      <c r="M83" s="4">
        <v>84</v>
      </c>
      <c r="N83" s="4">
        <v>96</v>
      </c>
      <c r="O83" s="4">
        <v>98</v>
      </c>
      <c r="Q83" s="4">
        <v>849702997</v>
      </c>
    </row>
    <row r="84" spans="1:17" ht="13" x14ac:dyDescent="0.15">
      <c r="A84" s="6">
        <v>45595.685046296298</v>
      </c>
      <c r="B84" s="4" t="s">
        <v>162</v>
      </c>
      <c r="C84" s="4" t="s">
        <v>143</v>
      </c>
      <c r="D84" s="4">
        <v>55</v>
      </c>
      <c r="E84" s="4">
        <v>66</v>
      </c>
      <c r="F84" s="4">
        <v>91</v>
      </c>
      <c r="G84" s="4">
        <v>105</v>
      </c>
      <c r="H84" s="4">
        <v>102</v>
      </c>
      <c r="I84" s="4">
        <v>99</v>
      </c>
      <c r="J84" s="4">
        <v>67</v>
      </c>
      <c r="K84" s="4">
        <v>65</v>
      </c>
      <c r="L84" s="4">
        <v>96</v>
      </c>
      <c r="M84" s="4">
        <v>98</v>
      </c>
      <c r="N84" s="4">
        <v>105</v>
      </c>
      <c r="O84" s="4">
        <v>103</v>
      </c>
      <c r="Q84" s="4">
        <v>849702997</v>
      </c>
    </row>
    <row r="85" spans="1:17" ht="13" x14ac:dyDescent="0.15">
      <c r="A85" s="6">
        <v>45595.685590277775</v>
      </c>
      <c r="B85" s="4" t="s">
        <v>162</v>
      </c>
      <c r="C85" s="4" t="s">
        <v>166</v>
      </c>
      <c r="D85" s="4">
        <v>62</v>
      </c>
      <c r="E85" s="4">
        <v>45</v>
      </c>
      <c r="F85" s="4">
        <v>98</v>
      </c>
      <c r="G85" s="4">
        <v>99</v>
      </c>
      <c r="H85" s="4">
        <v>93</v>
      </c>
      <c r="I85" s="4">
        <v>96</v>
      </c>
      <c r="J85" s="4">
        <v>69</v>
      </c>
      <c r="K85" s="4">
        <v>54</v>
      </c>
      <c r="L85" s="4">
        <v>103</v>
      </c>
      <c r="M85" s="4">
        <v>101</v>
      </c>
      <c r="N85" s="4">
        <v>99</v>
      </c>
      <c r="O85" s="4">
        <v>100</v>
      </c>
      <c r="Q85" s="4">
        <v>849702997</v>
      </c>
    </row>
    <row r="86" spans="1:17" ht="13" x14ac:dyDescent="0.15">
      <c r="A86" s="6">
        <v>45595.686030092591</v>
      </c>
      <c r="B86" s="4" t="s">
        <v>162</v>
      </c>
      <c r="C86" s="4" t="s">
        <v>167</v>
      </c>
      <c r="D86" s="4">
        <v>60</v>
      </c>
      <c r="E86" s="4">
        <v>58</v>
      </c>
      <c r="F86" s="4">
        <v>91</v>
      </c>
      <c r="G86" s="4">
        <v>75</v>
      </c>
      <c r="H86" s="4">
        <v>92</v>
      </c>
      <c r="I86" s="4">
        <v>97</v>
      </c>
      <c r="J86" s="4">
        <v>60</v>
      </c>
      <c r="K86" s="4">
        <v>64</v>
      </c>
      <c r="L86" s="4">
        <v>107</v>
      </c>
      <c r="M86" s="4">
        <v>103</v>
      </c>
      <c r="N86" s="4">
        <v>107</v>
      </c>
      <c r="O86" s="4">
        <v>89</v>
      </c>
      <c r="Q86" s="4">
        <v>849702997</v>
      </c>
    </row>
    <row r="87" spans="1:17" ht="13" x14ac:dyDescent="0.15">
      <c r="A87" s="6">
        <v>45595.686539351853</v>
      </c>
      <c r="B87" s="4" t="s">
        <v>162</v>
      </c>
      <c r="C87" s="4" t="s">
        <v>50</v>
      </c>
      <c r="D87" s="4">
        <v>64</v>
      </c>
      <c r="E87" s="4">
        <v>67</v>
      </c>
      <c r="F87" s="4">
        <v>88</v>
      </c>
      <c r="G87" s="4">
        <v>100</v>
      </c>
      <c r="H87" s="4">
        <v>83</v>
      </c>
      <c r="I87" s="4">
        <v>97</v>
      </c>
      <c r="J87" s="4">
        <v>56</v>
      </c>
      <c r="K87" s="4">
        <v>57</v>
      </c>
      <c r="L87" s="4">
        <v>99</v>
      </c>
      <c r="M87" s="4">
        <v>93</v>
      </c>
      <c r="N87" s="4">
        <v>89</v>
      </c>
      <c r="O87" s="4">
        <v>78</v>
      </c>
      <c r="Q87" s="4">
        <v>849702997</v>
      </c>
    </row>
    <row r="88" spans="1:17" ht="13" x14ac:dyDescent="0.15">
      <c r="A88" s="6">
        <v>45595.686932870369</v>
      </c>
      <c r="B88" s="4" t="s">
        <v>162</v>
      </c>
      <c r="C88" s="4" t="s">
        <v>53</v>
      </c>
      <c r="D88" s="4">
        <v>58</v>
      </c>
      <c r="E88" s="4">
        <v>69</v>
      </c>
      <c r="F88" s="4">
        <v>95</v>
      </c>
      <c r="G88" s="4">
        <v>100</v>
      </c>
      <c r="H88" s="4">
        <v>105</v>
      </c>
      <c r="I88" s="4">
        <v>96</v>
      </c>
      <c r="J88" s="4">
        <v>63</v>
      </c>
      <c r="K88" s="4">
        <v>64</v>
      </c>
      <c r="L88" s="4">
        <v>94</v>
      </c>
      <c r="M88" s="4">
        <v>88</v>
      </c>
      <c r="N88" s="4">
        <v>86</v>
      </c>
      <c r="O88" s="4">
        <v>94</v>
      </c>
      <c r="Q88" s="4">
        <v>849702997</v>
      </c>
    </row>
    <row r="89" spans="1:17" ht="13" x14ac:dyDescent="0.15">
      <c r="A89" s="6">
        <v>45595.687291666669</v>
      </c>
      <c r="B89" s="4" t="s">
        <v>162</v>
      </c>
      <c r="C89" s="4" t="s">
        <v>59</v>
      </c>
      <c r="D89" s="4">
        <v>62</v>
      </c>
      <c r="E89" s="4">
        <v>60</v>
      </c>
      <c r="F89" s="4">
        <v>97</v>
      </c>
      <c r="G89" s="4">
        <v>89</v>
      </c>
      <c r="H89" s="4">
        <v>90</v>
      </c>
      <c r="I89" s="4">
        <v>103</v>
      </c>
      <c r="J89" s="4">
        <v>63</v>
      </c>
      <c r="K89" s="4">
        <v>59</v>
      </c>
      <c r="L89" s="4">
        <v>98</v>
      </c>
      <c r="M89" s="4">
        <v>103</v>
      </c>
      <c r="N89" s="4">
        <v>95</v>
      </c>
      <c r="O89" s="4">
        <v>0</v>
      </c>
      <c r="Q89" s="4">
        <v>849702997</v>
      </c>
    </row>
    <row r="90" spans="1:17" ht="13" x14ac:dyDescent="0.15">
      <c r="A90" s="6">
        <v>45595.687719907408</v>
      </c>
      <c r="B90" s="4" t="s">
        <v>162</v>
      </c>
      <c r="C90" s="4" t="s">
        <v>68</v>
      </c>
      <c r="D90" s="4">
        <v>0</v>
      </c>
      <c r="E90" s="4">
        <v>61</v>
      </c>
      <c r="F90" s="4">
        <v>106</v>
      </c>
      <c r="G90" s="4">
        <v>90</v>
      </c>
      <c r="H90" s="4">
        <v>96</v>
      </c>
      <c r="I90" s="4">
        <v>93</v>
      </c>
      <c r="J90" s="4">
        <v>57</v>
      </c>
      <c r="K90" s="4">
        <v>60</v>
      </c>
      <c r="L90" s="4">
        <v>101</v>
      </c>
      <c r="M90" s="4">
        <v>87</v>
      </c>
      <c r="N90" s="4">
        <v>100</v>
      </c>
      <c r="O90" s="4">
        <v>94</v>
      </c>
      <c r="Q90" s="4">
        <v>849702997</v>
      </c>
    </row>
    <row r="91" spans="1:17" ht="13" x14ac:dyDescent="0.15">
      <c r="A91" s="6">
        <v>45595.68818287037</v>
      </c>
      <c r="B91" s="4" t="s">
        <v>162</v>
      </c>
      <c r="C91" s="4" t="s">
        <v>69</v>
      </c>
      <c r="D91" s="4">
        <v>60</v>
      </c>
      <c r="E91" s="4">
        <v>58</v>
      </c>
      <c r="F91" s="4">
        <v>79</v>
      </c>
      <c r="G91" s="4">
        <v>87</v>
      </c>
      <c r="H91" s="4">
        <v>74</v>
      </c>
      <c r="I91" s="4">
        <v>79</v>
      </c>
      <c r="J91" s="4">
        <v>69</v>
      </c>
      <c r="K91" s="4">
        <v>59</v>
      </c>
      <c r="L91" s="4">
        <v>77</v>
      </c>
      <c r="M91" s="4">
        <v>75</v>
      </c>
      <c r="N91" s="4">
        <v>76</v>
      </c>
      <c r="O91" s="4">
        <v>80</v>
      </c>
      <c r="Q91" s="4">
        <v>849702997</v>
      </c>
    </row>
    <row r="92" spans="1:17" ht="13" x14ac:dyDescent="0.15">
      <c r="A92" s="6">
        <v>45595.688564814816</v>
      </c>
      <c r="B92" s="4" t="s">
        <v>162</v>
      </c>
      <c r="C92" s="4" t="s">
        <v>72</v>
      </c>
      <c r="D92" s="4">
        <v>65</v>
      </c>
      <c r="E92" s="4">
        <v>0</v>
      </c>
      <c r="F92" s="4">
        <v>99</v>
      </c>
      <c r="G92" s="4">
        <v>0</v>
      </c>
      <c r="H92" s="4">
        <v>101</v>
      </c>
      <c r="I92" s="4">
        <v>0</v>
      </c>
      <c r="J92" s="4">
        <v>60</v>
      </c>
      <c r="K92" s="4">
        <v>63</v>
      </c>
      <c r="L92" s="4">
        <v>98</v>
      </c>
      <c r="M92" s="4">
        <v>0</v>
      </c>
      <c r="N92" s="4">
        <v>98</v>
      </c>
      <c r="O92" s="4">
        <v>93</v>
      </c>
      <c r="Q92" s="4">
        <v>849702997</v>
      </c>
    </row>
    <row r="93" spans="1:17" ht="13" x14ac:dyDescent="0.15">
      <c r="A93" s="6">
        <v>45595.689039351855</v>
      </c>
      <c r="B93" s="4" t="s">
        <v>162</v>
      </c>
      <c r="C93" s="4" t="s">
        <v>168</v>
      </c>
      <c r="D93" s="4">
        <v>55</v>
      </c>
      <c r="E93" s="4">
        <v>59</v>
      </c>
      <c r="F93" s="4">
        <v>89</v>
      </c>
      <c r="G93" s="4">
        <v>88</v>
      </c>
      <c r="H93" s="4">
        <v>82</v>
      </c>
      <c r="I93" s="4">
        <v>79</v>
      </c>
      <c r="J93" s="4">
        <v>59</v>
      </c>
      <c r="K93" s="4">
        <v>60</v>
      </c>
      <c r="L93" s="4">
        <v>93</v>
      </c>
      <c r="M93" s="4">
        <v>92</v>
      </c>
      <c r="N93" s="4">
        <v>91</v>
      </c>
      <c r="O93" s="4">
        <v>83</v>
      </c>
      <c r="Q93" s="4">
        <v>849702997</v>
      </c>
    </row>
    <row r="94" spans="1:17" ht="13" x14ac:dyDescent="0.15">
      <c r="A94" s="6">
        <v>45595.689432870371</v>
      </c>
      <c r="B94" s="4" t="s">
        <v>162</v>
      </c>
      <c r="C94" s="4" t="s">
        <v>80</v>
      </c>
      <c r="D94" s="4">
        <v>60</v>
      </c>
      <c r="E94" s="4">
        <v>0</v>
      </c>
      <c r="F94" s="4">
        <v>81</v>
      </c>
      <c r="G94" s="4">
        <v>92</v>
      </c>
      <c r="H94" s="4">
        <v>82</v>
      </c>
      <c r="I94" s="4">
        <v>81</v>
      </c>
      <c r="J94" s="4">
        <v>58</v>
      </c>
      <c r="K94" s="4">
        <v>58</v>
      </c>
      <c r="L94" s="4">
        <v>94</v>
      </c>
      <c r="M94" s="4">
        <v>90</v>
      </c>
      <c r="N94" s="4">
        <v>88</v>
      </c>
      <c r="O94" s="4">
        <v>96</v>
      </c>
      <c r="Q94" s="4">
        <v>849702997</v>
      </c>
    </row>
    <row r="95" spans="1:17" ht="13" x14ac:dyDescent="0.15">
      <c r="A95" s="6">
        <v>45595.689837962964</v>
      </c>
      <c r="B95" s="4" t="s">
        <v>162</v>
      </c>
      <c r="C95" s="4" t="s">
        <v>81</v>
      </c>
      <c r="D95" s="4">
        <v>57</v>
      </c>
      <c r="E95" s="4">
        <v>64</v>
      </c>
      <c r="F95" s="4">
        <v>89</v>
      </c>
      <c r="G95" s="4">
        <v>93</v>
      </c>
      <c r="H95" s="4">
        <v>91</v>
      </c>
      <c r="I95" s="4">
        <v>97</v>
      </c>
      <c r="J95" s="4">
        <v>58</v>
      </c>
      <c r="K95" s="4">
        <v>64</v>
      </c>
      <c r="L95" s="4">
        <v>85</v>
      </c>
      <c r="M95" s="4">
        <v>97</v>
      </c>
      <c r="N95" s="4">
        <v>89</v>
      </c>
      <c r="O95" s="4">
        <v>95</v>
      </c>
      <c r="Q95" s="4">
        <v>849702997</v>
      </c>
    </row>
    <row r="96" spans="1:17" ht="13" x14ac:dyDescent="0.15">
      <c r="A96" s="6">
        <v>45595.69017361111</v>
      </c>
      <c r="B96" s="4" t="s">
        <v>162</v>
      </c>
      <c r="C96" s="4" t="s">
        <v>88</v>
      </c>
      <c r="D96" s="4">
        <v>60</v>
      </c>
      <c r="E96" s="4">
        <v>64</v>
      </c>
      <c r="F96" s="4">
        <v>86</v>
      </c>
      <c r="G96" s="4">
        <v>87</v>
      </c>
      <c r="H96" s="4">
        <v>96</v>
      </c>
      <c r="I96" s="4">
        <v>90</v>
      </c>
      <c r="J96" s="4">
        <v>65</v>
      </c>
      <c r="K96" s="4">
        <v>63</v>
      </c>
      <c r="L96" s="4">
        <v>90</v>
      </c>
      <c r="M96" s="4">
        <v>93</v>
      </c>
      <c r="N96" s="4">
        <v>99</v>
      </c>
      <c r="O96" s="4">
        <v>100</v>
      </c>
      <c r="Q96" s="4">
        <v>849702997</v>
      </c>
    </row>
    <row r="97" spans="1:17" ht="13" x14ac:dyDescent="0.15">
      <c r="A97" s="6">
        <v>45595.690578703703</v>
      </c>
      <c r="B97" s="4" t="s">
        <v>162</v>
      </c>
      <c r="C97" s="4" t="s">
        <v>89</v>
      </c>
      <c r="D97" s="4">
        <v>57</v>
      </c>
      <c r="E97" s="4">
        <v>59</v>
      </c>
      <c r="F97" s="4">
        <v>87</v>
      </c>
      <c r="G97" s="4">
        <v>84</v>
      </c>
      <c r="H97" s="4">
        <v>90</v>
      </c>
      <c r="I97" s="4">
        <v>90</v>
      </c>
      <c r="J97" s="4">
        <v>56</v>
      </c>
      <c r="K97" s="4">
        <v>58</v>
      </c>
      <c r="L97" s="4">
        <v>79</v>
      </c>
      <c r="M97" s="4">
        <v>80</v>
      </c>
      <c r="N97" s="4">
        <v>86</v>
      </c>
      <c r="O97" s="4">
        <v>81</v>
      </c>
      <c r="Q97" s="4">
        <v>849702997</v>
      </c>
    </row>
    <row r="98" spans="1:17" ht="13" x14ac:dyDescent="0.15">
      <c r="A98" s="6">
        <v>45595.690937500003</v>
      </c>
      <c r="B98" s="4" t="s">
        <v>162</v>
      </c>
      <c r="C98" s="4" t="s">
        <v>104</v>
      </c>
      <c r="D98" s="4">
        <v>52</v>
      </c>
      <c r="E98" s="4">
        <v>61</v>
      </c>
      <c r="F98" s="4">
        <v>96</v>
      </c>
      <c r="G98" s="4">
        <v>79</v>
      </c>
      <c r="H98" s="4">
        <v>87</v>
      </c>
      <c r="I98" s="4">
        <v>93</v>
      </c>
      <c r="J98" s="4">
        <v>61</v>
      </c>
      <c r="K98" s="4">
        <v>63</v>
      </c>
      <c r="L98" s="4">
        <v>91</v>
      </c>
      <c r="M98" s="4">
        <v>92</v>
      </c>
      <c r="N98" s="4">
        <v>0</v>
      </c>
      <c r="O98" s="4">
        <v>78</v>
      </c>
      <c r="Q98" s="4">
        <v>849702997</v>
      </c>
    </row>
    <row r="99" spans="1:17" ht="13" x14ac:dyDescent="0.15">
      <c r="A99" s="6">
        <v>45595.691412037035</v>
      </c>
      <c r="B99" s="4" t="s">
        <v>162</v>
      </c>
      <c r="C99" s="4" t="s">
        <v>108</v>
      </c>
      <c r="D99" s="4">
        <v>61</v>
      </c>
      <c r="E99" s="4">
        <v>66</v>
      </c>
      <c r="F99" s="4">
        <v>93</v>
      </c>
      <c r="G99" s="4">
        <v>94</v>
      </c>
      <c r="H99" s="4">
        <v>93</v>
      </c>
      <c r="I99" s="4">
        <v>98</v>
      </c>
      <c r="J99" s="4">
        <v>59</v>
      </c>
      <c r="K99" s="4">
        <v>67</v>
      </c>
      <c r="L99" s="4">
        <v>92</v>
      </c>
      <c r="M99" s="4">
        <v>96</v>
      </c>
      <c r="N99" s="4">
        <v>98</v>
      </c>
      <c r="O99" s="4">
        <v>102</v>
      </c>
      <c r="Q99" s="4">
        <v>849702997</v>
      </c>
    </row>
    <row r="100" spans="1:17" ht="13" x14ac:dyDescent="0.15">
      <c r="A100" s="6">
        <v>45595.691782407404</v>
      </c>
      <c r="B100" s="4" t="s">
        <v>162</v>
      </c>
      <c r="C100" s="4" t="s">
        <v>109</v>
      </c>
      <c r="D100" s="4">
        <v>67</v>
      </c>
      <c r="E100" s="4">
        <v>69</v>
      </c>
      <c r="F100" s="4">
        <v>84</v>
      </c>
      <c r="G100" s="4">
        <v>93</v>
      </c>
      <c r="H100" s="4">
        <v>95</v>
      </c>
      <c r="I100" s="4">
        <v>100</v>
      </c>
      <c r="J100" s="4">
        <v>68</v>
      </c>
      <c r="K100" s="4">
        <v>64</v>
      </c>
      <c r="L100" s="4">
        <v>97</v>
      </c>
      <c r="M100" s="4">
        <v>101</v>
      </c>
      <c r="N100" s="4">
        <v>97</v>
      </c>
      <c r="O100" s="4">
        <v>104</v>
      </c>
      <c r="Q100" s="4">
        <v>849702997</v>
      </c>
    </row>
    <row r="101" spans="1:17" ht="13" x14ac:dyDescent="0.15">
      <c r="A101" s="6">
        <v>45595.692141203705</v>
      </c>
      <c r="B101" s="4" t="s">
        <v>162</v>
      </c>
      <c r="C101" s="4" t="s">
        <v>123</v>
      </c>
      <c r="D101" s="4">
        <v>62</v>
      </c>
      <c r="E101" s="4">
        <v>55</v>
      </c>
      <c r="F101" s="4">
        <v>91</v>
      </c>
      <c r="G101" s="4">
        <v>83</v>
      </c>
      <c r="H101" s="4">
        <v>88</v>
      </c>
      <c r="I101" s="4">
        <v>88</v>
      </c>
      <c r="J101" s="4">
        <v>62</v>
      </c>
      <c r="K101" s="4">
        <v>56</v>
      </c>
      <c r="L101" s="4">
        <v>87</v>
      </c>
      <c r="M101" s="4">
        <v>87</v>
      </c>
      <c r="N101" s="4">
        <v>86</v>
      </c>
      <c r="O101" s="4">
        <v>93</v>
      </c>
      <c r="Q101" s="4">
        <v>849702997</v>
      </c>
    </row>
    <row r="102" spans="1:17" ht="13" x14ac:dyDescent="0.15">
      <c r="A102" s="6">
        <v>45595.692557870374</v>
      </c>
      <c r="B102" s="4" t="s">
        <v>162</v>
      </c>
      <c r="C102" s="4" t="s">
        <v>126</v>
      </c>
      <c r="D102" s="4">
        <v>57</v>
      </c>
      <c r="E102" s="4">
        <v>67</v>
      </c>
      <c r="F102" s="4">
        <v>82</v>
      </c>
      <c r="G102" s="4">
        <v>104</v>
      </c>
      <c r="H102" s="4">
        <v>97</v>
      </c>
      <c r="I102" s="4">
        <v>94</v>
      </c>
      <c r="J102" s="4">
        <v>59</v>
      </c>
      <c r="K102" s="4">
        <v>64</v>
      </c>
      <c r="L102" s="4">
        <v>89</v>
      </c>
      <c r="M102" s="4">
        <v>102</v>
      </c>
      <c r="N102" s="4">
        <v>93</v>
      </c>
      <c r="O102" s="4">
        <v>95</v>
      </c>
      <c r="Q102" s="4">
        <v>849702997</v>
      </c>
    </row>
    <row r="103" spans="1:17" ht="13" x14ac:dyDescent="0.15">
      <c r="A103" s="6">
        <v>45595.692893518521</v>
      </c>
      <c r="B103" s="4" t="s">
        <v>162</v>
      </c>
      <c r="C103" s="4" t="s">
        <v>131</v>
      </c>
      <c r="D103" s="4">
        <v>55</v>
      </c>
      <c r="E103" s="4">
        <v>59</v>
      </c>
      <c r="F103" s="4">
        <v>104</v>
      </c>
      <c r="G103" s="4">
        <v>94</v>
      </c>
      <c r="H103" s="4">
        <v>94</v>
      </c>
      <c r="I103" s="4">
        <v>90</v>
      </c>
      <c r="J103" s="4">
        <v>60</v>
      </c>
      <c r="K103" s="4">
        <v>60</v>
      </c>
      <c r="L103" s="4">
        <v>103</v>
      </c>
      <c r="M103" s="4">
        <v>102</v>
      </c>
      <c r="N103" s="4">
        <v>107</v>
      </c>
      <c r="O103" s="4">
        <v>98</v>
      </c>
      <c r="Q103" s="4">
        <v>849702997</v>
      </c>
    </row>
    <row r="104" spans="1:17" ht="13" x14ac:dyDescent="0.15">
      <c r="A104" s="6">
        <v>45595.69327546296</v>
      </c>
      <c r="B104" s="4" t="s">
        <v>162</v>
      </c>
      <c r="C104" s="4" t="s">
        <v>132</v>
      </c>
      <c r="D104" s="4">
        <v>53</v>
      </c>
      <c r="E104" s="4">
        <v>54</v>
      </c>
      <c r="F104" s="4">
        <v>91</v>
      </c>
      <c r="G104" s="4">
        <v>0</v>
      </c>
      <c r="H104" s="4">
        <v>0</v>
      </c>
      <c r="I104" s="4">
        <v>76</v>
      </c>
      <c r="J104" s="4">
        <v>54</v>
      </c>
      <c r="K104" s="4">
        <v>51</v>
      </c>
      <c r="L104" s="4">
        <v>85</v>
      </c>
      <c r="M104" s="4">
        <v>89</v>
      </c>
      <c r="N104" s="4">
        <v>96</v>
      </c>
      <c r="O104" s="4">
        <v>80</v>
      </c>
      <c r="Q104" s="4">
        <v>849702997</v>
      </c>
    </row>
    <row r="105" spans="1:17" ht="13" x14ac:dyDescent="0.15">
      <c r="A105" s="6">
        <v>45595.693680555552</v>
      </c>
      <c r="B105" s="4" t="s">
        <v>162</v>
      </c>
      <c r="C105" s="4" t="s">
        <v>136</v>
      </c>
      <c r="D105" s="4">
        <v>54</v>
      </c>
      <c r="E105" s="4">
        <v>54</v>
      </c>
      <c r="F105" s="4">
        <v>86</v>
      </c>
      <c r="G105" s="4">
        <v>88</v>
      </c>
      <c r="H105" s="4">
        <v>91</v>
      </c>
      <c r="I105" s="4">
        <v>82</v>
      </c>
      <c r="J105" s="4">
        <v>54</v>
      </c>
      <c r="K105" s="4">
        <v>53</v>
      </c>
      <c r="L105" s="4">
        <v>85</v>
      </c>
      <c r="M105" s="4">
        <v>81</v>
      </c>
      <c r="N105" s="4">
        <v>87</v>
      </c>
      <c r="O105" s="4">
        <v>86</v>
      </c>
      <c r="Q105" s="4">
        <v>849702997</v>
      </c>
    </row>
    <row r="106" spans="1:17" ht="13" x14ac:dyDescent="0.15">
      <c r="A106" s="6">
        <v>45595.694074074076</v>
      </c>
      <c r="B106" s="4" t="s">
        <v>162</v>
      </c>
      <c r="C106" s="4" t="s">
        <v>137</v>
      </c>
      <c r="D106" s="4">
        <v>54</v>
      </c>
      <c r="E106" s="4">
        <v>60</v>
      </c>
      <c r="F106" s="4">
        <v>80</v>
      </c>
      <c r="G106" s="4">
        <v>91</v>
      </c>
      <c r="H106" s="4">
        <v>84</v>
      </c>
      <c r="I106" s="4">
        <v>88</v>
      </c>
      <c r="J106" s="4">
        <v>60</v>
      </c>
      <c r="K106" s="4">
        <v>63</v>
      </c>
      <c r="L106" s="4">
        <v>91</v>
      </c>
      <c r="M106" s="4">
        <v>93</v>
      </c>
      <c r="N106" s="4">
        <v>95</v>
      </c>
      <c r="O106" s="4">
        <v>91</v>
      </c>
      <c r="Q106" s="4">
        <v>849702997</v>
      </c>
    </row>
    <row r="107" spans="1:17" ht="13" x14ac:dyDescent="0.15">
      <c r="A107" s="6">
        <v>45595.694618055553</v>
      </c>
      <c r="B107" s="4" t="s">
        <v>162</v>
      </c>
      <c r="C107" s="4" t="s">
        <v>138</v>
      </c>
      <c r="D107" s="4">
        <v>57</v>
      </c>
      <c r="E107" s="4">
        <v>67</v>
      </c>
      <c r="F107" s="4">
        <v>90</v>
      </c>
      <c r="G107" s="4">
        <v>94</v>
      </c>
      <c r="H107" s="4">
        <v>91</v>
      </c>
      <c r="I107" s="4">
        <v>95</v>
      </c>
      <c r="J107" s="4">
        <v>60</v>
      </c>
      <c r="K107" s="4">
        <v>70</v>
      </c>
      <c r="L107" s="4">
        <v>86</v>
      </c>
      <c r="M107" s="4">
        <v>97</v>
      </c>
      <c r="N107" s="4">
        <v>96</v>
      </c>
      <c r="O107" s="4">
        <v>93</v>
      </c>
      <c r="Q107" s="4">
        <v>849702997</v>
      </c>
    </row>
    <row r="108" spans="1:17" ht="13" x14ac:dyDescent="0.15">
      <c r="A108" s="6">
        <v>45595.695069444446</v>
      </c>
      <c r="B108" s="4" t="s">
        <v>162</v>
      </c>
      <c r="C108" s="4" t="s">
        <v>169</v>
      </c>
      <c r="D108" s="4">
        <v>46</v>
      </c>
      <c r="E108" s="4">
        <v>50</v>
      </c>
      <c r="F108" s="4">
        <v>81</v>
      </c>
      <c r="G108" s="4">
        <v>75</v>
      </c>
      <c r="H108" s="4">
        <v>87</v>
      </c>
      <c r="I108" s="4">
        <v>82</v>
      </c>
      <c r="J108" s="4">
        <v>53</v>
      </c>
      <c r="K108" s="4">
        <v>56</v>
      </c>
      <c r="L108" s="4">
        <v>82</v>
      </c>
      <c r="M108" s="4">
        <v>87</v>
      </c>
      <c r="N108" s="4">
        <v>95</v>
      </c>
      <c r="O108" s="4">
        <v>83</v>
      </c>
      <c r="Q108" s="4">
        <v>849702997</v>
      </c>
    </row>
    <row r="109" spans="1:17" ht="13" x14ac:dyDescent="0.15">
      <c r="A109" s="6">
        <v>45595.695532407408</v>
      </c>
      <c r="B109" s="4" t="s">
        <v>162</v>
      </c>
      <c r="C109" s="4" t="s">
        <v>150</v>
      </c>
      <c r="D109" s="4">
        <v>67</v>
      </c>
      <c r="E109" s="4">
        <v>57</v>
      </c>
      <c r="F109" s="4">
        <v>90</v>
      </c>
      <c r="G109" s="4">
        <v>91</v>
      </c>
      <c r="H109" s="4">
        <v>90</v>
      </c>
      <c r="I109" s="4">
        <v>96</v>
      </c>
      <c r="J109" s="4">
        <v>72</v>
      </c>
      <c r="K109" s="4">
        <v>62</v>
      </c>
      <c r="L109" s="4">
        <v>93</v>
      </c>
      <c r="M109" s="4">
        <v>92</v>
      </c>
      <c r="N109" s="4">
        <v>90</v>
      </c>
      <c r="O109" s="4">
        <v>100</v>
      </c>
      <c r="Q109" s="4">
        <v>849702997</v>
      </c>
    </row>
  </sheetData>
  <pageMargins left="0.7" right="0.7" top="0.75" bottom="0.75" header="0.3" footer="0.3"/>
  <headerFooter>
    <oddHeader>&amp;C&amp;"Calibri"&amp;11&amp;K000000 OFFICIAL (CLOSED) / NON-SENSITIVE&amp;1#_x000D_</oddHeader>
    <oddFooter>&amp;C_x000D_&amp;1#&amp;"Calibri"&amp;11&amp;K000000 OFFICIAL (CLOSED) / NON-SENSITIVE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8"/>
  <sheetViews>
    <sheetView workbookViewId="0">
      <selection activeCell="C3" sqref="C3"/>
    </sheetView>
  </sheetViews>
  <sheetFormatPr baseColWidth="10" defaultColWidth="12.5" defaultRowHeight="15.75" customHeight="1" x14ac:dyDescent="0.15"/>
  <cols>
    <col min="3" max="3" width="28" customWidth="1"/>
  </cols>
  <sheetData>
    <row r="1" spans="1:26" ht="13" x14ac:dyDescent="0.15">
      <c r="A1" s="5" t="s">
        <v>157</v>
      </c>
      <c r="B1" s="5" t="s">
        <v>158</v>
      </c>
      <c r="C1" s="5" t="s">
        <v>159</v>
      </c>
      <c r="D1" s="7" t="s">
        <v>3</v>
      </c>
      <c r="E1" s="7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C2" s="4" t="s">
        <v>43</v>
      </c>
      <c r="D2" s="8">
        <v>3.387</v>
      </c>
      <c r="E2" s="8">
        <v>3.383</v>
      </c>
    </row>
    <row r="3" spans="1:26" ht="15.75" customHeight="1" x14ac:dyDescent="0.15">
      <c r="C3" s="4" t="s">
        <v>44</v>
      </c>
      <c r="D3" s="8">
        <v>3.8029999999999999</v>
      </c>
      <c r="E3" s="9">
        <v>4.1669999999999998</v>
      </c>
    </row>
    <row r="4" spans="1:26" ht="15.75" customHeight="1" x14ac:dyDescent="0.15">
      <c r="C4" s="4" t="s">
        <v>45</v>
      </c>
      <c r="D4" s="8">
        <v>4</v>
      </c>
      <c r="E4" s="8">
        <v>4.1079999999999997</v>
      </c>
    </row>
    <row r="5" spans="1:26" ht="15.75" customHeight="1" x14ac:dyDescent="0.15">
      <c r="C5" s="4" t="s">
        <v>46</v>
      </c>
      <c r="D5" s="8">
        <v>3.8410000000000002</v>
      </c>
      <c r="E5" s="8">
        <v>3.8149999999999999</v>
      </c>
    </row>
    <row r="6" spans="1:26" ht="15.75" customHeight="1" x14ac:dyDescent="0.15">
      <c r="C6" s="4" t="s">
        <v>47</v>
      </c>
      <c r="D6" s="8">
        <v>3.5</v>
      </c>
      <c r="E6" s="8">
        <v>3.5150000000000001</v>
      </c>
    </row>
    <row r="7" spans="1:26" ht="15.75" customHeight="1" x14ac:dyDescent="0.15">
      <c r="C7" s="4" t="s">
        <v>48</v>
      </c>
      <c r="D7" s="8">
        <v>3.6110000000000002</v>
      </c>
      <c r="E7" s="8">
        <v>3.5169999999999999</v>
      </c>
    </row>
    <row r="8" spans="1:26" ht="15.75" customHeight="1" x14ac:dyDescent="0.15">
      <c r="C8" s="4" t="s">
        <v>49</v>
      </c>
      <c r="D8" s="8"/>
      <c r="E8" s="8"/>
    </row>
    <row r="9" spans="1:26" ht="15.75" customHeight="1" x14ac:dyDescent="0.15">
      <c r="C9" s="4" t="s">
        <v>50</v>
      </c>
      <c r="D9" s="8">
        <v>3.1749999999999998</v>
      </c>
      <c r="E9" s="8">
        <v>3.1989999999999998</v>
      </c>
    </row>
    <row r="10" spans="1:26" ht="15.75" customHeight="1" x14ac:dyDescent="0.15">
      <c r="C10" s="4" t="s">
        <v>51</v>
      </c>
      <c r="D10" s="8">
        <v>3.5059999999999998</v>
      </c>
      <c r="E10" s="8">
        <v>3.516</v>
      </c>
    </row>
    <row r="11" spans="1:26" ht="15.75" customHeight="1" x14ac:dyDescent="0.15">
      <c r="C11" s="4" t="s">
        <v>52</v>
      </c>
      <c r="D11" s="8">
        <v>3.7349999999999999</v>
      </c>
      <c r="E11" s="8">
        <v>3.6230000000000002</v>
      </c>
    </row>
    <row r="12" spans="1:26" ht="15.75" customHeight="1" x14ac:dyDescent="0.15">
      <c r="C12" s="4" t="s">
        <v>53</v>
      </c>
      <c r="D12" s="8">
        <v>3.4159999999999999</v>
      </c>
      <c r="E12" s="8">
        <v>3.3479999999999999</v>
      </c>
    </row>
    <row r="13" spans="1:26" ht="15.75" customHeight="1" x14ac:dyDescent="0.15">
      <c r="C13" s="4" t="s">
        <v>54</v>
      </c>
      <c r="D13" s="8">
        <v>3.6349999999999998</v>
      </c>
      <c r="E13" s="8">
        <v>3.5579999999999998</v>
      </c>
    </row>
    <row r="14" spans="1:26" ht="15.75" customHeight="1" x14ac:dyDescent="0.15">
      <c r="C14" s="4" t="s">
        <v>55</v>
      </c>
      <c r="D14" s="8">
        <v>3.6349999999999998</v>
      </c>
      <c r="E14" s="8">
        <v>3.67</v>
      </c>
    </row>
    <row r="15" spans="1:26" ht="15.75" customHeight="1" x14ac:dyDescent="0.15">
      <c r="C15" s="4" t="s">
        <v>56</v>
      </c>
      <c r="D15" s="8">
        <v>3.6859999999999999</v>
      </c>
      <c r="E15" s="8">
        <v>3.637</v>
      </c>
    </row>
    <row r="16" spans="1:26" ht="15.75" customHeight="1" x14ac:dyDescent="0.15">
      <c r="C16" s="4" t="s">
        <v>57</v>
      </c>
      <c r="D16" s="8">
        <v>3.2309999999999999</v>
      </c>
      <c r="E16" s="8">
        <v>3.17</v>
      </c>
    </row>
    <row r="17" spans="3:5" ht="15.75" customHeight="1" x14ac:dyDescent="0.15">
      <c r="C17" s="4" t="s">
        <v>58</v>
      </c>
      <c r="D17" s="8">
        <v>3.7930000000000001</v>
      </c>
      <c r="E17" s="8">
        <v>3.8109999999999999</v>
      </c>
    </row>
    <row r="18" spans="3:5" ht="15.75" customHeight="1" x14ac:dyDescent="0.15">
      <c r="C18" s="4" t="s">
        <v>59</v>
      </c>
      <c r="D18" s="8">
        <v>3.319</v>
      </c>
      <c r="E18" s="8">
        <v>3.3050000000000002</v>
      </c>
    </row>
    <row r="19" spans="3:5" ht="15.75" customHeight="1" x14ac:dyDescent="0.15">
      <c r="C19" s="4" t="s">
        <v>60</v>
      </c>
      <c r="D19" s="8"/>
      <c r="E19" s="8"/>
    </row>
    <row r="20" spans="3:5" ht="13" x14ac:dyDescent="0.15">
      <c r="C20" s="4" t="s">
        <v>61</v>
      </c>
      <c r="D20" s="8">
        <v>4.1390000000000002</v>
      </c>
      <c r="E20" s="8">
        <v>4.0620000000000003</v>
      </c>
    </row>
    <row r="21" spans="3:5" ht="13" x14ac:dyDescent="0.15">
      <c r="C21" s="4" t="s">
        <v>62</v>
      </c>
      <c r="D21" s="8">
        <v>3.8290000000000002</v>
      </c>
      <c r="E21" s="8">
        <v>3.6720000000000002</v>
      </c>
    </row>
    <row r="22" spans="3:5" ht="13" x14ac:dyDescent="0.15">
      <c r="C22" s="4" t="s">
        <v>63</v>
      </c>
      <c r="D22" s="8">
        <v>3.5619999999999998</v>
      </c>
      <c r="E22" s="8">
        <v>3.5129999999999999</v>
      </c>
    </row>
    <row r="23" spans="3:5" ht="13" x14ac:dyDescent="0.15">
      <c r="C23" s="4" t="s">
        <v>64</v>
      </c>
      <c r="D23" s="8">
        <v>4.49</v>
      </c>
      <c r="E23" s="8">
        <v>4.5209999999999999</v>
      </c>
    </row>
    <row r="24" spans="3:5" ht="13" x14ac:dyDescent="0.15">
      <c r="C24" s="4" t="s">
        <v>65</v>
      </c>
      <c r="D24" s="8">
        <v>3.6829999999999998</v>
      </c>
      <c r="E24" s="8">
        <v>3.7170000000000001</v>
      </c>
    </row>
    <row r="25" spans="3:5" ht="13" x14ac:dyDescent="0.15">
      <c r="C25" s="4" t="s">
        <v>66</v>
      </c>
      <c r="D25" s="8">
        <v>3.7829999999999999</v>
      </c>
      <c r="E25" s="8">
        <v>3.7810000000000001</v>
      </c>
    </row>
    <row r="26" spans="3:5" ht="13" x14ac:dyDescent="0.15">
      <c r="C26" s="4" t="s">
        <v>67</v>
      </c>
      <c r="D26" s="8"/>
      <c r="E26" s="8"/>
    </row>
    <row r="27" spans="3:5" ht="13" x14ac:dyDescent="0.15">
      <c r="C27" s="4" t="s">
        <v>68</v>
      </c>
      <c r="D27" s="8">
        <v>3.6139999999999999</v>
      </c>
      <c r="E27" s="8">
        <v>3.6440000000000001</v>
      </c>
    </row>
    <row r="28" spans="3:5" ht="13" x14ac:dyDescent="0.15">
      <c r="C28" s="4" t="s">
        <v>69</v>
      </c>
      <c r="D28" s="8">
        <v>3.952</v>
      </c>
      <c r="E28" s="8">
        <v>3.9569999999999999</v>
      </c>
    </row>
    <row r="29" spans="3:5" ht="13" x14ac:dyDescent="0.15">
      <c r="C29" s="4" t="s">
        <v>70</v>
      </c>
      <c r="D29" s="8">
        <v>3.3969999999999998</v>
      </c>
      <c r="E29" s="8">
        <v>3.2610000000000001</v>
      </c>
    </row>
    <row r="30" spans="3:5" ht="13" x14ac:dyDescent="0.15">
      <c r="C30" s="4" t="s">
        <v>71</v>
      </c>
      <c r="D30" s="8">
        <v>3.6749999999999998</v>
      </c>
      <c r="E30" s="8">
        <v>3.5870000000000002</v>
      </c>
    </row>
    <row r="31" spans="3:5" ht="13" x14ac:dyDescent="0.15">
      <c r="C31" s="4" t="s">
        <v>72</v>
      </c>
      <c r="D31" s="8">
        <v>3.7589999999999999</v>
      </c>
      <c r="E31" s="8">
        <v>3.609</v>
      </c>
    </row>
    <row r="32" spans="3:5" ht="13" x14ac:dyDescent="0.15">
      <c r="C32" s="4" t="s">
        <v>73</v>
      </c>
      <c r="D32" s="8"/>
      <c r="E32" s="8"/>
    </row>
    <row r="33" spans="3:5" ht="13" x14ac:dyDescent="0.15">
      <c r="C33" s="4" t="s">
        <v>74</v>
      </c>
      <c r="D33" s="8"/>
      <c r="E33" s="8"/>
    </row>
    <row r="34" spans="3:5" ht="13" x14ac:dyDescent="0.15">
      <c r="C34" s="4" t="s">
        <v>75</v>
      </c>
      <c r="D34" s="8">
        <v>3.3079999999999998</v>
      </c>
      <c r="E34" s="8">
        <v>3.2650000000000001</v>
      </c>
    </row>
    <row r="35" spans="3:5" ht="13" x14ac:dyDescent="0.15">
      <c r="C35" s="4" t="s">
        <v>76</v>
      </c>
      <c r="D35" s="8">
        <v>3.7189999999999999</v>
      </c>
      <c r="E35" s="8">
        <v>3.6320000000000001</v>
      </c>
    </row>
    <row r="36" spans="3:5" ht="13" x14ac:dyDescent="0.15">
      <c r="C36" s="4" t="s">
        <v>77</v>
      </c>
      <c r="D36" s="8">
        <v>3.4529999999999998</v>
      </c>
      <c r="E36" s="8">
        <v>3.3570000000000002</v>
      </c>
    </row>
    <row r="37" spans="3:5" ht="13" x14ac:dyDescent="0.15">
      <c r="C37" s="4" t="s">
        <v>78</v>
      </c>
      <c r="D37" s="8">
        <v>3.4369999999999998</v>
      </c>
      <c r="E37" s="8">
        <v>3.4540000000000002</v>
      </c>
    </row>
    <row r="38" spans="3:5" ht="13" x14ac:dyDescent="0.15">
      <c r="C38" s="4" t="s">
        <v>79</v>
      </c>
      <c r="D38" s="8">
        <v>3.9529999999999998</v>
      </c>
      <c r="E38" s="8">
        <v>3.9660000000000002</v>
      </c>
    </row>
    <row r="39" spans="3:5" ht="13" x14ac:dyDescent="0.15">
      <c r="C39" s="4" t="s">
        <v>80</v>
      </c>
      <c r="D39" s="8">
        <v>3.9809999999999999</v>
      </c>
      <c r="E39" s="8">
        <v>3.91</v>
      </c>
    </row>
    <row r="40" spans="3:5" ht="13" x14ac:dyDescent="0.15">
      <c r="C40" s="4" t="s">
        <v>81</v>
      </c>
      <c r="D40" s="8">
        <v>3.9540000000000002</v>
      </c>
      <c r="E40" s="8">
        <v>3.875</v>
      </c>
    </row>
    <row r="41" spans="3:5" ht="13" x14ac:dyDescent="0.15">
      <c r="C41" s="4" t="s">
        <v>82</v>
      </c>
      <c r="D41" s="8">
        <v>3.68</v>
      </c>
      <c r="E41" s="8">
        <v>3.7480000000000002</v>
      </c>
    </row>
    <row r="42" spans="3:5" ht="13" x14ac:dyDescent="0.15">
      <c r="C42" s="4" t="s">
        <v>83</v>
      </c>
      <c r="D42" s="8">
        <v>3.4550000000000001</v>
      </c>
      <c r="E42" s="8">
        <v>3.5369999999999999</v>
      </c>
    </row>
    <row r="43" spans="3:5" ht="13" x14ac:dyDescent="0.15">
      <c r="C43" s="4" t="s">
        <v>84</v>
      </c>
      <c r="D43" s="8">
        <v>3.5209999999999999</v>
      </c>
      <c r="E43" s="8">
        <v>3.55</v>
      </c>
    </row>
    <row r="44" spans="3:5" ht="13" x14ac:dyDescent="0.15">
      <c r="C44" s="4" t="s">
        <v>85</v>
      </c>
      <c r="D44" s="8">
        <v>3.867</v>
      </c>
      <c r="E44" s="8">
        <v>3.8479999999999999</v>
      </c>
    </row>
    <row r="45" spans="3:5" ht="13" x14ac:dyDescent="0.15">
      <c r="C45" s="4" t="s">
        <v>86</v>
      </c>
      <c r="D45" s="8">
        <v>3.665</v>
      </c>
      <c r="E45" s="8">
        <v>3.629</v>
      </c>
    </row>
    <row r="46" spans="3:5" ht="13" x14ac:dyDescent="0.15">
      <c r="C46" s="4" t="s">
        <v>87</v>
      </c>
      <c r="D46" s="8">
        <v>3.754</v>
      </c>
      <c r="E46" s="8">
        <v>3.677</v>
      </c>
    </row>
    <row r="47" spans="3:5" ht="13" x14ac:dyDescent="0.15">
      <c r="C47" s="4" t="s">
        <v>88</v>
      </c>
      <c r="D47" s="8">
        <v>3.3069999999999999</v>
      </c>
      <c r="E47" s="8">
        <v>3.2629999999999999</v>
      </c>
    </row>
    <row r="48" spans="3:5" ht="13" x14ac:dyDescent="0.15">
      <c r="C48" s="4" t="s">
        <v>89</v>
      </c>
      <c r="D48" s="8">
        <v>3.6779999999999999</v>
      </c>
      <c r="E48" s="8">
        <v>3.6280000000000001</v>
      </c>
    </row>
    <row r="49" spans="3:5" ht="13" x14ac:dyDescent="0.15">
      <c r="C49" s="4" t="s">
        <v>90</v>
      </c>
      <c r="D49" s="8">
        <v>3.6259999999999999</v>
      </c>
      <c r="E49" s="8">
        <v>3.5379999999999998</v>
      </c>
    </row>
    <row r="50" spans="3:5" ht="13" x14ac:dyDescent="0.15">
      <c r="C50" s="4" t="s">
        <v>91</v>
      </c>
      <c r="D50" s="8">
        <v>3.5870000000000002</v>
      </c>
      <c r="E50" s="8">
        <v>3.6259999999999999</v>
      </c>
    </row>
    <row r="51" spans="3:5" ht="13" x14ac:dyDescent="0.15">
      <c r="C51" s="4" t="s">
        <v>92</v>
      </c>
      <c r="D51" s="8">
        <v>3.0950000000000002</v>
      </c>
      <c r="E51" s="8">
        <v>3.1360000000000001</v>
      </c>
    </row>
    <row r="52" spans="3:5" ht="13" x14ac:dyDescent="0.15">
      <c r="C52" s="4" t="s">
        <v>93</v>
      </c>
      <c r="D52" s="8">
        <v>3.875</v>
      </c>
      <c r="E52" s="8">
        <v>3.88</v>
      </c>
    </row>
    <row r="53" spans="3:5" ht="13" x14ac:dyDescent="0.15">
      <c r="C53" s="4" t="s">
        <v>94</v>
      </c>
      <c r="D53" s="8">
        <v>3.7559999999999998</v>
      </c>
      <c r="E53" s="8">
        <v>3.8420000000000001</v>
      </c>
    </row>
    <row r="54" spans="3:5" ht="13" x14ac:dyDescent="0.15">
      <c r="C54" s="4" t="s">
        <v>95</v>
      </c>
      <c r="D54" s="8">
        <v>3.1619999999999999</v>
      </c>
      <c r="E54" s="8">
        <v>3.194</v>
      </c>
    </row>
    <row r="55" spans="3:5" ht="13" x14ac:dyDescent="0.15">
      <c r="C55" s="4" t="s">
        <v>96</v>
      </c>
      <c r="D55" s="8">
        <v>3.4729999999999999</v>
      </c>
      <c r="E55" s="8">
        <v>3.5710000000000002</v>
      </c>
    </row>
    <row r="56" spans="3:5" ht="13" x14ac:dyDescent="0.15">
      <c r="C56" s="4" t="s">
        <v>97</v>
      </c>
      <c r="D56" s="8">
        <v>3.9849999999999999</v>
      </c>
      <c r="E56" s="8">
        <v>3.956</v>
      </c>
    </row>
    <row r="57" spans="3:5" ht="13" x14ac:dyDescent="0.15">
      <c r="C57" s="4" t="s">
        <v>98</v>
      </c>
      <c r="D57" s="8">
        <v>3.7149999999999999</v>
      </c>
      <c r="E57" s="8">
        <v>3.6360000000000001</v>
      </c>
    </row>
    <row r="58" spans="3:5" ht="13" x14ac:dyDescent="0.15">
      <c r="C58" s="4" t="s">
        <v>99</v>
      </c>
      <c r="D58" s="4">
        <v>3.55</v>
      </c>
      <c r="E58" s="8">
        <v>3.524</v>
      </c>
    </row>
    <row r="59" spans="3:5" ht="13" x14ac:dyDescent="0.15">
      <c r="C59" s="4" t="s">
        <v>100</v>
      </c>
      <c r="D59" s="8">
        <v>4.0730000000000004</v>
      </c>
      <c r="E59" s="8">
        <v>4.1340000000000003</v>
      </c>
    </row>
    <row r="60" spans="3:5" ht="13" x14ac:dyDescent="0.15">
      <c r="C60" s="4" t="s">
        <v>101</v>
      </c>
      <c r="D60" s="8">
        <v>3.7749999999999999</v>
      </c>
      <c r="E60" s="8">
        <v>3.7330000000000001</v>
      </c>
    </row>
    <row r="61" spans="3:5" ht="13" x14ac:dyDescent="0.15">
      <c r="C61" s="4" t="s">
        <v>102</v>
      </c>
      <c r="D61" s="8">
        <v>3.4180000000000001</v>
      </c>
      <c r="E61" s="8">
        <v>3.399</v>
      </c>
    </row>
    <row r="62" spans="3:5" ht="13" x14ac:dyDescent="0.15">
      <c r="C62" s="4" t="s">
        <v>103</v>
      </c>
      <c r="D62" s="8">
        <v>3.8149999999999999</v>
      </c>
      <c r="E62" s="8">
        <v>3.8420000000000001</v>
      </c>
    </row>
    <row r="63" spans="3:5" ht="13" x14ac:dyDescent="0.15">
      <c r="C63" s="4" t="s">
        <v>104</v>
      </c>
      <c r="D63" s="8">
        <v>4.0250000000000004</v>
      </c>
      <c r="E63" s="8">
        <v>3.7869999999999999</v>
      </c>
    </row>
    <row r="64" spans="3:5" ht="13" x14ac:dyDescent="0.15">
      <c r="C64" s="4" t="s">
        <v>105</v>
      </c>
      <c r="D64" s="8">
        <v>3.754</v>
      </c>
      <c r="E64" s="8">
        <v>3.7669999999999999</v>
      </c>
    </row>
    <row r="65" spans="3:5" ht="13" x14ac:dyDescent="0.15">
      <c r="C65" s="4" t="s">
        <v>106</v>
      </c>
      <c r="D65" s="8">
        <v>3.843</v>
      </c>
      <c r="E65" s="8">
        <v>3.8119999999999998</v>
      </c>
    </row>
    <row r="66" spans="3:5" ht="13" x14ac:dyDescent="0.15">
      <c r="C66" s="4" t="s">
        <v>107</v>
      </c>
      <c r="D66" s="8">
        <v>3.5219999999999998</v>
      </c>
      <c r="E66" s="8">
        <v>3.5369999999999999</v>
      </c>
    </row>
    <row r="67" spans="3:5" ht="13" x14ac:dyDescent="0.15">
      <c r="C67" s="4" t="s">
        <v>108</v>
      </c>
      <c r="D67" s="8">
        <v>3.3319999999999999</v>
      </c>
      <c r="E67" s="8">
        <v>3.33</v>
      </c>
    </row>
    <row r="68" spans="3:5" ht="13" x14ac:dyDescent="0.15">
      <c r="C68" s="4" t="s">
        <v>109</v>
      </c>
      <c r="D68" s="8">
        <v>3.266</v>
      </c>
      <c r="E68" s="8">
        <v>3.24</v>
      </c>
    </row>
    <row r="69" spans="3:5" ht="13" x14ac:dyDescent="0.15">
      <c r="C69" s="4" t="s">
        <v>110</v>
      </c>
      <c r="D69" s="8">
        <v>3.3940000000000001</v>
      </c>
      <c r="E69" s="8">
        <v>3.3879999999999999</v>
      </c>
    </row>
    <row r="70" spans="3:5" ht="13" x14ac:dyDescent="0.15">
      <c r="C70" s="4" t="s">
        <v>111</v>
      </c>
      <c r="D70" s="8">
        <v>3.508</v>
      </c>
      <c r="E70" s="8">
        <v>3.4550000000000001</v>
      </c>
    </row>
    <row r="71" spans="3:5" ht="13" x14ac:dyDescent="0.15">
      <c r="C71" s="4" t="s">
        <v>112</v>
      </c>
      <c r="D71" s="8">
        <v>3.698</v>
      </c>
      <c r="E71" s="8">
        <v>3.6440000000000001</v>
      </c>
    </row>
    <row r="72" spans="3:5" ht="13" x14ac:dyDescent="0.15">
      <c r="C72" s="4" t="s">
        <v>113</v>
      </c>
      <c r="D72" s="8">
        <v>2.8879999999999999</v>
      </c>
      <c r="E72" s="8">
        <v>2.851</v>
      </c>
    </row>
    <row r="73" spans="3:5" ht="13" x14ac:dyDescent="0.15">
      <c r="C73" s="4" t="s">
        <v>114</v>
      </c>
      <c r="D73" s="8">
        <v>3.5350000000000001</v>
      </c>
      <c r="E73" s="8">
        <v>3.5150000000000001</v>
      </c>
    </row>
    <row r="74" spans="3:5" ht="13" x14ac:dyDescent="0.15">
      <c r="C74" s="4" t="s">
        <v>115</v>
      </c>
      <c r="D74" s="8">
        <v>3.3639999999999999</v>
      </c>
      <c r="E74" s="8">
        <v>3.335</v>
      </c>
    </row>
    <row r="75" spans="3:5" ht="13" x14ac:dyDescent="0.15">
      <c r="C75" s="4" t="s">
        <v>116</v>
      </c>
      <c r="D75" s="8">
        <v>3.4729999999999999</v>
      </c>
      <c r="E75" s="8">
        <v>3.4260000000000002</v>
      </c>
    </row>
    <row r="76" spans="3:5" ht="13" x14ac:dyDescent="0.15">
      <c r="C76" s="4" t="s">
        <v>117</v>
      </c>
      <c r="D76" s="8">
        <v>3.306</v>
      </c>
      <c r="E76" s="8">
        <v>3.3650000000000002</v>
      </c>
    </row>
    <row r="77" spans="3:5" ht="13" x14ac:dyDescent="0.15">
      <c r="C77" s="4" t="s">
        <v>118</v>
      </c>
      <c r="D77" s="8">
        <v>3.5609999999999999</v>
      </c>
      <c r="E77" s="8">
        <v>3.5630000000000002</v>
      </c>
    </row>
    <row r="78" spans="3:5" ht="13" x14ac:dyDescent="0.15">
      <c r="C78" s="4" t="s">
        <v>119</v>
      </c>
      <c r="D78" s="8">
        <v>3.7080000000000002</v>
      </c>
      <c r="E78" s="8">
        <v>3.677</v>
      </c>
    </row>
    <row r="79" spans="3:5" ht="13" x14ac:dyDescent="0.15">
      <c r="C79" s="4" t="s">
        <v>120</v>
      </c>
      <c r="D79" s="8">
        <v>3.077</v>
      </c>
      <c r="E79" s="8">
        <v>3.0409999999999999</v>
      </c>
    </row>
    <row r="80" spans="3:5" ht="13" x14ac:dyDescent="0.15">
      <c r="C80" s="4" t="s">
        <v>121</v>
      </c>
      <c r="D80" s="8">
        <v>3.4089999999999998</v>
      </c>
      <c r="E80" s="8">
        <v>3.3849999999999998</v>
      </c>
    </row>
    <row r="81" spans="3:5" ht="13" x14ac:dyDescent="0.15">
      <c r="C81" s="4" t="s">
        <v>122</v>
      </c>
      <c r="D81" s="8">
        <v>3.3679999999999999</v>
      </c>
      <c r="E81" s="8">
        <v>3.198</v>
      </c>
    </row>
    <row r="82" spans="3:5" ht="13" x14ac:dyDescent="0.15">
      <c r="C82" s="4" t="s">
        <v>123</v>
      </c>
      <c r="D82" s="8">
        <v>3.2320000000000002</v>
      </c>
      <c r="E82" s="8">
        <v>3.198</v>
      </c>
    </row>
    <row r="83" spans="3:5" ht="13" x14ac:dyDescent="0.15">
      <c r="C83" s="4" t="s">
        <v>124</v>
      </c>
      <c r="D83" s="8">
        <v>3.2549999999999999</v>
      </c>
      <c r="E83" s="8">
        <v>3.3109999999999999</v>
      </c>
    </row>
    <row r="84" spans="3:5" ht="13" x14ac:dyDescent="0.15">
      <c r="C84" s="4" t="s">
        <v>125</v>
      </c>
      <c r="D84" s="8">
        <v>3.2480000000000002</v>
      </c>
      <c r="E84" s="8">
        <v>3.129</v>
      </c>
    </row>
    <row r="85" spans="3:5" ht="13" x14ac:dyDescent="0.15">
      <c r="C85" s="4" t="s">
        <v>126</v>
      </c>
      <c r="D85" s="8">
        <v>3.2679999999999998</v>
      </c>
      <c r="E85" s="8">
        <v>3.242</v>
      </c>
    </row>
    <row r="86" spans="3:5" ht="13" x14ac:dyDescent="0.15">
      <c r="C86" s="4" t="s">
        <v>127</v>
      </c>
      <c r="D86" s="8">
        <v>3.7480000000000002</v>
      </c>
      <c r="E86" s="8">
        <v>3.823</v>
      </c>
    </row>
    <row r="87" spans="3:5" ht="13" x14ac:dyDescent="0.15">
      <c r="C87" s="4" t="s">
        <v>128</v>
      </c>
      <c r="D87" s="8">
        <v>3.8690000000000002</v>
      </c>
      <c r="E87" s="8">
        <v>3.891</v>
      </c>
    </row>
    <row r="88" spans="3:5" ht="13" x14ac:dyDescent="0.15">
      <c r="C88" s="4" t="s">
        <v>129</v>
      </c>
      <c r="D88" s="8">
        <v>3.6579999999999999</v>
      </c>
      <c r="E88" s="8">
        <v>3.6589999999999998</v>
      </c>
    </row>
    <row r="89" spans="3:5" ht="13" x14ac:dyDescent="0.15">
      <c r="C89" s="4" t="s">
        <v>130</v>
      </c>
      <c r="D89" s="8">
        <v>3.5310000000000001</v>
      </c>
      <c r="E89" s="8">
        <v>3.5329999999999999</v>
      </c>
    </row>
    <row r="90" spans="3:5" ht="13" x14ac:dyDescent="0.15">
      <c r="C90" s="4" t="s">
        <v>131</v>
      </c>
      <c r="D90" s="8">
        <v>3.4950000000000001</v>
      </c>
      <c r="E90" s="8">
        <v>3.4220000000000002</v>
      </c>
    </row>
    <row r="91" spans="3:5" ht="13" x14ac:dyDescent="0.15">
      <c r="C91" s="4" t="s">
        <v>132</v>
      </c>
      <c r="D91" s="8">
        <v>3.7029999999999998</v>
      </c>
      <c r="E91" s="8">
        <v>3.7130000000000001</v>
      </c>
    </row>
    <row r="92" spans="3:5" ht="13" x14ac:dyDescent="0.15">
      <c r="C92" s="4" t="s">
        <v>133</v>
      </c>
      <c r="D92" s="8">
        <v>3.59</v>
      </c>
      <c r="E92" s="8">
        <v>3.5760000000000001</v>
      </c>
    </row>
    <row r="93" spans="3:5" ht="13" x14ac:dyDescent="0.15">
      <c r="C93" s="4" t="s">
        <v>134</v>
      </c>
      <c r="D93" s="8">
        <v>3.7469999999999999</v>
      </c>
      <c r="E93" s="8">
        <v>3.6120000000000001</v>
      </c>
    </row>
    <row r="94" spans="3:5" ht="13" x14ac:dyDescent="0.15">
      <c r="C94" s="4" t="s">
        <v>135</v>
      </c>
      <c r="D94" s="8">
        <v>3.6930000000000001</v>
      </c>
      <c r="E94" s="8">
        <v>3.7509999999999999</v>
      </c>
    </row>
    <row r="95" spans="3:5" ht="13" x14ac:dyDescent="0.15">
      <c r="C95" s="4" t="s">
        <v>136</v>
      </c>
      <c r="D95" s="8">
        <v>4.0140000000000002</v>
      </c>
      <c r="E95" s="8">
        <v>4.0730000000000004</v>
      </c>
    </row>
    <row r="96" spans="3:5" ht="13" x14ac:dyDescent="0.15">
      <c r="C96" s="4" t="s">
        <v>137</v>
      </c>
      <c r="D96" s="8">
        <v>4.4489999999999998</v>
      </c>
      <c r="E96" s="8">
        <v>4.5309999999999997</v>
      </c>
    </row>
    <row r="97" spans="3:5" ht="13" x14ac:dyDescent="0.15">
      <c r="C97" s="4" t="s">
        <v>138</v>
      </c>
      <c r="D97" s="8">
        <v>3.7429999999999999</v>
      </c>
      <c r="E97" s="8">
        <v>3.8180000000000001</v>
      </c>
    </row>
    <row r="98" spans="3:5" ht="13" x14ac:dyDescent="0.15">
      <c r="C98" s="4" t="s">
        <v>139</v>
      </c>
      <c r="D98" s="8">
        <v>3.7629999999999999</v>
      </c>
      <c r="E98" s="8">
        <v>3.6549999999999998</v>
      </c>
    </row>
    <row r="99" spans="3:5" ht="13" x14ac:dyDescent="0.15">
      <c r="C99" s="4" t="s">
        <v>140</v>
      </c>
      <c r="D99" s="8">
        <v>4.1189999999999998</v>
      </c>
      <c r="E99" s="8">
        <v>4.0140000000000002</v>
      </c>
    </row>
    <row r="100" spans="3:5" ht="13" x14ac:dyDescent="0.15">
      <c r="C100" s="4" t="s">
        <v>141</v>
      </c>
      <c r="D100" s="8">
        <v>3.4140000000000001</v>
      </c>
      <c r="E100" s="8">
        <v>3.355</v>
      </c>
    </row>
    <row r="101" spans="3:5" ht="13" x14ac:dyDescent="0.15">
      <c r="C101" s="4" t="s">
        <v>142</v>
      </c>
      <c r="D101" s="8">
        <v>3.996</v>
      </c>
      <c r="E101" s="8">
        <v>3.9409999999999998</v>
      </c>
    </row>
    <row r="102" spans="3:5" ht="13" x14ac:dyDescent="0.15">
      <c r="C102" s="4" t="s">
        <v>143</v>
      </c>
      <c r="D102" s="8">
        <v>3.5670000000000002</v>
      </c>
      <c r="E102" s="8">
        <v>5.5229999999999997</v>
      </c>
    </row>
    <row r="103" spans="3:5" ht="13" x14ac:dyDescent="0.15">
      <c r="C103" s="4" t="s">
        <v>144</v>
      </c>
      <c r="D103" s="8">
        <v>3.6019999999999999</v>
      </c>
      <c r="E103" s="8">
        <v>3.5739999999999998</v>
      </c>
    </row>
    <row r="104" spans="3:5" ht="13" x14ac:dyDescent="0.15">
      <c r="C104" s="4" t="s">
        <v>145</v>
      </c>
      <c r="D104" s="8">
        <v>3.613</v>
      </c>
      <c r="E104" s="8">
        <v>3.569</v>
      </c>
    </row>
    <row r="105" spans="3:5" ht="13" x14ac:dyDescent="0.15">
      <c r="C105" s="4" t="s">
        <v>146</v>
      </c>
      <c r="D105" s="8">
        <v>3.3319999999999999</v>
      </c>
      <c r="E105" s="8">
        <v>3.4940000000000002</v>
      </c>
    </row>
    <row r="106" spans="3:5" ht="13" x14ac:dyDescent="0.15">
      <c r="C106" s="4" t="s">
        <v>147</v>
      </c>
      <c r="D106" s="8">
        <v>4.0999999999999996</v>
      </c>
      <c r="E106" s="8">
        <v>3.9580000000000002</v>
      </c>
    </row>
    <row r="107" spans="3:5" ht="13" x14ac:dyDescent="0.15">
      <c r="C107" s="4" t="s">
        <v>148</v>
      </c>
      <c r="D107" s="8">
        <v>3.86</v>
      </c>
      <c r="E107" s="8">
        <v>3.879</v>
      </c>
    </row>
    <row r="108" spans="3:5" ht="13" x14ac:dyDescent="0.15">
      <c r="C108" s="4" t="s">
        <v>149</v>
      </c>
      <c r="D108" s="8"/>
      <c r="E108" s="8"/>
    </row>
    <row r="109" spans="3:5" ht="13" x14ac:dyDescent="0.15">
      <c r="C109" s="4" t="s">
        <v>150</v>
      </c>
      <c r="D109" s="8">
        <v>3.5139999999999998</v>
      </c>
      <c r="E109" s="8">
        <v>3.3889999999999998</v>
      </c>
    </row>
    <row r="110" spans="3:5" ht="13" x14ac:dyDescent="0.15">
      <c r="C110" s="4" t="s">
        <v>151</v>
      </c>
      <c r="D110" s="8">
        <v>3.601</v>
      </c>
      <c r="E110" s="8">
        <v>3.5710000000000002</v>
      </c>
    </row>
    <row r="111" spans="3:5" ht="13" x14ac:dyDescent="0.15">
      <c r="C111" s="4" t="s">
        <v>152</v>
      </c>
      <c r="D111" s="8">
        <v>3.415</v>
      </c>
      <c r="E111" s="8">
        <v>3.403</v>
      </c>
    </row>
    <row r="112" spans="3:5" ht="13" x14ac:dyDescent="0.15">
      <c r="C112" s="4" t="s">
        <v>153</v>
      </c>
      <c r="D112" s="8">
        <v>3.593</v>
      </c>
      <c r="E112" s="8">
        <v>3.7069999999999999</v>
      </c>
    </row>
    <row r="113" spans="3:5" ht="13" x14ac:dyDescent="0.15">
      <c r="C113" s="4" t="s">
        <v>154</v>
      </c>
      <c r="D113" s="8">
        <v>3.15</v>
      </c>
      <c r="E113" s="8">
        <v>3.1589999999999998</v>
      </c>
    </row>
    <row r="114" spans="3:5" ht="13" x14ac:dyDescent="0.15">
      <c r="C114" s="4" t="s">
        <v>155</v>
      </c>
      <c r="D114" s="8">
        <v>3.6429999999999998</v>
      </c>
      <c r="E114" s="8">
        <v>3.7170000000000001</v>
      </c>
    </row>
    <row r="115" spans="3:5" ht="13" x14ac:dyDescent="0.15">
      <c r="C115" s="4" t="s">
        <v>156</v>
      </c>
      <c r="D115" s="8">
        <v>3.53</v>
      </c>
      <c r="E115" s="8">
        <v>3.4449999999999998</v>
      </c>
    </row>
    <row r="116" spans="3:5" ht="13" x14ac:dyDescent="0.15">
      <c r="D116" s="8"/>
      <c r="E116" s="8"/>
    </row>
    <row r="117" spans="3:5" ht="13" x14ac:dyDescent="0.15">
      <c r="D117" s="8"/>
      <c r="E117" s="8"/>
    </row>
    <row r="118" spans="3:5" ht="13" x14ac:dyDescent="0.15">
      <c r="D118" s="8"/>
      <c r="E118" s="8"/>
    </row>
    <row r="119" spans="3:5" ht="13" x14ac:dyDescent="0.15">
      <c r="D119" s="8"/>
      <c r="E119" s="8"/>
    </row>
    <row r="120" spans="3:5" ht="13" x14ac:dyDescent="0.15">
      <c r="D120" s="8"/>
      <c r="E120" s="8"/>
    </row>
    <row r="121" spans="3:5" ht="13" x14ac:dyDescent="0.15">
      <c r="D121" s="8"/>
      <c r="E121" s="8"/>
    </row>
    <row r="122" spans="3:5" ht="13" x14ac:dyDescent="0.15">
      <c r="D122" s="8"/>
      <c r="E122" s="8"/>
    </row>
    <row r="123" spans="3:5" ht="13" x14ac:dyDescent="0.15">
      <c r="D123" s="8"/>
      <c r="E123" s="8"/>
    </row>
    <row r="124" spans="3:5" ht="13" x14ac:dyDescent="0.15">
      <c r="D124" s="8"/>
      <c r="E124" s="8"/>
    </row>
    <row r="125" spans="3:5" ht="13" x14ac:dyDescent="0.15">
      <c r="D125" s="8"/>
      <c r="E125" s="8"/>
    </row>
    <row r="126" spans="3:5" ht="13" x14ac:dyDescent="0.15">
      <c r="D126" s="8"/>
      <c r="E126" s="8"/>
    </row>
    <row r="127" spans="3:5" ht="13" x14ac:dyDescent="0.15">
      <c r="D127" s="8"/>
      <c r="E127" s="8"/>
    </row>
    <row r="128" spans="3:5" ht="13" x14ac:dyDescent="0.15">
      <c r="D128" s="8"/>
      <c r="E128" s="8"/>
    </row>
    <row r="129" spans="4:5" ht="13" x14ac:dyDescent="0.15">
      <c r="D129" s="8"/>
      <c r="E129" s="8"/>
    </row>
    <row r="130" spans="4:5" ht="13" x14ac:dyDescent="0.15">
      <c r="D130" s="8"/>
      <c r="E130" s="8"/>
    </row>
    <row r="131" spans="4:5" ht="13" x14ac:dyDescent="0.15">
      <c r="D131" s="8"/>
      <c r="E131" s="8"/>
    </row>
    <row r="132" spans="4:5" ht="13" x14ac:dyDescent="0.15">
      <c r="D132" s="8"/>
      <c r="E132" s="8"/>
    </row>
    <row r="133" spans="4:5" ht="13" x14ac:dyDescent="0.15">
      <c r="D133" s="8"/>
      <c r="E133" s="8"/>
    </row>
    <row r="134" spans="4:5" ht="13" x14ac:dyDescent="0.15">
      <c r="D134" s="8"/>
      <c r="E134" s="8"/>
    </row>
    <row r="135" spans="4:5" ht="13" x14ac:dyDescent="0.15">
      <c r="D135" s="8"/>
      <c r="E135" s="8"/>
    </row>
    <row r="136" spans="4:5" ht="13" x14ac:dyDescent="0.15">
      <c r="D136" s="8"/>
      <c r="E136" s="8"/>
    </row>
    <row r="137" spans="4:5" ht="13" x14ac:dyDescent="0.15">
      <c r="D137" s="8"/>
      <c r="E137" s="8"/>
    </row>
    <row r="138" spans="4:5" ht="13" x14ac:dyDescent="0.15">
      <c r="D138" s="8"/>
      <c r="E138" s="8"/>
    </row>
    <row r="139" spans="4:5" ht="13" x14ac:dyDescent="0.15">
      <c r="D139" s="8"/>
      <c r="E139" s="8"/>
    </row>
    <row r="140" spans="4:5" ht="13" x14ac:dyDescent="0.15">
      <c r="D140" s="8"/>
      <c r="E140" s="8"/>
    </row>
    <row r="141" spans="4:5" ht="13" x14ac:dyDescent="0.15">
      <c r="D141" s="8"/>
      <c r="E141" s="8"/>
    </row>
    <row r="142" spans="4:5" ht="13" x14ac:dyDescent="0.15">
      <c r="D142" s="8"/>
      <c r="E142" s="8"/>
    </row>
    <row r="143" spans="4:5" ht="13" x14ac:dyDescent="0.15">
      <c r="D143" s="8"/>
      <c r="E143" s="8"/>
    </row>
    <row r="144" spans="4:5" ht="13" x14ac:dyDescent="0.15">
      <c r="D144" s="8"/>
      <c r="E144" s="8"/>
    </row>
    <row r="145" spans="4:5" ht="13" x14ac:dyDescent="0.15">
      <c r="D145" s="8"/>
      <c r="E145" s="8"/>
    </row>
    <row r="146" spans="4:5" ht="13" x14ac:dyDescent="0.15">
      <c r="D146" s="8"/>
      <c r="E146" s="8"/>
    </row>
    <row r="147" spans="4:5" ht="13" x14ac:dyDescent="0.15">
      <c r="D147" s="8"/>
      <c r="E147" s="8"/>
    </row>
    <row r="148" spans="4:5" ht="13" x14ac:dyDescent="0.15">
      <c r="D148" s="8"/>
      <c r="E148" s="8"/>
    </row>
    <row r="149" spans="4:5" ht="13" x14ac:dyDescent="0.15">
      <c r="D149" s="8"/>
      <c r="E149" s="8"/>
    </row>
    <row r="150" spans="4:5" ht="13" x14ac:dyDescent="0.15">
      <c r="D150" s="8"/>
      <c r="E150" s="8"/>
    </row>
    <row r="151" spans="4:5" ht="13" x14ac:dyDescent="0.15">
      <c r="D151" s="8"/>
      <c r="E151" s="8"/>
    </row>
    <row r="152" spans="4:5" ht="13" x14ac:dyDescent="0.15">
      <c r="D152" s="8"/>
      <c r="E152" s="8"/>
    </row>
    <row r="153" spans="4:5" ht="13" x14ac:dyDescent="0.15">
      <c r="D153" s="8"/>
      <c r="E153" s="8"/>
    </row>
    <row r="154" spans="4:5" ht="13" x14ac:dyDescent="0.15">
      <c r="D154" s="8"/>
      <c r="E154" s="8"/>
    </row>
    <row r="155" spans="4:5" ht="13" x14ac:dyDescent="0.15">
      <c r="D155" s="8"/>
      <c r="E155" s="8"/>
    </row>
    <row r="156" spans="4:5" ht="13" x14ac:dyDescent="0.15">
      <c r="D156" s="8"/>
      <c r="E156" s="8"/>
    </row>
    <row r="157" spans="4:5" ht="13" x14ac:dyDescent="0.15">
      <c r="D157" s="8"/>
      <c r="E157" s="8"/>
    </row>
    <row r="158" spans="4:5" ht="13" x14ac:dyDescent="0.15">
      <c r="D158" s="8"/>
      <c r="E158" s="8"/>
    </row>
    <row r="159" spans="4:5" ht="13" x14ac:dyDescent="0.15">
      <c r="D159" s="8"/>
      <c r="E159" s="8"/>
    </row>
    <row r="160" spans="4:5" ht="13" x14ac:dyDescent="0.15">
      <c r="D160" s="8"/>
      <c r="E160" s="8"/>
    </row>
    <row r="161" spans="4:5" ht="13" x14ac:dyDescent="0.15">
      <c r="D161" s="8"/>
      <c r="E161" s="8"/>
    </row>
    <row r="162" spans="4:5" ht="13" x14ac:dyDescent="0.15">
      <c r="D162" s="8"/>
      <c r="E162" s="8"/>
    </row>
    <row r="163" spans="4:5" ht="13" x14ac:dyDescent="0.15">
      <c r="D163" s="8"/>
      <c r="E163" s="8"/>
    </row>
    <row r="164" spans="4:5" ht="13" x14ac:dyDescent="0.15">
      <c r="D164" s="8"/>
      <c r="E164" s="8"/>
    </row>
    <row r="165" spans="4:5" ht="13" x14ac:dyDescent="0.15">
      <c r="D165" s="8"/>
      <c r="E165" s="8"/>
    </row>
    <row r="166" spans="4:5" ht="13" x14ac:dyDescent="0.15">
      <c r="D166" s="8"/>
      <c r="E166" s="8"/>
    </row>
    <row r="167" spans="4:5" ht="13" x14ac:dyDescent="0.15">
      <c r="D167" s="8"/>
      <c r="E167" s="8"/>
    </row>
    <row r="168" spans="4:5" ht="13" x14ac:dyDescent="0.15">
      <c r="D168" s="8"/>
      <c r="E168" s="8"/>
    </row>
    <row r="169" spans="4:5" ht="13" x14ac:dyDescent="0.15">
      <c r="D169" s="8"/>
      <c r="E169" s="8"/>
    </row>
    <row r="170" spans="4:5" ht="13" x14ac:dyDescent="0.15">
      <c r="D170" s="8"/>
      <c r="E170" s="8"/>
    </row>
    <row r="171" spans="4:5" ht="13" x14ac:dyDescent="0.15">
      <c r="D171" s="8"/>
      <c r="E171" s="8"/>
    </row>
    <row r="172" spans="4:5" ht="13" x14ac:dyDescent="0.15">
      <c r="D172" s="8"/>
      <c r="E172" s="8"/>
    </row>
    <row r="173" spans="4:5" ht="13" x14ac:dyDescent="0.15">
      <c r="D173" s="8"/>
      <c r="E173" s="8"/>
    </row>
    <row r="174" spans="4:5" ht="13" x14ac:dyDescent="0.15">
      <c r="D174" s="8"/>
      <c r="E174" s="8"/>
    </row>
    <row r="175" spans="4:5" ht="13" x14ac:dyDescent="0.15">
      <c r="D175" s="8"/>
      <c r="E175" s="8"/>
    </row>
    <row r="176" spans="4:5" ht="13" x14ac:dyDescent="0.15">
      <c r="D176" s="8"/>
      <c r="E176" s="8"/>
    </row>
    <row r="177" spans="4:5" ht="13" x14ac:dyDescent="0.15">
      <c r="D177" s="8"/>
      <c r="E177" s="8"/>
    </row>
    <row r="178" spans="4:5" ht="13" x14ac:dyDescent="0.15">
      <c r="D178" s="8"/>
      <c r="E178" s="8"/>
    </row>
    <row r="179" spans="4:5" ht="13" x14ac:dyDescent="0.15">
      <c r="D179" s="8"/>
      <c r="E179" s="8"/>
    </row>
    <row r="180" spans="4:5" ht="13" x14ac:dyDescent="0.15">
      <c r="D180" s="8"/>
      <c r="E180" s="8"/>
    </row>
    <row r="181" spans="4:5" ht="13" x14ac:dyDescent="0.15">
      <c r="D181" s="8"/>
      <c r="E181" s="8"/>
    </row>
    <row r="182" spans="4:5" ht="13" x14ac:dyDescent="0.15">
      <c r="D182" s="8"/>
      <c r="E182" s="8"/>
    </row>
    <row r="183" spans="4:5" ht="13" x14ac:dyDescent="0.15">
      <c r="D183" s="8"/>
      <c r="E183" s="8"/>
    </row>
    <row r="184" spans="4:5" ht="13" x14ac:dyDescent="0.15">
      <c r="D184" s="8"/>
      <c r="E184" s="8"/>
    </row>
    <row r="185" spans="4:5" ht="13" x14ac:dyDescent="0.15">
      <c r="D185" s="8"/>
      <c r="E185" s="8"/>
    </row>
    <row r="186" spans="4:5" ht="13" x14ac:dyDescent="0.15">
      <c r="D186" s="8"/>
      <c r="E186" s="8"/>
    </row>
    <row r="187" spans="4:5" ht="13" x14ac:dyDescent="0.15">
      <c r="D187" s="8"/>
      <c r="E187" s="8"/>
    </row>
    <row r="188" spans="4:5" ht="13" x14ac:dyDescent="0.15">
      <c r="D188" s="8"/>
      <c r="E188" s="8"/>
    </row>
    <row r="189" spans="4:5" ht="13" x14ac:dyDescent="0.15">
      <c r="D189" s="8"/>
      <c r="E189" s="8"/>
    </row>
    <row r="190" spans="4:5" ht="13" x14ac:dyDescent="0.15">
      <c r="D190" s="8"/>
      <c r="E190" s="8"/>
    </row>
    <row r="191" spans="4:5" ht="13" x14ac:dyDescent="0.15">
      <c r="D191" s="8"/>
      <c r="E191" s="8"/>
    </row>
    <row r="192" spans="4:5" ht="13" x14ac:dyDescent="0.15">
      <c r="D192" s="8"/>
      <c r="E192" s="8"/>
    </row>
    <row r="193" spans="4:5" ht="13" x14ac:dyDescent="0.15">
      <c r="D193" s="8"/>
      <c r="E193" s="8"/>
    </row>
    <row r="194" spans="4:5" ht="13" x14ac:dyDescent="0.15">
      <c r="D194" s="8"/>
      <c r="E194" s="8"/>
    </row>
    <row r="195" spans="4:5" ht="13" x14ac:dyDescent="0.15">
      <c r="D195" s="8"/>
      <c r="E195" s="8"/>
    </row>
    <row r="196" spans="4:5" ht="13" x14ac:dyDescent="0.15">
      <c r="D196" s="8"/>
      <c r="E196" s="8"/>
    </row>
    <row r="197" spans="4:5" ht="13" x14ac:dyDescent="0.15">
      <c r="D197" s="8"/>
      <c r="E197" s="8"/>
    </row>
    <row r="198" spans="4:5" ht="13" x14ac:dyDescent="0.15">
      <c r="D198" s="8"/>
      <c r="E198" s="8"/>
    </row>
    <row r="199" spans="4:5" ht="13" x14ac:dyDescent="0.15">
      <c r="D199" s="8"/>
      <c r="E199" s="8"/>
    </row>
    <row r="200" spans="4:5" ht="13" x14ac:dyDescent="0.15">
      <c r="D200" s="8"/>
      <c r="E200" s="8"/>
    </row>
    <row r="201" spans="4:5" ht="13" x14ac:dyDescent="0.15">
      <c r="D201" s="8"/>
      <c r="E201" s="8"/>
    </row>
    <row r="202" spans="4:5" ht="13" x14ac:dyDescent="0.15">
      <c r="D202" s="8"/>
      <c r="E202" s="8"/>
    </row>
    <row r="203" spans="4:5" ht="13" x14ac:dyDescent="0.15">
      <c r="D203" s="8"/>
      <c r="E203" s="8"/>
    </row>
    <row r="204" spans="4:5" ht="13" x14ac:dyDescent="0.15">
      <c r="D204" s="8"/>
      <c r="E204" s="8"/>
    </row>
    <row r="205" spans="4:5" ht="13" x14ac:dyDescent="0.15">
      <c r="D205" s="8"/>
      <c r="E205" s="8"/>
    </row>
    <row r="206" spans="4:5" ht="13" x14ac:dyDescent="0.15">
      <c r="D206" s="8"/>
      <c r="E206" s="8"/>
    </row>
    <row r="207" spans="4:5" ht="13" x14ac:dyDescent="0.15">
      <c r="D207" s="8"/>
      <c r="E207" s="8"/>
    </row>
    <row r="208" spans="4:5" ht="13" x14ac:dyDescent="0.15">
      <c r="D208" s="8"/>
      <c r="E208" s="8"/>
    </row>
    <row r="209" spans="4:5" ht="13" x14ac:dyDescent="0.15">
      <c r="D209" s="8"/>
      <c r="E209" s="8"/>
    </row>
    <row r="210" spans="4:5" ht="13" x14ac:dyDescent="0.15">
      <c r="D210" s="8"/>
      <c r="E210" s="8"/>
    </row>
    <row r="211" spans="4:5" ht="13" x14ac:dyDescent="0.15">
      <c r="D211" s="8"/>
      <c r="E211" s="8"/>
    </row>
    <row r="212" spans="4:5" ht="13" x14ac:dyDescent="0.15">
      <c r="D212" s="8"/>
      <c r="E212" s="8"/>
    </row>
    <row r="213" spans="4:5" ht="13" x14ac:dyDescent="0.15">
      <c r="D213" s="8"/>
      <c r="E213" s="8"/>
    </row>
    <row r="214" spans="4:5" ht="13" x14ac:dyDescent="0.15">
      <c r="D214" s="8"/>
      <c r="E214" s="8"/>
    </row>
    <row r="215" spans="4:5" ht="13" x14ac:dyDescent="0.15">
      <c r="D215" s="8"/>
      <c r="E215" s="8"/>
    </row>
    <row r="216" spans="4:5" ht="13" x14ac:dyDescent="0.15">
      <c r="D216" s="8"/>
      <c r="E216" s="8"/>
    </row>
    <row r="217" spans="4:5" ht="13" x14ac:dyDescent="0.15">
      <c r="D217" s="8"/>
      <c r="E217" s="8"/>
    </row>
    <row r="218" spans="4:5" ht="13" x14ac:dyDescent="0.15">
      <c r="D218" s="8"/>
      <c r="E218" s="8"/>
    </row>
    <row r="219" spans="4:5" ht="13" x14ac:dyDescent="0.15">
      <c r="D219" s="8"/>
      <c r="E219" s="8"/>
    </row>
    <row r="220" spans="4:5" ht="13" x14ac:dyDescent="0.15">
      <c r="D220" s="8"/>
      <c r="E220" s="8"/>
    </row>
    <row r="221" spans="4:5" ht="13" x14ac:dyDescent="0.15">
      <c r="D221" s="8"/>
      <c r="E221" s="8"/>
    </row>
    <row r="222" spans="4:5" ht="13" x14ac:dyDescent="0.15">
      <c r="D222" s="8"/>
      <c r="E222" s="8"/>
    </row>
    <row r="223" spans="4:5" ht="13" x14ac:dyDescent="0.15">
      <c r="D223" s="8"/>
      <c r="E223" s="8"/>
    </row>
    <row r="224" spans="4:5" ht="13" x14ac:dyDescent="0.15">
      <c r="D224" s="8"/>
      <c r="E224" s="8"/>
    </row>
    <row r="225" spans="4:5" ht="13" x14ac:dyDescent="0.15">
      <c r="D225" s="8"/>
      <c r="E225" s="8"/>
    </row>
    <row r="226" spans="4:5" ht="13" x14ac:dyDescent="0.15">
      <c r="D226" s="8"/>
      <c r="E226" s="8"/>
    </row>
    <row r="227" spans="4:5" ht="13" x14ac:dyDescent="0.15">
      <c r="D227" s="8"/>
      <c r="E227" s="8"/>
    </row>
    <row r="228" spans="4:5" ht="13" x14ac:dyDescent="0.15">
      <c r="D228" s="8"/>
      <c r="E228" s="8"/>
    </row>
    <row r="229" spans="4:5" ht="13" x14ac:dyDescent="0.15">
      <c r="D229" s="8"/>
      <c r="E229" s="8"/>
    </row>
    <row r="230" spans="4:5" ht="13" x14ac:dyDescent="0.15">
      <c r="D230" s="8"/>
      <c r="E230" s="8"/>
    </row>
    <row r="231" spans="4:5" ht="13" x14ac:dyDescent="0.15">
      <c r="D231" s="8"/>
      <c r="E231" s="8"/>
    </row>
    <row r="232" spans="4:5" ht="13" x14ac:dyDescent="0.15">
      <c r="D232" s="8"/>
      <c r="E232" s="8"/>
    </row>
    <row r="233" spans="4:5" ht="13" x14ac:dyDescent="0.15">
      <c r="D233" s="8"/>
      <c r="E233" s="8"/>
    </row>
    <row r="234" spans="4:5" ht="13" x14ac:dyDescent="0.15">
      <c r="D234" s="8"/>
      <c r="E234" s="8"/>
    </row>
    <row r="235" spans="4:5" ht="13" x14ac:dyDescent="0.15">
      <c r="D235" s="8"/>
      <c r="E235" s="8"/>
    </row>
    <row r="236" spans="4:5" ht="13" x14ac:dyDescent="0.15">
      <c r="D236" s="8"/>
      <c r="E236" s="8"/>
    </row>
    <row r="237" spans="4:5" ht="13" x14ac:dyDescent="0.15">
      <c r="D237" s="8"/>
      <c r="E237" s="8"/>
    </row>
    <row r="238" spans="4:5" ht="13" x14ac:dyDescent="0.15">
      <c r="D238" s="8"/>
      <c r="E238" s="8"/>
    </row>
    <row r="239" spans="4:5" ht="13" x14ac:dyDescent="0.15">
      <c r="D239" s="8"/>
      <c r="E239" s="8"/>
    </row>
    <row r="240" spans="4:5" ht="13" x14ac:dyDescent="0.15">
      <c r="D240" s="8"/>
      <c r="E240" s="8"/>
    </row>
    <row r="241" spans="4:5" ht="13" x14ac:dyDescent="0.15">
      <c r="D241" s="8"/>
      <c r="E241" s="8"/>
    </row>
    <row r="242" spans="4:5" ht="13" x14ac:dyDescent="0.15">
      <c r="D242" s="8"/>
      <c r="E242" s="8"/>
    </row>
    <row r="243" spans="4:5" ht="13" x14ac:dyDescent="0.15">
      <c r="D243" s="8"/>
      <c r="E243" s="8"/>
    </row>
    <row r="244" spans="4:5" ht="13" x14ac:dyDescent="0.15">
      <c r="D244" s="8"/>
      <c r="E244" s="8"/>
    </row>
    <row r="245" spans="4:5" ht="13" x14ac:dyDescent="0.15">
      <c r="D245" s="8"/>
      <c r="E245" s="8"/>
    </row>
    <row r="246" spans="4:5" ht="13" x14ac:dyDescent="0.15">
      <c r="D246" s="8"/>
      <c r="E246" s="8"/>
    </row>
    <row r="247" spans="4:5" ht="13" x14ac:dyDescent="0.15">
      <c r="D247" s="8"/>
      <c r="E247" s="8"/>
    </row>
    <row r="248" spans="4:5" ht="13" x14ac:dyDescent="0.15">
      <c r="D248" s="8"/>
      <c r="E248" s="8"/>
    </row>
    <row r="249" spans="4:5" ht="13" x14ac:dyDescent="0.15">
      <c r="D249" s="8"/>
      <c r="E249" s="8"/>
    </row>
    <row r="250" spans="4:5" ht="13" x14ac:dyDescent="0.15">
      <c r="D250" s="8"/>
      <c r="E250" s="8"/>
    </row>
    <row r="251" spans="4:5" ht="13" x14ac:dyDescent="0.15">
      <c r="D251" s="8"/>
      <c r="E251" s="8"/>
    </row>
    <row r="252" spans="4:5" ht="13" x14ac:dyDescent="0.15">
      <c r="D252" s="8"/>
      <c r="E252" s="8"/>
    </row>
    <row r="253" spans="4:5" ht="13" x14ac:dyDescent="0.15">
      <c r="D253" s="8"/>
      <c r="E253" s="8"/>
    </row>
    <row r="254" spans="4:5" ht="13" x14ac:dyDescent="0.15">
      <c r="D254" s="8"/>
      <c r="E254" s="8"/>
    </row>
    <row r="255" spans="4:5" ht="13" x14ac:dyDescent="0.15">
      <c r="D255" s="8"/>
      <c r="E255" s="8"/>
    </row>
    <row r="256" spans="4:5" ht="13" x14ac:dyDescent="0.15">
      <c r="D256" s="8"/>
      <c r="E256" s="8"/>
    </row>
    <row r="257" spans="4:5" ht="13" x14ac:dyDescent="0.15">
      <c r="D257" s="8"/>
      <c r="E257" s="8"/>
    </row>
    <row r="258" spans="4:5" ht="13" x14ac:dyDescent="0.15">
      <c r="D258" s="8"/>
      <c r="E258" s="8"/>
    </row>
    <row r="259" spans="4:5" ht="13" x14ac:dyDescent="0.15">
      <c r="D259" s="8"/>
      <c r="E259" s="8"/>
    </row>
    <row r="260" spans="4:5" ht="13" x14ac:dyDescent="0.15">
      <c r="D260" s="8"/>
      <c r="E260" s="8"/>
    </row>
    <row r="261" spans="4:5" ht="13" x14ac:dyDescent="0.15">
      <c r="D261" s="8"/>
      <c r="E261" s="8"/>
    </row>
    <row r="262" spans="4:5" ht="13" x14ac:dyDescent="0.15">
      <c r="D262" s="8"/>
      <c r="E262" s="8"/>
    </row>
    <row r="263" spans="4:5" ht="13" x14ac:dyDescent="0.15">
      <c r="D263" s="8"/>
      <c r="E263" s="8"/>
    </row>
    <row r="264" spans="4:5" ht="13" x14ac:dyDescent="0.15">
      <c r="D264" s="8"/>
      <c r="E264" s="8"/>
    </row>
    <row r="265" spans="4:5" ht="13" x14ac:dyDescent="0.15">
      <c r="D265" s="8"/>
      <c r="E265" s="8"/>
    </row>
    <row r="266" spans="4:5" ht="13" x14ac:dyDescent="0.15">
      <c r="D266" s="8"/>
      <c r="E266" s="8"/>
    </row>
    <row r="267" spans="4:5" ht="13" x14ac:dyDescent="0.15">
      <c r="D267" s="8"/>
      <c r="E267" s="8"/>
    </row>
    <row r="268" spans="4:5" ht="13" x14ac:dyDescent="0.15">
      <c r="D268" s="8"/>
      <c r="E268" s="8"/>
    </row>
    <row r="269" spans="4:5" ht="13" x14ac:dyDescent="0.15">
      <c r="D269" s="8"/>
      <c r="E269" s="8"/>
    </row>
    <row r="270" spans="4:5" ht="13" x14ac:dyDescent="0.15">
      <c r="D270" s="8"/>
      <c r="E270" s="8"/>
    </row>
    <row r="271" spans="4:5" ht="13" x14ac:dyDescent="0.15">
      <c r="D271" s="8"/>
      <c r="E271" s="8"/>
    </row>
    <row r="272" spans="4:5" ht="13" x14ac:dyDescent="0.15">
      <c r="D272" s="8"/>
      <c r="E272" s="8"/>
    </row>
    <row r="273" spans="4:5" ht="13" x14ac:dyDescent="0.15">
      <c r="D273" s="8"/>
      <c r="E273" s="8"/>
    </row>
    <row r="274" spans="4:5" ht="13" x14ac:dyDescent="0.15">
      <c r="D274" s="8"/>
      <c r="E274" s="8"/>
    </row>
    <row r="275" spans="4:5" ht="13" x14ac:dyDescent="0.15">
      <c r="D275" s="8"/>
      <c r="E275" s="8"/>
    </row>
    <row r="276" spans="4:5" ht="13" x14ac:dyDescent="0.15">
      <c r="D276" s="8"/>
      <c r="E276" s="8"/>
    </row>
    <row r="277" spans="4:5" ht="13" x14ac:dyDescent="0.15">
      <c r="D277" s="8"/>
      <c r="E277" s="8"/>
    </row>
    <row r="278" spans="4:5" ht="13" x14ac:dyDescent="0.15">
      <c r="D278" s="8"/>
      <c r="E278" s="8"/>
    </row>
    <row r="279" spans="4:5" ht="13" x14ac:dyDescent="0.15">
      <c r="D279" s="8"/>
      <c r="E279" s="8"/>
    </row>
    <row r="280" spans="4:5" ht="13" x14ac:dyDescent="0.15">
      <c r="D280" s="8"/>
      <c r="E280" s="8"/>
    </row>
    <row r="281" spans="4:5" ht="13" x14ac:dyDescent="0.15">
      <c r="D281" s="8"/>
      <c r="E281" s="8"/>
    </row>
    <row r="282" spans="4:5" ht="13" x14ac:dyDescent="0.15">
      <c r="D282" s="8"/>
      <c r="E282" s="8"/>
    </row>
    <row r="283" spans="4:5" ht="13" x14ac:dyDescent="0.15">
      <c r="D283" s="8"/>
      <c r="E283" s="8"/>
    </row>
    <row r="284" spans="4:5" ht="13" x14ac:dyDescent="0.15">
      <c r="D284" s="8"/>
      <c r="E284" s="8"/>
    </row>
    <row r="285" spans="4:5" ht="13" x14ac:dyDescent="0.15">
      <c r="D285" s="8"/>
      <c r="E285" s="8"/>
    </row>
    <row r="286" spans="4:5" ht="13" x14ac:dyDescent="0.15">
      <c r="D286" s="8"/>
      <c r="E286" s="8"/>
    </row>
    <row r="287" spans="4:5" ht="13" x14ac:dyDescent="0.15">
      <c r="D287" s="8"/>
      <c r="E287" s="8"/>
    </row>
    <row r="288" spans="4:5" ht="13" x14ac:dyDescent="0.15">
      <c r="D288" s="8"/>
      <c r="E288" s="8"/>
    </row>
    <row r="289" spans="4:5" ht="13" x14ac:dyDescent="0.15">
      <c r="D289" s="8"/>
      <c r="E289" s="8"/>
    </row>
    <row r="290" spans="4:5" ht="13" x14ac:dyDescent="0.15">
      <c r="D290" s="8"/>
      <c r="E290" s="8"/>
    </row>
    <row r="291" spans="4:5" ht="13" x14ac:dyDescent="0.15">
      <c r="D291" s="8"/>
      <c r="E291" s="8"/>
    </row>
    <row r="292" spans="4:5" ht="13" x14ac:dyDescent="0.15">
      <c r="D292" s="8"/>
      <c r="E292" s="8"/>
    </row>
    <row r="293" spans="4:5" ht="13" x14ac:dyDescent="0.15">
      <c r="D293" s="8"/>
      <c r="E293" s="8"/>
    </row>
    <row r="294" spans="4:5" ht="13" x14ac:dyDescent="0.15">
      <c r="D294" s="8"/>
      <c r="E294" s="8"/>
    </row>
    <row r="295" spans="4:5" ht="13" x14ac:dyDescent="0.15">
      <c r="D295" s="8"/>
      <c r="E295" s="8"/>
    </row>
    <row r="296" spans="4:5" ht="13" x14ac:dyDescent="0.15">
      <c r="D296" s="8"/>
      <c r="E296" s="8"/>
    </row>
    <row r="297" spans="4:5" ht="13" x14ac:dyDescent="0.15">
      <c r="D297" s="8"/>
      <c r="E297" s="8"/>
    </row>
    <row r="298" spans="4:5" ht="13" x14ac:dyDescent="0.15">
      <c r="D298" s="8"/>
      <c r="E298" s="8"/>
    </row>
    <row r="299" spans="4:5" ht="13" x14ac:dyDescent="0.15">
      <c r="D299" s="8"/>
      <c r="E299" s="8"/>
    </row>
    <row r="300" spans="4:5" ht="13" x14ac:dyDescent="0.15">
      <c r="D300" s="8"/>
      <c r="E300" s="8"/>
    </row>
    <row r="301" spans="4:5" ht="13" x14ac:dyDescent="0.15">
      <c r="D301" s="8"/>
      <c r="E301" s="8"/>
    </row>
    <row r="302" spans="4:5" ht="13" x14ac:dyDescent="0.15">
      <c r="D302" s="8"/>
      <c r="E302" s="8"/>
    </row>
    <row r="303" spans="4:5" ht="13" x14ac:dyDescent="0.15">
      <c r="D303" s="8"/>
      <c r="E303" s="8"/>
    </row>
    <row r="304" spans="4:5" ht="13" x14ac:dyDescent="0.15">
      <c r="D304" s="8"/>
      <c r="E304" s="8"/>
    </row>
    <row r="305" spans="4:5" ht="13" x14ac:dyDescent="0.15">
      <c r="D305" s="8"/>
      <c r="E305" s="8"/>
    </row>
    <row r="306" spans="4:5" ht="13" x14ac:dyDescent="0.15">
      <c r="D306" s="8"/>
      <c r="E306" s="8"/>
    </row>
    <row r="307" spans="4:5" ht="13" x14ac:dyDescent="0.15">
      <c r="D307" s="8"/>
      <c r="E307" s="8"/>
    </row>
    <row r="308" spans="4:5" ht="13" x14ac:dyDescent="0.15">
      <c r="D308" s="8"/>
      <c r="E308" s="8"/>
    </row>
    <row r="309" spans="4:5" ht="13" x14ac:dyDescent="0.15">
      <c r="D309" s="8"/>
      <c r="E309" s="8"/>
    </row>
    <row r="310" spans="4:5" ht="13" x14ac:dyDescent="0.15">
      <c r="D310" s="8"/>
      <c r="E310" s="8"/>
    </row>
    <row r="311" spans="4:5" ht="13" x14ac:dyDescent="0.15">
      <c r="D311" s="8"/>
      <c r="E311" s="8"/>
    </row>
    <row r="312" spans="4:5" ht="13" x14ac:dyDescent="0.15">
      <c r="D312" s="8"/>
      <c r="E312" s="8"/>
    </row>
    <row r="313" spans="4:5" ht="13" x14ac:dyDescent="0.15">
      <c r="D313" s="8"/>
      <c r="E313" s="8"/>
    </row>
    <row r="314" spans="4:5" ht="13" x14ac:dyDescent="0.15">
      <c r="D314" s="8"/>
      <c r="E314" s="8"/>
    </row>
    <row r="315" spans="4:5" ht="13" x14ac:dyDescent="0.15">
      <c r="D315" s="8"/>
      <c r="E315" s="8"/>
    </row>
    <row r="316" spans="4:5" ht="13" x14ac:dyDescent="0.15">
      <c r="D316" s="8"/>
      <c r="E316" s="8"/>
    </row>
    <row r="317" spans="4:5" ht="13" x14ac:dyDescent="0.15">
      <c r="D317" s="8"/>
      <c r="E317" s="8"/>
    </row>
    <row r="318" spans="4:5" ht="13" x14ac:dyDescent="0.15">
      <c r="D318" s="8"/>
      <c r="E318" s="8"/>
    </row>
    <row r="319" spans="4:5" ht="13" x14ac:dyDescent="0.15">
      <c r="D319" s="8"/>
      <c r="E319" s="8"/>
    </row>
    <row r="320" spans="4:5" ht="13" x14ac:dyDescent="0.15">
      <c r="D320" s="8"/>
      <c r="E320" s="8"/>
    </row>
    <row r="321" spans="4:5" ht="13" x14ac:dyDescent="0.15">
      <c r="D321" s="8"/>
      <c r="E321" s="8"/>
    </row>
    <row r="322" spans="4:5" ht="13" x14ac:dyDescent="0.15">
      <c r="D322" s="8"/>
      <c r="E322" s="8"/>
    </row>
    <row r="323" spans="4:5" ht="13" x14ac:dyDescent="0.15">
      <c r="D323" s="8"/>
      <c r="E323" s="8"/>
    </row>
    <row r="324" spans="4:5" ht="13" x14ac:dyDescent="0.15">
      <c r="D324" s="8"/>
      <c r="E324" s="8"/>
    </row>
    <row r="325" spans="4:5" ht="13" x14ac:dyDescent="0.15">
      <c r="D325" s="8"/>
      <c r="E325" s="8"/>
    </row>
    <row r="326" spans="4:5" ht="13" x14ac:dyDescent="0.15">
      <c r="D326" s="8"/>
      <c r="E326" s="8"/>
    </row>
    <row r="327" spans="4:5" ht="13" x14ac:dyDescent="0.15">
      <c r="D327" s="8"/>
      <c r="E327" s="8"/>
    </row>
    <row r="328" spans="4:5" ht="13" x14ac:dyDescent="0.15">
      <c r="D328" s="8"/>
      <c r="E328" s="8"/>
    </row>
    <row r="329" spans="4:5" ht="13" x14ac:dyDescent="0.15">
      <c r="D329" s="8"/>
      <c r="E329" s="8"/>
    </row>
    <row r="330" spans="4:5" ht="13" x14ac:dyDescent="0.15">
      <c r="D330" s="8"/>
      <c r="E330" s="8"/>
    </row>
    <row r="331" spans="4:5" ht="13" x14ac:dyDescent="0.15">
      <c r="D331" s="8"/>
      <c r="E331" s="8"/>
    </row>
    <row r="332" spans="4:5" ht="13" x14ac:dyDescent="0.15">
      <c r="D332" s="8"/>
      <c r="E332" s="8"/>
    </row>
    <row r="333" spans="4:5" ht="13" x14ac:dyDescent="0.15">
      <c r="D333" s="8"/>
      <c r="E333" s="8"/>
    </row>
    <row r="334" spans="4:5" ht="13" x14ac:dyDescent="0.15">
      <c r="D334" s="8"/>
      <c r="E334" s="8"/>
    </row>
    <row r="335" spans="4:5" ht="13" x14ac:dyDescent="0.15">
      <c r="D335" s="8"/>
      <c r="E335" s="8"/>
    </row>
    <row r="336" spans="4:5" ht="13" x14ac:dyDescent="0.15">
      <c r="D336" s="8"/>
      <c r="E336" s="8"/>
    </row>
    <row r="337" spans="4:5" ht="13" x14ac:dyDescent="0.15">
      <c r="D337" s="8"/>
      <c r="E337" s="8"/>
    </row>
    <row r="338" spans="4:5" ht="13" x14ac:dyDescent="0.15">
      <c r="D338" s="8"/>
      <c r="E338" s="8"/>
    </row>
    <row r="339" spans="4:5" ht="13" x14ac:dyDescent="0.15">
      <c r="D339" s="8"/>
      <c r="E339" s="8"/>
    </row>
    <row r="340" spans="4:5" ht="13" x14ac:dyDescent="0.15">
      <c r="D340" s="8"/>
      <c r="E340" s="8"/>
    </row>
    <row r="341" spans="4:5" ht="13" x14ac:dyDescent="0.15">
      <c r="D341" s="8"/>
      <c r="E341" s="8"/>
    </row>
    <row r="342" spans="4:5" ht="13" x14ac:dyDescent="0.15">
      <c r="D342" s="8"/>
      <c r="E342" s="8"/>
    </row>
    <row r="343" spans="4:5" ht="13" x14ac:dyDescent="0.15">
      <c r="D343" s="8"/>
      <c r="E343" s="8"/>
    </row>
    <row r="344" spans="4:5" ht="13" x14ac:dyDescent="0.15">
      <c r="D344" s="8"/>
      <c r="E344" s="8"/>
    </row>
    <row r="345" spans="4:5" ht="13" x14ac:dyDescent="0.15">
      <c r="D345" s="8"/>
      <c r="E345" s="8"/>
    </row>
    <row r="346" spans="4:5" ht="13" x14ac:dyDescent="0.15">
      <c r="D346" s="8"/>
      <c r="E346" s="8"/>
    </row>
    <row r="347" spans="4:5" ht="13" x14ac:dyDescent="0.15">
      <c r="D347" s="8"/>
      <c r="E347" s="8"/>
    </row>
    <row r="348" spans="4:5" ht="13" x14ac:dyDescent="0.15">
      <c r="D348" s="8"/>
      <c r="E348" s="8"/>
    </row>
    <row r="349" spans="4:5" ht="13" x14ac:dyDescent="0.15">
      <c r="D349" s="8"/>
      <c r="E349" s="8"/>
    </row>
    <row r="350" spans="4:5" ht="13" x14ac:dyDescent="0.15">
      <c r="D350" s="8"/>
      <c r="E350" s="8"/>
    </row>
    <row r="351" spans="4:5" ht="13" x14ac:dyDescent="0.15">
      <c r="D351" s="8"/>
      <c r="E351" s="8"/>
    </row>
    <row r="352" spans="4:5" ht="13" x14ac:dyDescent="0.15">
      <c r="D352" s="8"/>
      <c r="E352" s="8"/>
    </row>
    <row r="353" spans="4:5" ht="13" x14ac:dyDescent="0.15">
      <c r="D353" s="8"/>
      <c r="E353" s="8"/>
    </row>
    <row r="354" spans="4:5" ht="13" x14ac:dyDescent="0.15">
      <c r="D354" s="8"/>
      <c r="E354" s="8"/>
    </row>
    <row r="355" spans="4:5" ht="13" x14ac:dyDescent="0.15">
      <c r="D355" s="8"/>
      <c r="E355" s="8"/>
    </row>
    <row r="356" spans="4:5" ht="13" x14ac:dyDescent="0.15">
      <c r="D356" s="8"/>
      <c r="E356" s="8"/>
    </row>
    <row r="357" spans="4:5" ht="13" x14ac:dyDescent="0.15">
      <c r="D357" s="8"/>
      <c r="E357" s="8"/>
    </row>
    <row r="358" spans="4:5" ht="13" x14ac:dyDescent="0.15">
      <c r="D358" s="8"/>
      <c r="E358" s="8"/>
    </row>
    <row r="359" spans="4:5" ht="13" x14ac:dyDescent="0.15">
      <c r="D359" s="8"/>
      <c r="E359" s="8"/>
    </row>
    <row r="360" spans="4:5" ht="13" x14ac:dyDescent="0.15">
      <c r="D360" s="8"/>
      <c r="E360" s="8"/>
    </row>
    <row r="361" spans="4:5" ht="13" x14ac:dyDescent="0.15">
      <c r="D361" s="8"/>
      <c r="E361" s="8"/>
    </row>
    <row r="362" spans="4:5" ht="13" x14ac:dyDescent="0.15">
      <c r="D362" s="8"/>
      <c r="E362" s="8"/>
    </row>
    <row r="363" spans="4:5" ht="13" x14ac:dyDescent="0.15">
      <c r="D363" s="8"/>
      <c r="E363" s="8"/>
    </row>
    <row r="364" spans="4:5" ht="13" x14ac:dyDescent="0.15">
      <c r="D364" s="8"/>
      <c r="E364" s="8"/>
    </row>
    <row r="365" spans="4:5" ht="13" x14ac:dyDescent="0.15">
      <c r="D365" s="8"/>
      <c r="E365" s="8"/>
    </row>
    <row r="366" spans="4:5" ht="13" x14ac:dyDescent="0.15">
      <c r="D366" s="8"/>
      <c r="E366" s="8"/>
    </row>
    <row r="367" spans="4:5" ht="13" x14ac:dyDescent="0.15">
      <c r="D367" s="8"/>
      <c r="E367" s="8"/>
    </row>
    <row r="368" spans="4:5" ht="13" x14ac:dyDescent="0.15">
      <c r="D368" s="8"/>
      <c r="E368" s="8"/>
    </row>
    <row r="369" spans="4:5" ht="13" x14ac:dyDescent="0.15">
      <c r="D369" s="8"/>
      <c r="E369" s="8"/>
    </row>
    <row r="370" spans="4:5" ht="13" x14ac:dyDescent="0.15">
      <c r="D370" s="8"/>
      <c r="E370" s="8"/>
    </row>
    <row r="371" spans="4:5" ht="13" x14ac:dyDescent="0.15">
      <c r="D371" s="8"/>
      <c r="E371" s="8"/>
    </row>
    <row r="372" spans="4:5" ht="13" x14ac:dyDescent="0.15">
      <c r="D372" s="8"/>
      <c r="E372" s="8"/>
    </row>
    <row r="373" spans="4:5" ht="13" x14ac:dyDescent="0.15">
      <c r="D373" s="8"/>
      <c r="E373" s="8"/>
    </row>
    <row r="374" spans="4:5" ht="13" x14ac:dyDescent="0.15">
      <c r="D374" s="8"/>
      <c r="E374" s="8"/>
    </row>
    <row r="375" spans="4:5" ht="13" x14ac:dyDescent="0.15">
      <c r="D375" s="8"/>
      <c r="E375" s="8"/>
    </row>
    <row r="376" spans="4:5" ht="13" x14ac:dyDescent="0.15">
      <c r="D376" s="8"/>
      <c r="E376" s="8"/>
    </row>
    <row r="377" spans="4:5" ht="13" x14ac:dyDescent="0.15">
      <c r="D377" s="8"/>
      <c r="E377" s="8"/>
    </row>
    <row r="378" spans="4:5" ht="13" x14ac:dyDescent="0.15">
      <c r="D378" s="8"/>
      <c r="E378" s="8"/>
    </row>
    <row r="379" spans="4:5" ht="13" x14ac:dyDescent="0.15">
      <c r="D379" s="8"/>
      <c r="E379" s="8"/>
    </row>
    <row r="380" spans="4:5" ht="13" x14ac:dyDescent="0.15">
      <c r="D380" s="8"/>
      <c r="E380" s="8"/>
    </row>
    <row r="381" spans="4:5" ht="13" x14ac:dyDescent="0.15">
      <c r="D381" s="8"/>
      <c r="E381" s="8"/>
    </row>
    <row r="382" spans="4:5" ht="13" x14ac:dyDescent="0.15">
      <c r="D382" s="8"/>
      <c r="E382" s="8"/>
    </row>
    <row r="383" spans="4:5" ht="13" x14ac:dyDescent="0.15">
      <c r="D383" s="8"/>
      <c r="E383" s="8"/>
    </row>
    <row r="384" spans="4:5" ht="13" x14ac:dyDescent="0.15">
      <c r="D384" s="8"/>
      <c r="E384" s="8"/>
    </row>
    <row r="385" spans="4:5" ht="13" x14ac:dyDescent="0.15">
      <c r="D385" s="8"/>
      <c r="E385" s="8"/>
    </row>
    <row r="386" spans="4:5" ht="13" x14ac:dyDescent="0.15">
      <c r="D386" s="8"/>
      <c r="E386" s="8"/>
    </row>
    <row r="387" spans="4:5" ht="13" x14ac:dyDescent="0.15">
      <c r="D387" s="8"/>
      <c r="E387" s="8"/>
    </row>
    <row r="388" spans="4:5" ht="13" x14ac:dyDescent="0.15">
      <c r="D388" s="8"/>
      <c r="E388" s="8"/>
    </row>
    <row r="389" spans="4:5" ht="13" x14ac:dyDescent="0.15">
      <c r="D389" s="8"/>
      <c r="E389" s="8"/>
    </row>
    <row r="390" spans="4:5" ht="13" x14ac:dyDescent="0.15">
      <c r="D390" s="8"/>
      <c r="E390" s="8"/>
    </row>
    <row r="391" spans="4:5" ht="13" x14ac:dyDescent="0.15">
      <c r="D391" s="8"/>
      <c r="E391" s="8"/>
    </row>
    <row r="392" spans="4:5" ht="13" x14ac:dyDescent="0.15">
      <c r="D392" s="8"/>
      <c r="E392" s="8"/>
    </row>
    <row r="393" spans="4:5" ht="13" x14ac:dyDescent="0.15">
      <c r="D393" s="8"/>
      <c r="E393" s="8"/>
    </row>
    <row r="394" spans="4:5" ht="13" x14ac:dyDescent="0.15">
      <c r="D394" s="8"/>
      <c r="E394" s="8"/>
    </row>
    <row r="395" spans="4:5" ht="13" x14ac:dyDescent="0.15">
      <c r="D395" s="8"/>
      <c r="E395" s="8"/>
    </row>
    <row r="396" spans="4:5" ht="13" x14ac:dyDescent="0.15">
      <c r="D396" s="8"/>
      <c r="E396" s="8"/>
    </row>
    <row r="397" spans="4:5" ht="13" x14ac:dyDescent="0.15">
      <c r="D397" s="8"/>
      <c r="E397" s="8"/>
    </row>
    <row r="398" spans="4:5" ht="13" x14ac:dyDescent="0.15">
      <c r="D398" s="8"/>
      <c r="E398" s="8"/>
    </row>
    <row r="399" spans="4:5" ht="13" x14ac:dyDescent="0.15">
      <c r="D399" s="8"/>
      <c r="E399" s="8"/>
    </row>
    <row r="400" spans="4:5" ht="13" x14ac:dyDescent="0.15">
      <c r="D400" s="8"/>
      <c r="E400" s="8"/>
    </row>
    <row r="401" spans="4:5" ht="13" x14ac:dyDescent="0.15">
      <c r="D401" s="8"/>
      <c r="E401" s="8"/>
    </row>
    <row r="402" spans="4:5" ht="13" x14ac:dyDescent="0.15">
      <c r="D402" s="8"/>
      <c r="E402" s="8"/>
    </row>
    <row r="403" spans="4:5" ht="13" x14ac:dyDescent="0.15">
      <c r="D403" s="8"/>
      <c r="E403" s="8"/>
    </row>
    <row r="404" spans="4:5" ht="13" x14ac:dyDescent="0.15">
      <c r="D404" s="8"/>
      <c r="E404" s="8"/>
    </row>
    <row r="405" spans="4:5" ht="13" x14ac:dyDescent="0.15">
      <c r="D405" s="8"/>
      <c r="E405" s="8"/>
    </row>
    <row r="406" spans="4:5" ht="13" x14ac:dyDescent="0.15">
      <c r="D406" s="8"/>
      <c r="E406" s="8"/>
    </row>
    <row r="407" spans="4:5" ht="13" x14ac:dyDescent="0.15">
      <c r="D407" s="8"/>
      <c r="E407" s="8"/>
    </row>
    <row r="408" spans="4:5" ht="13" x14ac:dyDescent="0.15">
      <c r="D408" s="8"/>
      <c r="E408" s="8"/>
    </row>
    <row r="409" spans="4:5" ht="13" x14ac:dyDescent="0.15">
      <c r="D409" s="8"/>
      <c r="E409" s="8"/>
    </row>
    <row r="410" spans="4:5" ht="13" x14ac:dyDescent="0.15">
      <c r="D410" s="8"/>
      <c r="E410" s="8"/>
    </row>
    <row r="411" spans="4:5" ht="13" x14ac:dyDescent="0.15">
      <c r="D411" s="8"/>
      <c r="E411" s="8"/>
    </row>
    <row r="412" spans="4:5" ht="13" x14ac:dyDescent="0.15">
      <c r="D412" s="8"/>
      <c r="E412" s="8"/>
    </row>
    <row r="413" spans="4:5" ht="13" x14ac:dyDescent="0.15">
      <c r="D413" s="8"/>
      <c r="E413" s="8"/>
    </row>
    <row r="414" spans="4:5" ht="13" x14ac:dyDescent="0.15">
      <c r="D414" s="8"/>
      <c r="E414" s="8"/>
    </row>
    <row r="415" spans="4:5" ht="13" x14ac:dyDescent="0.15">
      <c r="D415" s="8"/>
      <c r="E415" s="8"/>
    </row>
    <row r="416" spans="4:5" ht="13" x14ac:dyDescent="0.15">
      <c r="D416" s="8"/>
      <c r="E416" s="8"/>
    </row>
    <row r="417" spans="4:5" ht="13" x14ac:dyDescent="0.15">
      <c r="D417" s="8"/>
      <c r="E417" s="8"/>
    </row>
    <row r="418" spans="4:5" ht="13" x14ac:dyDescent="0.15">
      <c r="D418" s="8"/>
      <c r="E418" s="8"/>
    </row>
    <row r="419" spans="4:5" ht="13" x14ac:dyDescent="0.15">
      <c r="D419" s="8"/>
      <c r="E419" s="8"/>
    </row>
    <row r="420" spans="4:5" ht="13" x14ac:dyDescent="0.15">
      <c r="D420" s="8"/>
      <c r="E420" s="8"/>
    </row>
    <row r="421" spans="4:5" ht="13" x14ac:dyDescent="0.15">
      <c r="D421" s="8"/>
      <c r="E421" s="8"/>
    </row>
    <row r="422" spans="4:5" ht="13" x14ac:dyDescent="0.15">
      <c r="D422" s="8"/>
      <c r="E422" s="8"/>
    </row>
    <row r="423" spans="4:5" ht="13" x14ac:dyDescent="0.15">
      <c r="D423" s="8"/>
      <c r="E423" s="8"/>
    </row>
    <row r="424" spans="4:5" ht="13" x14ac:dyDescent="0.15">
      <c r="D424" s="8"/>
      <c r="E424" s="8"/>
    </row>
    <row r="425" spans="4:5" ht="13" x14ac:dyDescent="0.15">
      <c r="D425" s="8"/>
      <c r="E425" s="8"/>
    </row>
    <row r="426" spans="4:5" ht="13" x14ac:dyDescent="0.15">
      <c r="D426" s="8"/>
      <c r="E426" s="8"/>
    </row>
    <row r="427" spans="4:5" ht="13" x14ac:dyDescent="0.15">
      <c r="D427" s="8"/>
      <c r="E427" s="8"/>
    </row>
    <row r="428" spans="4:5" ht="13" x14ac:dyDescent="0.15">
      <c r="D428" s="8"/>
      <c r="E428" s="8"/>
    </row>
    <row r="429" spans="4:5" ht="13" x14ac:dyDescent="0.15">
      <c r="D429" s="8"/>
      <c r="E429" s="8"/>
    </row>
    <row r="430" spans="4:5" ht="13" x14ac:dyDescent="0.15">
      <c r="D430" s="8"/>
      <c r="E430" s="8"/>
    </row>
    <row r="431" spans="4:5" ht="13" x14ac:dyDescent="0.15">
      <c r="D431" s="8"/>
      <c r="E431" s="8"/>
    </row>
    <row r="432" spans="4:5" ht="13" x14ac:dyDescent="0.15">
      <c r="D432" s="8"/>
      <c r="E432" s="8"/>
    </row>
    <row r="433" spans="4:5" ht="13" x14ac:dyDescent="0.15">
      <c r="D433" s="8"/>
      <c r="E433" s="8"/>
    </row>
    <row r="434" spans="4:5" ht="13" x14ac:dyDescent="0.15">
      <c r="D434" s="8"/>
      <c r="E434" s="8"/>
    </row>
    <row r="435" spans="4:5" ht="13" x14ac:dyDescent="0.15">
      <c r="D435" s="8"/>
      <c r="E435" s="8"/>
    </row>
    <row r="436" spans="4:5" ht="13" x14ac:dyDescent="0.15">
      <c r="D436" s="8"/>
      <c r="E436" s="8"/>
    </row>
    <row r="437" spans="4:5" ht="13" x14ac:dyDescent="0.15">
      <c r="D437" s="8"/>
      <c r="E437" s="8"/>
    </row>
    <row r="438" spans="4:5" ht="13" x14ac:dyDescent="0.15">
      <c r="D438" s="8"/>
      <c r="E438" s="8"/>
    </row>
    <row r="439" spans="4:5" ht="13" x14ac:dyDescent="0.15">
      <c r="D439" s="8"/>
      <c r="E439" s="8"/>
    </row>
    <row r="440" spans="4:5" ht="13" x14ac:dyDescent="0.15">
      <c r="D440" s="8"/>
      <c r="E440" s="8"/>
    </row>
    <row r="441" spans="4:5" ht="13" x14ac:dyDescent="0.15">
      <c r="D441" s="8"/>
      <c r="E441" s="8"/>
    </row>
    <row r="442" spans="4:5" ht="13" x14ac:dyDescent="0.15">
      <c r="D442" s="8"/>
      <c r="E442" s="8"/>
    </row>
    <row r="443" spans="4:5" ht="13" x14ac:dyDescent="0.15">
      <c r="D443" s="8"/>
      <c r="E443" s="8"/>
    </row>
    <row r="444" spans="4:5" ht="13" x14ac:dyDescent="0.15">
      <c r="D444" s="8"/>
      <c r="E444" s="8"/>
    </row>
    <row r="445" spans="4:5" ht="13" x14ac:dyDescent="0.15">
      <c r="D445" s="8"/>
      <c r="E445" s="8"/>
    </row>
    <row r="446" spans="4:5" ht="13" x14ac:dyDescent="0.15">
      <c r="D446" s="8"/>
      <c r="E446" s="8"/>
    </row>
    <row r="447" spans="4:5" ht="13" x14ac:dyDescent="0.15">
      <c r="D447" s="8"/>
      <c r="E447" s="8"/>
    </row>
    <row r="448" spans="4:5" ht="13" x14ac:dyDescent="0.15">
      <c r="D448" s="8"/>
      <c r="E448" s="8"/>
    </row>
    <row r="449" spans="4:5" ht="13" x14ac:dyDescent="0.15">
      <c r="D449" s="8"/>
      <c r="E449" s="8"/>
    </row>
    <row r="450" spans="4:5" ht="13" x14ac:dyDescent="0.15">
      <c r="D450" s="8"/>
      <c r="E450" s="8"/>
    </row>
    <row r="451" spans="4:5" ht="13" x14ac:dyDescent="0.15">
      <c r="D451" s="8"/>
      <c r="E451" s="8"/>
    </row>
    <row r="452" spans="4:5" ht="13" x14ac:dyDescent="0.15">
      <c r="D452" s="8"/>
      <c r="E452" s="8"/>
    </row>
    <row r="453" spans="4:5" ht="13" x14ac:dyDescent="0.15">
      <c r="D453" s="8"/>
      <c r="E453" s="8"/>
    </row>
    <row r="454" spans="4:5" ht="13" x14ac:dyDescent="0.15">
      <c r="D454" s="8"/>
      <c r="E454" s="8"/>
    </row>
    <row r="455" spans="4:5" ht="13" x14ac:dyDescent="0.15">
      <c r="D455" s="8"/>
      <c r="E455" s="8"/>
    </row>
    <row r="456" spans="4:5" ht="13" x14ac:dyDescent="0.15">
      <c r="D456" s="8"/>
      <c r="E456" s="8"/>
    </row>
    <row r="457" spans="4:5" ht="13" x14ac:dyDescent="0.15">
      <c r="D457" s="8"/>
      <c r="E457" s="8"/>
    </row>
    <row r="458" spans="4:5" ht="13" x14ac:dyDescent="0.15">
      <c r="D458" s="8"/>
      <c r="E458" s="8"/>
    </row>
    <row r="459" spans="4:5" ht="13" x14ac:dyDescent="0.15">
      <c r="D459" s="8"/>
      <c r="E459" s="8"/>
    </row>
    <row r="460" spans="4:5" ht="13" x14ac:dyDescent="0.15">
      <c r="D460" s="8"/>
      <c r="E460" s="8"/>
    </row>
    <row r="461" spans="4:5" ht="13" x14ac:dyDescent="0.15">
      <c r="D461" s="8"/>
      <c r="E461" s="8"/>
    </row>
    <row r="462" spans="4:5" ht="13" x14ac:dyDescent="0.15">
      <c r="D462" s="8"/>
      <c r="E462" s="8"/>
    </row>
    <row r="463" spans="4:5" ht="13" x14ac:dyDescent="0.15">
      <c r="D463" s="8"/>
      <c r="E463" s="8"/>
    </row>
    <row r="464" spans="4:5" ht="13" x14ac:dyDescent="0.15">
      <c r="D464" s="8"/>
      <c r="E464" s="8"/>
    </row>
    <row r="465" spans="4:5" ht="13" x14ac:dyDescent="0.15">
      <c r="D465" s="8"/>
      <c r="E465" s="8"/>
    </row>
    <row r="466" spans="4:5" ht="13" x14ac:dyDescent="0.15">
      <c r="D466" s="8"/>
      <c r="E466" s="8"/>
    </row>
    <row r="467" spans="4:5" ht="13" x14ac:dyDescent="0.15">
      <c r="D467" s="8"/>
      <c r="E467" s="8"/>
    </row>
    <row r="468" spans="4:5" ht="13" x14ac:dyDescent="0.15">
      <c r="D468" s="8"/>
      <c r="E468" s="8"/>
    </row>
    <row r="469" spans="4:5" ht="13" x14ac:dyDescent="0.15">
      <c r="D469" s="8"/>
      <c r="E469" s="8"/>
    </row>
    <row r="470" spans="4:5" ht="13" x14ac:dyDescent="0.15">
      <c r="D470" s="8"/>
      <c r="E470" s="8"/>
    </row>
    <row r="471" spans="4:5" ht="13" x14ac:dyDescent="0.15">
      <c r="D471" s="8"/>
      <c r="E471" s="8"/>
    </row>
    <row r="472" spans="4:5" ht="13" x14ac:dyDescent="0.15">
      <c r="D472" s="8"/>
      <c r="E472" s="8"/>
    </row>
    <row r="473" spans="4:5" ht="13" x14ac:dyDescent="0.15">
      <c r="D473" s="8"/>
      <c r="E473" s="8"/>
    </row>
    <row r="474" spans="4:5" ht="13" x14ac:dyDescent="0.15">
      <c r="D474" s="8"/>
      <c r="E474" s="8"/>
    </row>
    <row r="475" spans="4:5" ht="13" x14ac:dyDescent="0.15">
      <c r="D475" s="8"/>
      <c r="E475" s="8"/>
    </row>
    <row r="476" spans="4:5" ht="13" x14ac:dyDescent="0.15">
      <c r="D476" s="8"/>
      <c r="E476" s="8"/>
    </row>
    <row r="477" spans="4:5" ht="13" x14ac:dyDescent="0.15">
      <c r="D477" s="8"/>
      <c r="E477" s="8"/>
    </row>
    <row r="478" spans="4:5" ht="13" x14ac:dyDescent="0.15">
      <c r="D478" s="8"/>
      <c r="E478" s="8"/>
    </row>
    <row r="479" spans="4:5" ht="13" x14ac:dyDescent="0.15">
      <c r="D479" s="8"/>
      <c r="E479" s="8"/>
    </row>
    <row r="480" spans="4:5" ht="13" x14ac:dyDescent="0.15">
      <c r="D480" s="8"/>
      <c r="E480" s="8"/>
    </row>
    <row r="481" spans="4:5" ht="13" x14ac:dyDescent="0.15">
      <c r="D481" s="8"/>
      <c r="E481" s="8"/>
    </row>
    <row r="482" spans="4:5" ht="13" x14ac:dyDescent="0.15">
      <c r="D482" s="8"/>
      <c r="E482" s="8"/>
    </row>
    <row r="483" spans="4:5" ht="13" x14ac:dyDescent="0.15">
      <c r="D483" s="8"/>
      <c r="E483" s="8"/>
    </row>
    <row r="484" spans="4:5" ht="13" x14ac:dyDescent="0.15">
      <c r="D484" s="8"/>
      <c r="E484" s="8"/>
    </row>
    <row r="485" spans="4:5" ht="13" x14ac:dyDescent="0.15">
      <c r="D485" s="8"/>
      <c r="E485" s="8"/>
    </row>
    <row r="486" spans="4:5" ht="13" x14ac:dyDescent="0.15">
      <c r="D486" s="8"/>
      <c r="E486" s="8"/>
    </row>
    <row r="487" spans="4:5" ht="13" x14ac:dyDescent="0.15">
      <c r="D487" s="8"/>
      <c r="E487" s="8"/>
    </row>
    <row r="488" spans="4:5" ht="13" x14ac:dyDescent="0.15">
      <c r="D488" s="8"/>
      <c r="E488" s="8"/>
    </row>
    <row r="489" spans="4:5" ht="13" x14ac:dyDescent="0.15">
      <c r="D489" s="8"/>
      <c r="E489" s="8"/>
    </row>
    <row r="490" spans="4:5" ht="13" x14ac:dyDescent="0.15">
      <c r="D490" s="8"/>
      <c r="E490" s="8"/>
    </row>
    <row r="491" spans="4:5" ht="13" x14ac:dyDescent="0.15">
      <c r="D491" s="8"/>
      <c r="E491" s="8"/>
    </row>
    <row r="492" spans="4:5" ht="13" x14ac:dyDescent="0.15">
      <c r="D492" s="8"/>
      <c r="E492" s="8"/>
    </row>
    <row r="493" spans="4:5" ht="13" x14ac:dyDescent="0.15">
      <c r="D493" s="8"/>
      <c r="E493" s="8"/>
    </row>
    <row r="494" spans="4:5" ht="13" x14ac:dyDescent="0.15">
      <c r="D494" s="8"/>
      <c r="E494" s="8"/>
    </row>
    <row r="495" spans="4:5" ht="13" x14ac:dyDescent="0.15">
      <c r="D495" s="8"/>
      <c r="E495" s="8"/>
    </row>
    <row r="496" spans="4:5" ht="13" x14ac:dyDescent="0.15">
      <c r="D496" s="8"/>
      <c r="E496" s="8"/>
    </row>
    <row r="497" spans="4:5" ht="13" x14ac:dyDescent="0.15">
      <c r="D497" s="8"/>
      <c r="E497" s="8"/>
    </row>
    <row r="498" spans="4:5" ht="13" x14ac:dyDescent="0.15">
      <c r="D498" s="8"/>
      <c r="E498" s="8"/>
    </row>
    <row r="499" spans="4:5" ht="13" x14ac:dyDescent="0.15">
      <c r="D499" s="8"/>
      <c r="E499" s="8"/>
    </row>
    <row r="500" spans="4:5" ht="13" x14ac:dyDescent="0.15">
      <c r="D500" s="8"/>
      <c r="E500" s="8"/>
    </row>
    <row r="501" spans="4:5" ht="13" x14ac:dyDescent="0.15">
      <c r="D501" s="8"/>
      <c r="E501" s="8"/>
    </row>
    <row r="502" spans="4:5" ht="13" x14ac:dyDescent="0.15">
      <c r="D502" s="8"/>
      <c r="E502" s="8"/>
    </row>
    <row r="503" spans="4:5" ht="13" x14ac:dyDescent="0.15">
      <c r="D503" s="8"/>
      <c r="E503" s="8"/>
    </row>
    <row r="504" spans="4:5" ht="13" x14ac:dyDescent="0.15">
      <c r="D504" s="8"/>
      <c r="E504" s="8"/>
    </row>
    <row r="505" spans="4:5" ht="13" x14ac:dyDescent="0.15">
      <c r="D505" s="8"/>
      <c r="E505" s="8"/>
    </row>
    <row r="506" spans="4:5" ht="13" x14ac:dyDescent="0.15">
      <c r="D506" s="8"/>
      <c r="E506" s="8"/>
    </row>
    <row r="507" spans="4:5" ht="13" x14ac:dyDescent="0.15">
      <c r="D507" s="8"/>
      <c r="E507" s="8"/>
    </row>
    <row r="508" spans="4:5" ht="13" x14ac:dyDescent="0.15">
      <c r="D508" s="8"/>
      <c r="E508" s="8"/>
    </row>
    <row r="509" spans="4:5" ht="13" x14ac:dyDescent="0.15">
      <c r="D509" s="8"/>
      <c r="E509" s="8"/>
    </row>
    <row r="510" spans="4:5" ht="13" x14ac:dyDescent="0.15">
      <c r="D510" s="8"/>
      <c r="E510" s="8"/>
    </row>
    <row r="511" spans="4:5" ht="13" x14ac:dyDescent="0.15">
      <c r="D511" s="8"/>
      <c r="E511" s="8"/>
    </row>
    <row r="512" spans="4:5" ht="13" x14ac:dyDescent="0.15">
      <c r="D512" s="8"/>
      <c r="E512" s="8"/>
    </row>
    <row r="513" spans="4:5" ht="13" x14ac:dyDescent="0.15">
      <c r="D513" s="8"/>
      <c r="E513" s="8"/>
    </row>
    <row r="514" spans="4:5" ht="13" x14ac:dyDescent="0.15">
      <c r="D514" s="8"/>
      <c r="E514" s="8"/>
    </row>
    <row r="515" spans="4:5" ht="13" x14ac:dyDescent="0.15">
      <c r="D515" s="8"/>
      <c r="E515" s="8"/>
    </row>
    <row r="516" spans="4:5" ht="13" x14ac:dyDescent="0.15">
      <c r="D516" s="8"/>
      <c r="E516" s="8"/>
    </row>
    <row r="517" spans="4:5" ht="13" x14ac:dyDescent="0.15">
      <c r="D517" s="8"/>
      <c r="E517" s="8"/>
    </row>
    <row r="518" spans="4:5" ht="13" x14ac:dyDescent="0.15">
      <c r="D518" s="8"/>
      <c r="E518" s="8"/>
    </row>
    <row r="519" spans="4:5" ht="13" x14ac:dyDescent="0.15">
      <c r="D519" s="8"/>
      <c r="E519" s="8"/>
    </row>
    <row r="520" spans="4:5" ht="13" x14ac:dyDescent="0.15">
      <c r="D520" s="8"/>
      <c r="E520" s="8"/>
    </row>
    <row r="521" spans="4:5" ht="13" x14ac:dyDescent="0.15">
      <c r="D521" s="8"/>
      <c r="E521" s="8"/>
    </row>
    <row r="522" spans="4:5" ht="13" x14ac:dyDescent="0.15">
      <c r="D522" s="8"/>
      <c r="E522" s="8"/>
    </row>
    <row r="523" spans="4:5" ht="13" x14ac:dyDescent="0.15">
      <c r="D523" s="8"/>
      <c r="E523" s="8"/>
    </row>
    <row r="524" spans="4:5" ht="13" x14ac:dyDescent="0.15">
      <c r="D524" s="8"/>
      <c r="E524" s="8"/>
    </row>
    <row r="525" spans="4:5" ht="13" x14ac:dyDescent="0.15">
      <c r="D525" s="8"/>
      <c r="E525" s="8"/>
    </row>
    <row r="526" spans="4:5" ht="13" x14ac:dyDescent="0.15">
      <c r="D526" s="8"/>
      <c r="E526" s="8"/>
    </row>
    <row r="527" spans="4:5" ht="13" x14ac:dyDescent="0.15">
      <c r="D527" s="8"/>
      <c r="E527" s="8"/>
    </row>
    <row r="528" spans="4:5" ht="13" x14ac:dyDescent="0.15">
      <c r="D528" s="8"/>
      <c r="E528" s="8"/>
    </row>
    <row r="529" spans="4:5" ht="13" x14ac:dyDescent="0.15">
      <c r="D529" s="8"/>
      <c r="E529" s="8"/>
    </row>
    <row r="530" spans="4:5" ht="13" x14ac:dyDescent="0.15">
      <c r="D530" s="8"/>
      <c r="E530" s="8"/>
    </row>
    <row r="531" spans="4:5" ht="13" x14ac:dyDescent="0.15">
      <c r="D531" s="8"/>
      <c r="E531" s="8"/>
    </row>
    <row r="532" spans="4:5" ht="13" x14ac:dyDescent="0.15">
      <c r="D532" s="8"/>
      <c r="E532" s="8"/>
    </row>
    <row r="533" spans="4:5" ht="13" x14ac:dyDescent="0.15">
      <c r="D533" s="8"/>
      <c r="E533" s="8"/>
    </row>
    <row r="534" spans="4:5" ht="13" x14ac:dyDescent="0.15">
      <c r="D534" s="8"/>
      <c r="E534" s="8"/>
    </row>
    <row r="535" spans="4:5" ht="13" x14ac:dyDescent="0.15">
      <c r="D535" s="8"/>
      <c r="E535" s="8"/>
    </row>
    <row r="536" spans="4:5" ht="13" x14ac:dyDescent="0.15">
      <c r="D536" s="8"/>
      <c r="E536" s="8"/>
    </row>
    <row r="537" spans="4:5" ht="13" x14ac:dyDescent="0.15">
      <c r="D537" s="8"/>
      <c r="E537" s="8"/>
    </row>
    <row r="538" spans="4:5" ht="13" x14ac:dyDescent="0.15">
      <c r="D538" s="8"/>
      <c r="E538" s="8"/>
    </row>
    <row r="539" spans="4:5" ht="13" x14ac:dyDescent="0.15">
      <c r="D539" s="8"/>
      <c r="E539" s="8"/>
    </row>
    <row r="540" spans="4:5" ht="13" x14ac:dyDescent="0.15">
      <c r="D540" s="8"/>
      <c r="E540" s="8"/>
    </row>
    <row r="541" spans="4:5" ht="13" x14ac:dyDescent="0.15">
      <c r="D541" s="8"/>
      <c r="E541" s="8"/>
    </row>
    <row r="542" spans="4:5" ht="13" x14ac:dyDescent="0.15">
      <c r="D542" s="8"/>
      <c r="E542" s="8"/>
    </row>
    <row r="543" spans="4:5" ht="13" x14ac:dyDescent="0.15">
      <c r="D543" s="8"/>
      <c r="E543" s="8"/>
    </row>
    <row r="544" spans="4:5" ht="13" x14ac:dyDescent="0.15">
      <c r="D544" s="8"/>
      <c r="E544" s="8"/>
    </row>
    <row r="545" spans="4:5" ht="13" x14ac:dyDescent="0.15">
      <c r="D545" s="8"/>
      <c r="E545" s="8"/>
    </row>
    <row r="546" spans="4:5" ht="13" x14ac:dyDescent="0.15">
      <c r="D546" s="8"/>
      <c r="E546" s="8"/>
    </row>
    <row r="547" spans="4:5" ht="13" x14ac:dyDescent="0.15">
      <c r="D547" s="8"/>
      <c r="E547" s="8"/>
    </row>
    <row r="548" spans="4:5" ht="13" x14ac:dyDescent="0.15">
      <c r="D548" s="8"/>
      <c r="E548" s="8"/>
    </row>
    <row r="549" spans="4:5" ht="13" x14ac:dyDescent="0.15">
      <c r="D549" s="8"/>
      <c r="E549" s="8"/>
    </row>
    <row r="550" spans="4:5" ht="13" x14ac:dyDescent="0.15">
      <c r="D550" s="8"/>
      <c r="E550" s="8"/>
    </row>
    <row r="551" spans="4:5" ht="13" x14ac:dyDescent="0.15">
      <c r="D551" s="8"/>
      <c r="E551" s="8"/>
    </row>
    <row r="552" spans="4:5" ht="13" x14ac:dyDescent="0.15">
      <c r="D552" s="8"/>
      <c r="E552" s="8"/>
    </row>
    <row r="553" spans="4:5" ht="13" x14ac:dyDescent="0.15">
      <c r="D553" s="8"/>
      <c r="E553" s="8"/>
    </row>
    <row r="554" spans="4:5" ht="13" x14ac:dyDescent="0.15">
      <c r="D554" s="8"/>
      <c r="E554" s="8"/>
    </row>
    <row r="555" spans="4:5" ht="13" x14ac:dyDescent="0.15">
      <c r="D555" s="8"/>
      <c r="E555" s="8"/>
    </row>
    <row r="556" spans="4:5" ht="13" x14ac:dyDescent="0.15">
      <c r="D556" s="8"/>
      <c r="E556" s="8"/>
    </row>
    <row r="557" spans="4:5" ht="13" x14ac:dyDescent="0.15">
      <c r="D557" s="8"/>
      <c r="E557" s="8"/>
    </row>
    <row r="558" spans="4:5" ht="13" x14ac:dyDescent="0.15">
      <c r="D558" s="8"/>
      <c r="E558" s="8"/>
    </row>
    <row r="559" spans="4:5" ht="13" x14ac:dyDescent="0.15">
      <c r="D559" s="8"/>
      <c r="E559" s="8"/>
    </row>
    <row r="560" spans="4:5" ht="13" x14ac:dyDescent="0.15">
      <c r="D560" s="8"/>
      <c r="E560" s="8"/>
    </row>
    <row r="561" spans="4:5" ht="13" x14ac:dyDescent="0.15">
      <c r="D561" s="8"/>
      <c r="E561" s="8"/>
    </row>
    <row r="562" spans="4:5" ht="13" x14ac:dyDescent="0.15">
      <c r="D562" s="8"/>
      <c r="E562" s="8"/>
    </row>
    <row r="563" spans="4:5" ht="13" x14ac:dyDescent="0.15">
      <c r="D563" s="8"/>
      <c r="E563" s="8"/>
    </row>
    <row r="564" spans="4:5" ht="13" x14ac:dyDescent="0.15">
      <c r="D564" s="8"/>
      <c r="E564" s="8"/>
    </row>
    <row r="565" spans="4:5" ht="13" x14ac:dyDescent="0.15">
      <c r="D565" s="8"/>
      <c r="E565" s="8"/>
    </row>
    <row r="566" spans="4:5" ht="13" x14ac:dyDescent="0.15">
      <c r="D566" s="8"/>
      <c r="E566" s="8"/>
    </row>
    <row r="567" spans="4:5" ht="13" x14ac:dyDescent="0.15">
      <c r="D567" s="8"/>
      <c r="E567" s="8"/>
    </row>
    <row r="568" spans="4:5" ht="13" x14ac:dyDescent="0.15">
      <c r="D568" s="8"/>
      <c r="E568" s="8"/>
    </row>
    <row r="569" spans="4:5" ht="13" x14ac:dyDescent="0.15">
      <c r="D569" s="8"/>
      <c r="E569" s="8"/>
    </row>
    <row r="570" spans="4:5" ht="13" x14ac:dyDescent="0.15">
      <c r="D570" s="8"/>
      <c r="E570" s="8"/>
    </row>
    <row r="571" spans="4:5" ht="13" x14ac:dyDescent="0.15">
      <c r="D571" s="8"/>
      <c r="E571" s="8"/>
    </row>
    <row r="572" spans="4:5" ht="13" x14ac:dyDescent="0.15">
      <c r="D572" s="8"/>
      <c r="E572" s="8"/>
    </row>
    <row r="573" spans="4:5" ht="13" x14ac:dyDescent="0.15">
      <c r="D573" s="8"/>
      <c r="E573" s="8"/>
    </row>
    <row r="574" spans="4:5" ht="13" x14ac:dyDescent="0.15">
      <c r="D574" s="8"/>
      <c r="E574" s="8"/>
    </row>
    <row r="575" spans="4:5" ht="13" x14ac:dyDescent="0.15">
      <c r="D575" s="8"/>
      <c r="E575" s="8"/>
    </row>
    <row r="576" spans="4:5" ht="13" x14ac:dyDescent="0.15">
      <c r="D576" s="8"/>
      <c r="E576" s="8"/>
    </row>
    <row r="577" spans="4:5" ht="13" x14ac:dyDescent="0.15">
      <c r="D577" s="8"/>
      <c r="E577" s="8"/>
    </row>
    <row r="578" spans="4:5" ht="13" x14ac:dyDescent="0.15">
      <c r="D578" s="8"/>
      <c r="E578" s="8"/>
    </row>
    <row r="579" spans="4:5" ht="13" x14ac:dyDescent="0.15">
      <c r="D579" s="8"/>
      <c r="E579" s="8"/>
    </row>
    <row r="580" spans="4:5" ht="13" x14ac:dyDescent="0.15">
      <c r="D580" s="8"/>
      <c r="E580" s="8"/>
    </row>
    <row r="581" spans="4:5" ht="13" x14ac:dyDescent="0.15">
      <c r="D581" s="8"/>
      <c r="E581" s="8"/>
    </row>
    <row r="582" spans="4:5" ht="13" x14ac:dyDescent="0.15">
      <c r="D582" s="8"/>
      <c r="E582" s="8"/>
    </row>
    <row r="583" spans="4:5" ht="13" x14ac:dyDescent="0.15">
      <c r="D583" s="8"/>
      <c r="E583" s="8"/>
    </row>
    <row r="584" spans="4:5" ht="13" x14ac:dyDescent="0.15">
      <c r="D584" s="8"/>
      <c r="E584" s="8"/>
    </row>
    <row r="585" spans="4:5" ht="13" x14ac:dyDescent="0.15">
      <c r="D585" s="8"/>
      <c r="E585" s="8"/>
    </row>
    <row r="586" spans="4:5" ht="13" x14ac:dyDescent="0.15">
      <c r="D586" s="8"/>
      <c r="E586" s="8"/>
    </row>
    <row r="587" spans="4:5" ht="13" x14ac:dyDescent="0.15">
      <c r="D587" s="8"/>
      <c r="E587" s="8"/>
    </row>
    <row r="588" spans="4:5" ht="13" x14ac:dyDescent="0.15">
      <c r="D588" s="8"/>
      <c r="E588" s="8"/>
    </row>
    <row r="589" spans="4:5" ht="13" x14ac:dyDescent="0.15">
      <c r="D589" s="8"/>
      <c r="E589" s="8"/>
    </row>
    <row r="590" spans="4:5" ht="13" x14ac:dyDescent="0.15">
      <c r="D590" s="8"/>
      <c r="E590" s="8"/>
    </row>
    <row r="591" spans="4:5" ht="13" x14ac:dyDescent="0.15">
      <c r="D591" s="8"/>
      <c r="E591" s="8"/>
    </row>
    <row r="592" spans="4:5" ht="13" x14ac:dyDescent="0.15">
      <c r="D592" s="8"/>
      <c r="E592" s="8"/>
    </row>
    <row r="593" spans="4:5" ht="13" x14ac:dyDescent="0.15">
      <c r="D593" s="8"/>
      <c r="E593" s="8"/>
    </row>
    <row r="594" spans="4:5" ht="13" x14ac:dyDescent="0.15">
      <c r="D594" s="8"/>
      <c r="E594" s="8"/>
    </row>
    <row r="595" spans="4:5" ht="13" x14ac:dyDescent="0.15">
      <c r="D595" s="8"/>
      <c r="E595" s="8"/>
    </row>
    <row r="596" spans="4:5" ht="13" x14ac:dyDescent="0.15">
      <c r="D596" s="8"/>
      <c r="E596" s="8"/>
    </row>
    <row r="597" spans="4:5" ht="13" x14ac:dyDescent="0.15">
      <c r="D597" s="8"/>
      <c r="E597" s="8"/>
    </row>
    <row r="598" spans="4:5" ht="13" x14ac:dyDescent="0.15">
      <c r="D598" s="8"/>
      <c r="E598" s="8"/>
    </row>
    <row r="599" spans="4:5" ht="13" x14ac:dyDescent="0.15">
      <c r="D599" s="8"/>
      <c r="E599" s="8"/>
    </row>
    <row r="600" spans="4:5" ht="13" x14ac:dyDescent="0.15">
      <c r="D600" s="8"/>
      <c r="E600" s="8"/>
    </row>
    <row r="601" spans="4:5" ht="13" x14ac:dyDescent="0.15">
      <c r="D601" s="8"/>
      <c r="E601" s="8"/>
    </row>
    <row r="602" spans="4:5" ht="13" x14ac:dyDescent="0.15">
      <c r="D602" s="8"/>
      <c r="E602" s="8"/>
    </row>
    <row r="603" spans="4:5" ht="13" x14ac:dyDescent="0.15">
      <c r="D603" s="8"/>
      <c r="E603" s="8"/>
    </row>
    <row r="604" spans="4:5" ht="13" x14ac:dyDescent="0.15">
      <c r="D604" s="8"/>
      <c r="E604" s="8"/>
    </row>
    <row r="605" spans="4:5" ht="13" x14ac:dyDescent="0.15">
      <c r="D605" s="8"/>
      <c r="E605" s="8"/>
    </row>
    <row r="606" spans="4:5" ht="13" x14ac:dyDescent="0.15">
      <c r="D606" s="8"/>
      <c r="E606" s="8"/>
    </row>
    <row r="607" spans="4:5" ht="13" x14ac:dyDescent="0.15">
      <c r="D607" s="8"/>
      <c r="E607" s="8"/>
    </row>
    <row r="608" spans="4:5" ht="13" x14ac:dyDescent="0.15">
      <c r="D608" s="8"/>
      <c r="E608" s="8"/>
    </row>
    <row r="609" spans="4:5" ht="13" x14ac:dyDescent="0.15">
      <c r="D609" s="8"/>
      <c r="E609" s="8"/>
    </row>
    <row r="610" spans="4:5" ht="13" x14ac:dyDescent="0.15">
      <c r="D610" s="8"/>
      <c r="E610" s="8"/>
    </row>
    <row r="611" spans="4:5" ht="13" x14ac:dyDescent="0.15">
      <c r="D611" s="8"/>
      <c r="E611" s="8"/>
    </row>
    <row r="612" spans="4:5" ht="13" x14ac:dyDescent="0.15">
      <c r="D612" s="8"/>
      <c r="E612" s="8"/>
    </row>
    <row r="613" spans="4:5" ht="13" x14ac:dyDescent="0.15">
      <c r="D613" s="8"/>
      <c r="E613" s="8"/>
    </row>
    <row r="614" spans="4:5" ht="13" x14ac:dyDescent="0.15">
      <c r="D614" s="8"/>
      <c r="E614" s="8"/>
    </row>
    <row r="615" spans="4:5" ht="13" x14ac:dyDescent="0.15">
      <c r="D615" s="8"/>
      <c r="E615" s="8"/>
    </row>
    <row r="616" spans="4:5" ht="13" x14ac:dyDescent="0.15">
      <c r="D616" s="8"/>
      <c r="E616" s="8"/>
    </row>
    <row r="617" spans="4:5" ht="13" x14ac:dyDescent="0.15">
      <c r="D617" s="8"/>
      <c r="E617" s="8"/>
    </row>
    <row r="618" spans="4:5" ht="13" x14ac:dyDescent="0.15">
      <c r="D618" s="8"/>
      <c r="E618" s="8"/>
    </row>
    <row r="619" spans="4:5" ht="13" x14ac:dyDescent="0.15">
      <c r="D619" s="8"/>
      <c r="E619" s="8"/>
    </row>
    <row r="620" spans="4:5" ht="13" x14ac:dyDescent="0.15">
      <c r="D620" s="8"/>
      <c r="E620" s="8"/>
    </row>
    <row r="621" spans="4:5" ht="13" x14ac:dyDescent="0.15">
      <c r="D621" s="8"/>
      <c r="E621" s="8"/>
    </row>
    <row r="622" spans="4:5" ht="13" x14ac:dyDescent="0.15">
      <c r="D622" s="8"/>
      <c r="E622" s="8"/>
    </row>
    <row r="623" spans="4:5" ht="13" x14ac:dyDescent="0.15">
      <c r="D623" s="8"/>
      <c r="E623" s="8"/>
    </row>
    <row r="624" spans="4:5" ht="13" x14ac:dyDescent="0.15">
      <c r="D624" s="8"/>
      <c r="E624" s="8"/>
    </row>
    <row r="625" spans="4:5" ht="13" x14ac:dyDescent="0.15">
      <c r="D625" s="8"/>
      <c r="E625" s="8"/>
    </row>
    <row r="626" spans="4:5" ht="13" x14ac:dyDescent="0.15">
      <c r="D626" s="8"/>
      <c r="E626" s="8"/>
    </row>
    <row r="627" spans="4:5" ht="13" x14ac:dyDescent="0.15">
      <c r="D627" s="8"/>
      <c r="E627" s="8"/>
    </row>
    <row r="628" spans="4:5" ht="13" x14ac:dyDescent="0.15">
      <c r="D628" s="8"/>
      <c r="E628" s="8"/>
    </row>
    <row r="629" spans="4:5" ht="13" x14ac:dyDescent="0.15">
      <c r="D629" s="8"/>
      <c r="E629" s="8"/>
    </row>
    <row r="630" spans="4:5" ht="13" x14ac:dyDescent="0.15">
      <c r="D630" s="8"/>
      <c r="E630" s="8"/>
    </row>
    <row r="631" spans="4:5" ht="13" x14ac:dyDescent="0.15">
      <c r="D631" s="8"/>
      <c r="E631" s="8"/>
    </row>
    <row r="632" spans="4:5" ht="13" x14ac:dyDescent="0.15">
      <c r="D632" s="8"/>
      <c r="E632" s="8"/>
    </row>
    <row r="633" spans="4:5" ht="13" x14ac:dyDescent="0.15">
      <c r="D633" s="8"/>
      <c r="E633" s="8"/>
    </row>
    <row r="634" spans="4:5" ht="13" x14ac:dyDescent="0.15">
      <c r="D634" s="8"/>
      <c r="E634" s="8"/>
    </row>
    <row r="635" spans="4:5" ht="13" x14ac:dyDescent="0.15">
      <c r="D635" s="8"/>
      <c r="E635" s="8"/>
    </row>
    <row r="636" spans="4:5" ht="13" x14ac:dyDescent="0.15">
      <c r="D636" s="8"/>
      <c r="E636" s="8"/>
    </row>
    <row r="637" spans="4:5" ht="13" x14ac:dyDescent="0.15">
      <c r="D637" s="8"/>
      <c r="E637" s="8"/>
    </row>
    <row r="638" spans="4:5" ht="13" x14ac:dyDescent="0.15">
      <c r="D638" s="8"/>
      <c r="E638" s="8"/>
    </row>
    <row r="639" spans="4:5" ht="13" x14ac:dyDescent="0.15">
      <c r="D639" s="8"/>
      <c r="E639" s="8"/>
    </row>
    <row r="640" spans="4:5" ht="13" x14ac:dyDescent="0.15">
      <c r="D640" s="8"/>
      <c r="E640" s="8"/>
    </row>
    <row r="641" spans="4:5" ht="13" x14ac:dyDescent="0.15">
      <c r="D641" s="8"/>
      <c r="E641" s="8"/>
    </row>
    <row r="642" spans="4:5" ht="13" x14ac:dyDescent="0.15">
      <c r="D642" s="8"/>
      <c r="E642" s="8"/>
    </row>
    <row r="643" spans="4:5" ht="13" x14ac:dyDescent="0.15">
      <c r="D643" s="8"/>
      <c r="E643" s="8"/>
    </row>
    <row r="644" spans="4:5" ht="13" x14ac:dyDescent="0.15">
      <c r="D644" s="8"/>
      <c r="E644" s="8"/>
    </row>
    <row r="645" spans="4:5" ht="13" x14ac:dyDescent="0.15">
      <c r="D645" s="8"/>
      <c r="E645" s="8"/>
    </row>
    <row r="646" spans="4:5" ht="13" x14ac:dyDescent="0.15">
      <c r="D646" s="8"/>
      <c r="E646" s="8"/>
    </row>
    <row r="647" spans="4:5" ht="13" x14ac:dyDescent="0.15">
      <c r="D647" s="8"/>
      <c r="E647" s="8"/>
    </row>
    <row r="648" spans="4:5" ht="13" x14ac:dyDescent="0.15">
      <c r="D648" s="8"/>
      <c r="E648" s="8"/>
    </row>
    <row r="649" spans="4:5" ht="13" x14ac:dyDescent="0.15">
      <c r="D649" s="8"/>
      <c r="E649" s="8"/>
    </row>
    <row r="650" spans="4:5" ht="13" x14ac:dyDescent="0.15">
      <c r="D650" s="8"/>
      <c r="E650" s="8"/>
    </row>
    <row r="651" spans="4:5" ht="13" x14ac:dyDescent="0.15">
      <c r="D651" s="8"/>
      <c r="E651" s="8"/>
    </row>
    <row r="652" spans="4:5" ht="13" x14ac:dyDescent="0.15">
      <c r="D652" s="8"/>
      <c r="E652" s="8"/>
    </row>
    <row r="653" spans="4:5" ht="13" x14ac:dyDescent="0.15">
      <c r="D653" s="8"/>
      <c r="E653" s="8"/>
    </row>
    <row r="654" spans="4:5" ht="13" x14ac:dyDescent="0.15">
      <c r="D654" s="8"/>
      <c r="E654" s="8"/>
    </row>
    <row r="655" spans="4:5" ht="13" x14ac:dyDescent="0.15">
      <c r="D655" s="8"/>
      <c r="E655" s="8"/>
    </row>
    <row r="656" spans="4:5" ht="13" x14ac:dyDescent="0.15">
      <c r="D656" s="8"/>
      <c r="E656" s="8"/>
    </row>
    <row r="657" spans="4:5" ht="13" x14ac:dyDescent="0.15">
      <c r="D657" s="8"/>
      <c r="E657" s="8"/>
    </row>
    <row r="658" spans="4:5" ht="13" x14ac:dyDescent="0.15">
      <c r="D658" s="8"/>
      <c r="E658" s="8"/>
    </row>
    <row r="659" spans="4:5" ht="13" x14ac:dyDescent="0.15">
      <c r="D659" s="8"/>
      <c r="E659" s="8"/>
    </row>
    <row r="660" spans="4:5" ht="13" x14ac:dyDescent="0.15">
      <c r="D660" s="8"/>
      <c r="E660" s="8"/>
    </row>
    <row r="661" spans="4:5" ht="13" x14ac:dyDescent="0.15">
      <c r="D661" s="8"/>
      <c r="E661" s="8"/>
    </row>
    <row r="662" spans="4:5" ht="13" x14ac:dyDescent="0.15">
      <c r="D662" s="8"/>
      <c r="E662" s="8"/>
    </row>
    <row r="663" spans="4:5" ht="13" x14ac:dyDescent="0.15">
      <c r="D663" s="8"/>
      <c r="E663" s="8"/>
    </row>
    <row r="664" spans="4:5" ht="13" x14ac:dyDescent="0.15">
      <c r="D664" s="8"/>
      <c r="E664" s="8"/>
    </row>
    <row r="665" spans="4:5" ht="13" x14ac:dyDescent="0.15">
      <c r="D665" s="8"/>
      <c r="E665" s="8"/>
    </row>
    <row r="666" spans="4:5" ht="13" x14ac:dyDescent="0.15">
      <c r="D666" s="8"/>
      <c r="E666" s="8"/>
    </row>
    <row r="667" spans="4:5" ht="13" x14ac:dyDescent="0.15">
      <c r="D667" s="8"/>
      <c r="E667" s="8"/>
    </row>
    <row r="668" spans="4:5" ht="13" x14ac:dyDescent="0.15">
      <c r="D668" s="8"/>
      <c r="E668" s="8"/>
    </row>
    <row r="669" spans="4:5" ht="13" x14ac:dyDescent="0.15">
      <c r="D669" s="8"/>
      <c r="E669" s="8"/>
    </row>
    <row r="670" spans="4:5" ht="13" x14ac:dyDescent="0.15">
      <c r="D670" s="8"/>
      <c r="E670" s="8"/>
    </row>
    <row r="671" spans="4:5" ht="13" x14ac:dyDescent="0.15">
      <c r="D671" s="8"/>
      <c r="E671" s="8"/>
    </row>
    <row r="672" spans="4:5" ht="13" x14ac:dyDescent="0.15">
      <c r="D672" s="8"/>
      <c r="E672" s="8"/>
    </row>
    <row r="673" spans="4:5" ht="13" x14ac:dyDescent="0.15">
      <c r="D673" s="8"/>
      <c r="E673" s="8"/>
    </row>
    <row r="674" spans="4:5" ht="13" x14ac:dyDescent="0.15">
      <c r="D674" s="8"/>
      <c r="E674" s="8"/>
    </row>
    <row r="675" spans="4:5" ht="13" x14ac:dyDescent="0.15">
      <c r="D675" s="8"/>
      <c r="E675" s="8"/>
    </row>
    <row r="676" spans="4:5" ht="13" x14ac:dyDescent="0.15">
      <c r="D676" s="8"/>
      <c r="E676" s="8"/>
    </row>
    <row r="677" spans="4:5" ht="13" x14ac:dyDescent="0.15">
      <c r="D677" s="8"/>
      <c r="E677" s="8"/>
    </row>
    <row r="678" spans="4:5" ht="13" x14ac:dyDescent="0.15">
      <c r="D678" s="8"/>
      <c r="E678" s="8"/>
    </row>
    <row r="679" spans="4:5" ht="13" x14ac:dyDescent="0.15">
      <c r="D679" s="8"/>
      <c r="E679" s="8"/>
    </row>
    <row r="680" spans="4:5" ht="13" x14ac:dyDescent="0.15">
      <c r="D680" s="8"/>
      <c r="E680" s="8"/>
    </row>
    <row r="681" spans="4:5" ht="13" x14ac:dyDescent="0.15">
      <c r="D681" s="8"/>
      <c r="E681" s="8"/>
    </row>
    <row r="682" spans="4:5" ht="13" x14ac:dyDescent="0.15">
      <c r="D682" s="8"/>
      <c r="E682" s="8"/>
    </row>
    <row r="683" spans="4:5" ht="13" x14ac:dyDescent="0.15">
      <c r="D683" s="8"/>
      <c r="E683" s="8"/>
    </row>
    <row r="684" spans="4:5" ht="13" x14ac:dyDescent="0.15">
      <c r="D684" s="8"/>
      <c r="E684" s="8"/>
    </row>
    <row r="685" spans="4:5" ht="13" x14ac:dyDescent="0.15">
      <c r="D685" s="8"/>
      <c r="E685" s="8"/>
    </row>
    <row r="686" spans="4:5" ht="13" x14ac:dyDescent="0.15">
      <c r="D686" s="8"/>
      <c r="E686" s="8"/>
    </row>
    <row r="687" spans="4:5" ht="13" x14ac:dyDescent="0.15">
      <c r="D687" s="8"/>
      <c r="E687" s="8"/>
    </row>
    <row r="688" spans="4:5" ht="13" x14ac:dyDescent="0.15">
      <c r="D688" s="8"/>
      <c r="E688" s="8"/>
    </row>
    <row r="689" spans="4:5" ht="13" x14ac:dyDescent="0.15">
      <c r="D689" s="8"/>
      <c r="E689" s="8"/>
    </row>
    <row r="690" spans="4:5" ht="13" x14ac:dyDescent="0.15">
      <c r="D690" s="8"/>
      <c r="E690" s="8"/>
    </row>
    <row r="691" spans="4:5" ht="13" x14ac:dyDescent="0.15">
      <c r="D691" s="8"/>
      <c r="E691" s="8"/>
    </row>
    <row r="692" spans="4:5" ht="13" x14ac:dyDescent="0.15">
      <c r="D692" s="8"/>
      <c r="E692" s="8"/>
    </row>
    <row r="693" spans="4:5" ht="13" x14ac:dyDescent="0.15">
      <c r="D693" s="8"/>
      <c r="E693" s="8"/>
    </row>
    <row r="694" spans="4:5" ht="13" x14ac:dyDescent="0.15">
      <c r="D694" s="8"/>
      <c r="E694" s="8"/>
    </row>
    <row r="695" spans="4:5" ht="13" x14ac:dyDescent="0.15">
      <c r="D695" s="8"/>
      <c r="E695" s="8"/>
    </row>
    <row r="696" spans="4:5" ht="13" x14ac:dyDescent="0.15">
      <c r="D696" s="8"/>
      <c r="E696" s="8"/>
    </row>
    <row r="697" spans="4:5" ht="13" x14ac:dyDescent="0.15">
      <c r="D697" s="8"/>
      <c r="E697" s="8"/>
    </row>
    <row r="698" spans="4:5" ht="13" x14ac:dyDescent="0.15">
      <c r="D698" s="8"/>
      <c r="E698" s="8"/>
    </row>
    <row r="699" spans="4:5" ht="13" x14ac:dyDescent="0.15">
      <c r="D699" s="8"/>
      <c r="E699" s="8"/>
    </row>
    <row r="700" spans="4:5" ht="13" x14ac:dyDescent="0.15">
      <c r="D700" s="8"/>
      <c r="E700" s="8"/>
    </row>
    <row r="701" spans="4:5" ht="13" x14ac:dyDescent="0.15">
      <c r="D701" s="8"/>
      <c r="E701" s="8"/>
    </row>
    <row r="702" spans="4:5" ht="13" x14ac:dyDescent="0.15">
      <c r="D702" s="8"/>
      <c r="E702" s="8"/>
    </row>
    <row r="703" spans="4:5" ht="13" x14ac:dyDescent="0.15">
      <c r="D703" s="8"/>
      <c r="E703" s="8"/>
    </row>
    <row r="704" spans="4:5" ht="13" x14ac:dyDescent="0.15">
      <c r="D704" s="8"/>
      <c r="E704" s="8"/>
    </row>
    <row r="705" spans="4:5" ht="13" x14ac:dyDescent="0.15">
      <c r="D705" s="8"/>
      <c r="E705" s="8"/>
    </row>
    <row r="706" spans="4:5" ht="13" x14ac:dyDescent="0.15">
      <c r="D706" s="8"/>
      <c r="E706" s="8"/>
    </row>
    <row r="707" spans="4:5" ht="13" x14ac:dyDescent="0.15">
      <c r="D707" s="8"/>
      <c r="E707" s="8"/>
    </row>
    <row r="708" spans="4:5" ht="13" x14ac:dyDescent="0.15">
      <c r="D708" s="8"/>
      <c r="E708" s="8"/>
    </row>
    <row r="709" spans="4:5" ht="13" x14ac:dyDescent="0.15">
      <c r="D709" s="8"/>
      <c r="E709" s="8"/>
    </row>
    <row r="710" spans="4:5" ht="13" x14ac:dyDescent="0.15">
      <c r="D710" s="8"/>
      <c r="E710" s="8"/>
    </row>
    <row r="711" spans="4:5" ht="13" x14ac:dyDescent="0.15">
      <c r="D711" s="8"/>
      <c r="E711" s="8"/>
    </row>
    <row r="712" spans="4:5" ht="13" x14ac:dyDescent="0.15">
      <c r="D712" s="8"/>
      <c r="E712" s="8"/>
    </row>
    <row r="713" spans="4:5" ht="13" x14ac:dyDescent="0.15">
      <c r="D713" s="8"/>
      <c r="E713" s="8"/>
    </row>
    <row r="714" spans="4:5" ht="13" x14ac:dyDescent="0.15">
      <c r="D714" s="8"/>
      <c r="E714" s="8"/>
    </row>
    <row r="715" spans="4:5" ht="13" x14ac:dyDescent="0.15">
      <c r="D715" s="8"/>
      <c r="E715" s="8"/>
    </row>
    <row r="716" spans="4:5" ht="13" x14ac:dyDescent="0.15">
      <c r="D716" s="8"/>
      <c r="E716" s="8"/>
    </row>
    <row r="717" spans="4:5" ht="13" x14ac:dyDescent="0.15">
      <c r="D717" s="8"/>
      <c r="E717" s="8"/>
    </row>
    <row r="718" spans="4:5" ht="13" x14ac:dyDescent="0.15">
      <c r="D718" s="8"/>
      <c r="E718" s="8"/>
    </row>
    <row r="719" spans="4:5" ht="13" x14ac:dyDescent="0.15">
      <c r="D719" s="8"/>
      <c r="E719" s="8"/>
    </row>
    <row r="720" spans="4:5" ht="13" x14ac:dyDescent="0.15">
      <c r="D720" s="8"/>
      <c r="E720" s="8"/>
    </row>
    <row r="721" spans="4:5" ht="13" x14ac:dyDescent="0.15">
      <c r="D721" s="8"/>
      <c r="E721" s="8"/>
    </row>
    <row r="722" spans="4:5" ht="13" x14ac:dyDescent="0.15">
      <c r="D722" s="8"/>
      <c r="E722" s="8"/>
    </row>
    <row r="723" spans="4:5" ht="13" x14ac:dyDescent="0.15">
      <c r="D723" s="8"/>
      <c r="E723" s="8"/>
    </row>
    <row r="724" spans="4:5" ht="13" x14ac:dyDescent="0.15">
      <c r="D724" s="8"/>
      <c r="E724" s="8"/>
    </row>
    <row r="725" spans="4:5" ht="13" x14ac:dyDescent="0.15">
      <c r="D725" s="8"/>
      <c r="E725" s="8"/>
    </row>
    <row r="726" spans="4:5" ht="13" x14ac:dyDescent="0.15">
      <c r="D726" s="8"/>
      <c r="E726" s="8"/>
    </row>
    <row r="727" spans="4:5" ht="13" x14ac:dyDescent="0.15">
      <c r="D727" s="8"/>
      <c r="E727" s="8"/>
    </row>
    <row r="728" spans="4:5" ht="13" x14ac:dyDescent="0.15">
      <c r="D728" s="8"/>
      <c r="E728" s="8"/>
    </row>
    <row r="729" spans="4:5" ht="13" x14ac:dyDescent="0.15">
      <c r="D729" s="8"/>
      <c r="E729" s="8"/>
    </row>
    <row r="730" spans="4:5" ht="13" x14ac:dyDescent="0.15">
      <c r="D730" s="8"/>
      <c r="E730" s="8"/>
    </row>
    <row r="731" spans="4:5" ht="13" x14ac:dyDescent="0.15">
      <c r="D731" s="8"/>
      <c r="E731" s="8"/>
    </row>
    <row r="732" spans="4:5" ht="13" x14ac:dyDescent="0.15">
      <c r="D732" s="8"/>
      <c r="E732" s="8"/>
    </row>
    <row r="733" spans="4:5" ht="13" x14ac:dyDescent="0.15">
      <c r="D733" s="8"/>
      <c r="E733" s="8"/>
    </row>
    <row r="734" spans="4:5" ht="13" x14ac:dyDescent="0.15">
      <c r="D734" s="8"/>
      <c r="E734" s="8"/>
    </row>
    <row r="735" spans="4:5" ht="13" x14ac:dyDescent="0.15">
      <c r="D735" s="8"/>
      <c r="E735" s="8"/>
    </row>
    <row r="736" spans="4:5" ht="13" x14ac:dyDescent="0.15">
      <c r="D736" s="8"/>
      <c r="E736" s="8"/>
    </row>
    <row r="737" spans="4:5" ht="13" x14ac:dyDescent="0.15">
      <c r="D737" s="8"/>
      <c r="E737" s="8"/>
    </row>
    <row r="738" spans="4:5" ht="13" x14ac:dyDescent="0.15">
      <c r="D738" s="8"/>
      <c r="E738" s="8"/>
    </row>
    <row r="739" spans="4:5" ht="13" x14ac:dyDescent="0.15">
      <c r="D739" s="8"/>
      <c r="E739" s="8"/>
    </row>
    <row r="740" spans="4:5" ht="13" x14ac:dyDescent="0.15">
      <c r="D740" s="8"/>
      <c r="E740" s="8"/>
    </row>
    <row r="741" spans="4:5" ht="13" x14ac:dyDescent="0.15">
      <c r="D741" s="8"/>
      <c r="E741" s="8"/>
    </row>
    <row r="742" spans="4:5" ht="13" x14ac:dyDescent="0.15">
      <c r="D742" s="8"/>
      <c r="E742" s="8"/>
    </row>
    <row r="743" spans="4:5" ht="13" x14ac:dyDescent="0.15">
      <c r="D743" s="8"/>
      <c r="E743" s="8"/>
    </row>
    <row r="744" spans="4:5" ht="13" x14ac:dyDescent="0.15">
      <c r="D744" s="8"/>
      <c r="E744" s="8"/>
    </row>
    <row r="745" spans="4:5" ht="13" x14ac:dyDescent="0.15">
      <c r="D745" s="8"/>
      <c r="E745" s="8"/>
    </row>
    <row r="746" spans="4:5" ht="13" x14ac:dyDescent="0.15">
      <c r="D746" s="8"/>
      <c r="E746" s="8"/>
    </row>
    <row r="747" spans="4:5" ht="13" x14ac:dyDescent="0.15">
      <c r="D747" s="8"/>
      <c r="E747" s="8"/>
    </row>
    <row r="748" spans="4:5" ht="13" x14ac:dyDescent="0.15">
      <c r="D748" s="8"/>
      <c r="E748" s="8"/>
    </row>
    <row r="749" spans="4:5" ht="13" x14ac:dyDescent="0.15">
      <c r="D749" s="8"/>
      <c r="E749" s="8"/>
    </row>
    <row r="750" spans="4:5" ht="13" x14ac:dyDescent="0.15">
      <c r="D750" s="8"/>
      <c r="E750" s="8"/>
    </row>
    <row r="751" spans="4:5" ht="13" x14ac:dyDescent="0.15">
      <c r="D751" s="8"/>
      <c r="E751" s="8"/>
    </row>
    <row r="752" spans="4:5" ht="13" x14ac:dyDescent="0.15">
      <c r="D752" s="8"/>
      <c r="E752" s="8"/>
    </row>
    <row r="753" spans="4:5" ht="13" x14ac:dyDescent="0.15">
      <c r="D753" s="8"/>
      <c r="E753" s="8"/>
    </row>
    <row r="754" spans="4:5" ht="13" x14ac:dyDescent="0.15">
      <c r="D754" s="8"/>
      <c r="E754" s="8"/>
    </row>
    <row r="755" spans="4:5" ht="13" x14ac:dyDescent="0.15">
      <c r="D755" s="8"/>
      <c r="E755" s="8"/>
    </row>
    <row r="756" spans="4:5" ht="13" x14ac:dyDescent="0.15">
      <c r="D756" s="8"/>
      <c r="E756" s="8"/>
    </row>
    <row r="757" spans="4:5" ht="13" x14ac:dyDescent="0.15">
      <c r="D757" s="8"/>
      <c r="E757" s="8"/>
    </row>
    <row r="758" spans="4:5" ht="13" x14ac:dyDescent="0.15">
      <c r="D758" s="8"/>
      <c r="E758" s="8"/>
    </row>
    <row r="759" spans="4:5" ht="13" x14ac:dyDescent="0.15">
      <c r="D759" s="8"/>
      <c r="E759" s="8"/>
    </row>
    <row r="760" spans="4:5" ht="13" x14ac:dyDescent="0.15">
      <c r="D760" s="8"/>
      <c r="E760" s="8"/>
    </row>
    <row r="761" spans="4:5" ht="13" x14ac:dyDescent="0.15">
      <c r="D761" s="8"/>
      <c r="E761" s="8"/>
    </row>
    <row r="762" spans="4:5" ht="13" x14ac:dyDescent="0.15">
      <c r="D762" s="8"/>
      <c r="E762" s="8"/>
    </row>
    <row r="763" spans="4:5" ht="13" x14ac:dyDescent="0.15">
      <c r="D763" s="8"/>
      <c r="E763" s="8"/>
    </row>
    <row r="764" spans="4:5" ht="13" x14ac:dyDescent="0.15">
      <c r="D764" s="8"/>
      <c r="E764" s="8"/>
    </row>
    <row r="765" spans="4:5" ht="13" x14ac:dyDescent="0.15">
      <c r="D765" s="8"/>
      <c r="E765" s="8"/>
    </row>
    <row r="766" spans="4:5" ht="13" x14ac:dyDescent="0.15">
      <c r="D766" s="8"/>
      <c r="E766" s="8"/>
    </row>
    <row r="767" spans="4:5" ht="13" x14ac:dyDescent="0.15">
      <c r="D767" s="8"/>
      <c r="E767" s="8"/>
    </row>
    <row r="768" spans="4:5" ht="13" x14ac:dyDescent="0.15">
      <c r="D768" s="8"/>
      <c r="E768" s="8"/>
    </row>
    <row r="769" spans="4:5" ht="13" x14ac:dyDescent="0.15">
      <c r="D769" s="8"/>
      <c r="E769" s="8"/>
    </row>
    <row r="770" spans="4:5" ht="13" x14ac:dyDescent="0.15">
      <c r="D770" s="8"/>
      <c r="E770" s="8"/>
    </row>
    <row r="771" spans="4:5" ht="13" x14ac:dyDescent="0.15">
      <c r="D771" s="8"/>
      <c r="E771" s="8"/>
    </row>
    <row r="772" spans="4:5" ht="13" x14ac:dyDescent="0.15">
      <c r="D772" s="8"/>
      <c r="E772" s="8"/>
    </row>
    <row r="773" spans="4:5" ht="13" x14ac:dyDescent="0.15">
      <c r="D773" s="8"/>
      <c r="E773" s="8"/>
    </row>
    <row r="774" spans="4:5" ht="13" x14ac:dyDescent="0.15">
      <c r="D774" s="8"/>
      <c r="E774" s="8"/>
    </row>
    <row r="775" spans="4:5" ht="13" x14ac:dyDescent="0.15">
      <c r="D775" s="8"/>
      <c r="E775" s="8"/>
    </row>
    <row r="776" spans="4:5" ht="13" x14ac:dyDescent="0.15">
      <c r="D776" s="8"/>
      <c r="E776" s="8"/>
    </row>
    <row r="777" spans="4:5" ht="13" x14ac:dyDescent="0.15">
      <c r="D777" s="8"/>
      <c r="E777" s="8"/>
    </row>
    <row r="778" spans="4:5" ht="13" x14ac:dyDescent="0.15">
      <c r="D778" s="8"/>
      <c r="E778" s="8"/>
    </row>
    <row r="779" spans="4:5" ht="13" x14ac:dyDescent="0.15">
      <c r="D779" s="8"/>
      <c r="E779" s="8"/>
    </row>
    <row r="780" spans="4:5" ht="13" x14ac:dyDescent="0.15">
      <c r="D780" s="8"/>
      <c r="E780" s="8"/>
    </row>
    <row r="781" spans="4:5" ht="13" x14ac:dyDescent="0.15">
      <c r="D781" s="8"/>
      <c r="E781" s="8"/>
    </row>
    <row r="782" spans="4:5" ht="13" x14ac:dyDescent="0.15">
      <c r="D782" s="8"/>
      <c r="E782" s="8"/>
    </row>
    <row r="783" spans="4:5" ht="13" x14ac:dyDescent="0.15">
      <c r="D783" s="8"/>
      <c r="E783" s="8"/>
    </row>
    <row r="784" spans="4:5" ht="13" x14ac:dyDescent="0.15">
      <c r="D784" s="8"/>
      <c r="E784" s="8"/>
    </row>
    <row r="785" spans="4:5" ht="13" x14ac:dyDescent="0.15">
      <c r="D785" s="8"/>
      <c r="E785" s="8"/>
    </row>
    <row r="786" spans="4:5" ht="13" x14ac:dyDescent="0.15">
      <c r="D786" s="8"/>
      <c r="E786" s="8"/>
    </row>
    <row r="787" spans="4:5" ht="13" x14ac:dyDescent="0.15">
      <c r="D787" s="8"/>
      <c r="E787" s="8"/>
    </row>
    <row r="788" spans="4:5" ht="13" x14ac:dyDescent="0.15">
      <c r="D788" s="8"/>
      <c r="E788" s="8"/>
    </row>
    <row r="789" spans="4:5" ht="13" x14ac:dyDescent="0.15">
      <c r="D789" s="8"/>
      <c r="E789" s="8"/>
    </row>
    <row r="790" spans="4:5" ht="13" x14ac:dyDescent="0.15">
      <c r="D790" s="8"/>
      <c r="E790" s="8"/>
    </row>
    <row r="791" spans="4:5" ht="13" x14ac:dyDescent="0.15">
      <c r="D791" s="8"/>
      <c r="E791" s="8"/>
    </row>
    <row r="792" spans="4:5" ht="13" x14ac:dyDescent="0.15">
      <c r="D792" s="8"/>
      <c r="E792" s="8"/>
    </row>
    <row r="793" spans="4:5" ht="13" x14ac:dyDescent="0.15">
      <c r="D793" s="8"/>
      <c r="E793" s="8"/>
    </row>
    <row r="794" spans="4:5" ht="13" x14ac:dyDescent="0.15">
      <c r="D794" s="8"/>
      <c r="E794" s="8"/>
    </row>
    <row r="795" spans="4:5" ht="13" x14ac:dyDescent="0.15">
      <c r="D795" s="8"/>
      <c r="E795" s="8"/>
    </row>
    <row r="796" spans="4:5" ht="13" x14ac:dyDescent="0.15">
      <c r="D796" s="8"/>
      <c r="E796" s="8"/>
    </row>
    <row r="797" spans="4:5" ht="13" x14ac:dyDescent="0.15">
      <c r="D797" s="8"/>
      <c r="E797" s="8"/>
    </row>
    <row r="798" spans="4:5" ht="13" x14ac:dyDescent="0.15">
      <c r="D798" s="8"/>
      <c r="E798" s="8"/>
    </row>
    <row r="799" spans="4:5" ht="13" x14ac:dyDescent="0.15">
      <c r="D799" s="8"/>
      <c r="E799" s="8"/>
    </row>
    <row r="800" spans="4:5" ht="13" x14ac:dyDescent="0.15">
      <c r="D800" s="8"/>
      <c r="E800" s="8"/>
    </row>
    <row r="801" spans="4:5" ht="13" x14ac:dyDescent="0.15">
      <c r="D801" s="8"/>
      <c r="E801" s="8"/>
    </row>
    <row r="802" spans="4:5" ht="13" x14ac:dyDescent="0.15">
      <c r="D802" s="8"/>
      <c r="E802" s="8"/>
    </row>
    <row r="803" spans="4:5" ht="13" x14ac:dyDescent="0.15">
      <c r="D803" s="8"/>
      <c r="E803" s="8"/>
    </row>
    <row r="804" spans="4:5" ht="13" x14ac:dyDescent="0.15">
      <c r="D804" s="8"/>
      <c r="E804" s="8"/>
    </row>
    <row r="805" spans="4:5" ht="13" x14ac:dyDescent="0.15">
      <c r="D805" s="8"/>
      <c r="E805" s="8"/>
    </row>
    <row r="806" spans="4:5" ht="13" x14ac:dyDescent="0.15">
      <c r="D806" s="8"/>
      <c r="E806" s="8"/>
    </row>
    <row r="807" spans="4:5" ht="13" x14ac:dyDescent="0.15">
      <c r="D807" s="8"/>
      <c r="E807" s="8"/>
    </row>
    <row r="808" spans="4:5" ht="13" x14ac:dyDescent="0.15">
      <c r="D808" s="8"/>
      <c r="E808" s="8"/>
    </row>
    <row r="809" spans="4:5" ht="13" x14ac:dyDescent="0.15">
      <c r="D809" s="8"/>
      <c r="E809" s="8"/>
    </row>
    <row r="810" spans="4:5" ht="13" x14ac:dyDescent="0.15">
      <c r="D810" s="8"/>
      <c r="E810" s="8"/>
    </row>
    <row r="811" spans="4:5" ht="13" x14ac:dyDescent="0.15">
      <c r="D811" s="8"/>
      <c r="E811" s="8"/>
    </row>
    <row r="812" spans="4:5" ht="13" x14ac:dyDescent="0.15">
      <c r="D812" s="8"/>
      <c r="E812" s="8"/>
    </row>
    <row r="813" spans="4:5" ht="13" x14ac:dyDescent="0.15">
      <c r="D813" s="8"/>
      <c r="E813" s="8"/>
    </row>
    <row r="814" spans="4:5" ht="13" x14ac:dyDescent="0.15">
      <c r="D814" s="8"/>
      <c r="E814" s="8"/>
    </row>
    <row r="815" spans="4:5" ht="13" x14ac:dyDescent="0.15">
      <c r="D815" s="8"/>
      <c r="E815" s="8"/>
    </row>
    <row r="816" spans="4:5" ht="13" x14ac:dyDescent="0.15">
      <c r="D816" s="8"/>
      <c r="E816" s="8"/>
    </row>
    <row r="817" spans="4:5" ht="13" x14ac:dyDescent="0.15">
      <c r="D817" s="8"/>
      <c r="E817" s="8"/>
    </row>
    <row r="818" spans="4:5" ht="13" x14ac:dyDescent="0.15">
      <c r="D818" s="8"/>
      <c r="E818" s="8"/>
    </row>
    <row r="819" spans="4:5" ht="13" x14ac:dyDescent="0.15">
      <c r="D819" s="8"/>
      <c r="E819" s="8"/>
    </row>
    <row r="820" spans="4:5" ht="13" x14ac:dyDescent="0.15">
      <c r="D820" s="8"/>
      <c r="E820" s="8"/>
    </row>
    <row r="821" spans="4:5" ht="13" x14ac:dyDescent="0.15">
      <c r="D821" s="8"/>
      <c r="E821" s="8"/>
    </row>
    <row r="822" spans="4:5" ht="13" x14ac:dyDescent="0.15">
      <c r="D822" s="8"/>
      <c r="E822" s="8"/>
    </row>
    <row r="823" spans="4:5" ht="13" x14ac:dyDescent="0.15">
      <c r="D823" s="8"/>
      <c r="E823" s="8"/>
    </row>
    <row r="824" spans="4:5" ht="13" x14ac:dyDescent="0.15">
      <c r="D824" s="8"/>
      <c r="E824" s="8"/>
    </row>
    <row r="825" spans="4:5" ht="13" x14ac:dyDescent="0.15">
      <c r="D825" s="8"/>
      <c r="E825" s="8"/>
    </row>
    <row r="826" spans="4:5" ht="13" x14ac:dyDescent="0.15">
      <c r="D826" s="8"/>
      <c r="E826" s="8"/>
    </row>
    <row r="827" spans="4:5" ht="13" x14ac:dyDescent="0.15">
      <c r="D827" s="8"/>
      <c r="E827" s="8"/>
    </row>
    <row r="828" spans="4:5" ht="13" x14ac:dyDescent="0.15">
      <c r="D828" s="8"/>
      <c r="E828" s="8"/>
    </row>
    <row r="829" spans="4:5" ht="13" x14ac:dyDescent="0.15">
      <c r="D829" s="8"/>
      <c r="E829" s="8"/>
    </row>
    <row r="830" spans="4:5" ht="13" x14ac:dyDescent="0.15">
      <c r="D830" s="8"/>
      <c r="E830" s="8"/>
    </row>
    <row r="831" spans="4:5" ht="13" x14ac:dyDescent="0.15">
      <c r="D831" s="8"/>
      <c r="E831" s="8"/>
    </row>
    <row r="832" spans="4:5" ht="13" x14ac:dyDescent="0.15">
      <c r="D832" s="8"/>
      <c r="E832" s="8"/>
    </row>
    <row r="833" spans="4:5" ht="13" x14ac:dyDescent="0.15">
      <c r="D833" s="8"/>
      <c r="E833" s="8"/>
    </row>
    <row r="834" spans="4:5" ht="13" x14ac:dyDescent="0.15">
      <c r="D834" s="8"/>
      <c r="E834" s="8"/>
    </row>
    <row r="835" spans="4:5" ht="13" x14ac:dyDescent="0.15">
      <c r="D835" s="8"/>
      <c r="E835" s="8"/>
    </row>
    <row r="836" spans="4:5" ht="13" x14ac:dyDescent="0.15">
      <c r="D836" s="8"/>
      <c r="E836" s="8"/>
    </row>
    <row r="837" spans="4:5" ht="13" x14ac:dyDescent="0.15">
      <c r="D837" s="8"/>
      <c r="E837" s="8"/>
    </row>
    <row r="838" spans="4:5" ht="13" x14ac:dyDescent="0.15">
      <c r="D838" s="8"/>
      <c r="E838" s="8"/>
    </row>
    <row r="839" spans="4:5" ht="13" x14ac:dyDescent="0.15">
      <c r="D839" s="8"/>
      <c r="E839" s="8"/>
    </row>
    <row r="840" spans="4:5" ht="13" x14ac:dyDescent="0.15">
      <c r="D840" s="8"/>
      <c r="E840" s="8"/>
    </row>
    <row r="841" spans="4:5" ht="13" x14ac:dyDescent="0.15">
      <c r="D841" s="8"/>
      <c r="E841" s="8"/>
    </row>
    <row r="842" spans="4:5" ht="13" x14ac:dyDescent="0.15">
      <c r="D842" s="8"/>
      <c r="E842" s="8"/>
    </row>
    <row r="843" spans="4:5" ht="13" x14ac:dyDescent="0.15">
      <c r="D843" s="8"/>
      <c r="E843" s="8"/>
    </row>
    <row r="844" spans="4:5" ht="13" x14ac:dyDescent="0.15">
      <c r="D844" s="8"/>
      <c r="E844" s="8"/>
    </row>
    <row r="845" spans="4:5" ht="13" x14ac:dyDescent="0.15">
      <c r="D845" s="8"/>
      <c r="E845" s="8"/>
    </row>
    <row r="846" spans="4:5" ht="13" x14ac:dyDescent="0.15">
      <c r="D846" s="8"/>
      <c r="E846" s="8"/>
    </row>
    <row r="847" spans="4:5" ht="13" x14ac:dyDescent="0.15">
      <c r="D847" s="8"/>
      <c r="E847" s="8"/>
    </row>
    <row r="848" spans="4:5" ht="13" x14ac:dyDescent="0.15">
      <c r="D848" s="8"/>
      <c r="E848" s="8"/>
    </row>
    <row r="849" spans="4:5" ht="13" x14ac:dyDescent="0.15">
      <c r="D849" s="8"/>
      <c r="E849" s="8"/>
    </row>
    <row r="850" spans="4:5" ht="13" x14ac:dyDescent="0.15">
      <c r="D850" s="8"/>
      <c r="E850" s="8"/>
    </row>
    <row r="851" spans="4:5" ht="13" x14ac:dyDescent="0.15">
      <c r="D851" s="8"/>
      <c r="E851" s="8"/>
    </row>
    <row r="852" spans="4:5" ht="13" x14ac:dyDescent="0.15">
      <c r="D852" s="8"/>
      <c r="E852" s="8"/>
    </row>
    <row r="853" spans="4:5" ht="13" x14ac:dyDescent="0.15">
      <c r="D853" s="8"/>
      <c r="E853" s="8"/>
    </row>
    <row r="854" spans="4:5" ht="13" x14ac:dyDescent="0.15">
      <c r="D854" s="8"/>
      <c r="E854" s="8"/>
    </row>
    <row r="855" spans="4:5" ht="13" x14ac:dyDescent="0.15">
      <c r="D855" s="8"/>
      <c r="E855" s="8"/>
    </row>
    <row r="856" spans="4:5" ht="13" x14ac:dyDescent="0.15">
      <c r="D856" s="8"/>
      <c r="E856" s="8"/>
    </row>
    <row r="857" spans="4:5" ht="13" x14ac:dyDescent="0.15">
      <c r="D857" s="8"/>
      <c r="E857" s="8"/>
    </row>
    <row r="858" spans="4:5" ht="13" x14ac:dyDescent="0.15">
      <c r="D858" s="8"/>
      <c r="E858" s="8"/>
    </row>
    <row r="859" spans="4:5" ht="13" x14ac:dyDescent="0.15">
      <c r="D859" s="8"/>
      <c r="E859" s="8"/>
    </row>
    <row r="860" spans="4:5" ht="13" x14ac:dyDescent="0.15">
      <c r="D860" s="8"/>
      <c r="E860" s="8"/>
    </row>
    <row r="861" spans="4:5" ht="13" x14ac:dyDescent="0.15">
      <c r="D861" s="8"/>
      <c r="E861" s="8"/>
    </row>
    <row r="862" spans="4:5" ht="13" x14ac:dyDescent="0.15">
      <c r="D862" s="8"/>
      <c r="E862" s="8"/>
    </row>
    <row r="863" spans="4:5" ht="13" x14ac:dyDescent="0.15">
      <c r="D863" s="8"/>
      <c r="E863" s="8"/>
    </row>
    <row r="864" spans="4:5" ht="13" x14ac:dyDescent="0.15">
      <c r="D864" s="8"/>
      <c r="E864" s="8"/>
    </row>
    <row r="865" spans="4:5" ht="13" x14ac:dyDescent="0.15">
      <c r="D865" s="8"/>
      <c r="E865" s="8"/>
    </row>
    <row r="866" spans="4:5" ht="13" x14ac:dyDescent="0.15">
      <c r="D866" s="8"/>
      <c r="E866" s="8"/>
    </row>
    <row r="867" spans="4:5" ht="13" x14ac:dyDescent="0.15">
      <c r="D867" s="8"/>
      <c r="E867" s="8"/>
    </row>
    <row r="868" spans="4:5" ht="13" x14ac:dyDescent="0.15">
      <c r="D868" s="8"/>
      <c r="E868" s="8"/>
    </row>
    <row r="869" spans="4:5" ht="13" x14ac:dyDescent="0.15">
      <c r="D869" s="8"/>
      <c r="E869" s="8"/>
    </row>
    <row r="870" spans="4:5" ht="13" x14ac:dyDescent="0.15">
      <c r="D870" s="8"/>
      <c r="E870" s="8"/>
    </row>
    <row r="871" spans="4:5" ht="13" x14ac:dyDescent="0.15">
      <c r="D871" s="8"/>
      <c r="E871" s="8"/>
    </row>
    <row r="872" spans="4:5" ht="13" x14ac:dyDescent="0.15">
      <c r="D872" s="8"/>
      <c r="E872" s="8"/>
    </row>
    <row r="873" spans="4:5" ht="13" x14ac:dyDescent="0.15">
      <c r="D873" s="8"/>
      <c r="E873" s="8"/>
    </row>
    <row r="874" spans="4:5" ht="13" x14ac:dyDescent="0.15">
      <c r="D874" s="8"/>
      <c r="E874" s="8"/>
    </row>
    <row r="875" spans="4:5" ht="13" x14ac:dyDescent="0.15">
      <c r="D875" s="8"/>
      <c r="E875" s="8"/>
    </row>
    <row r="876" spans="4:5" ht="13" x14ac:dyDescent="0.15">
      <c r="D876" s="8"/>
      <c r="E876" s="8"/>
    </row>
    <row r="877" spans="4:5" ht="13" x14ac:dyDescent="0.15">
      <c r="D877" s="8"/>
      <c r="E877" s="8"/>
    </row>
    <row r="878" spans="4:5" ht="13" x14ac:dyDescent="0.15">
      <c r="D878" s="8"/>
      <c r="E878" s="8"/>
    </row>
    <row r="879" spans="4:5" ht="13" x14ac:dyDescent="0.15">
      <c r="D879" s="8"/>
      <c r="E879" s="8"/>
    </row>
    <row r="880" spans="4:5" ht="13" x14ac:dyDescent="0.15">
      <c r="D880" s="8"/>
      <c r="E880" s="8"/>
    </row>
    <row r="881" spans="4:5" ht="13" x14ac:dyDescent="0.15">
      <c r="D881" s="8"/>
      <c r="E881" s="8"/>
    </row>
    <row r="882" spans="4:5" ht="13" x14ac:dyDescent="0.15">
      <c r="D882" s="8"/>
      <c r="E882" s="8"/>
    </row>
    <row r="883" spans="4:5" ht="13" x14ac:dyDescent="0.15">
      <c r="D883" s="8"/>
      <c r="E883" s="8"/>
    </row>
    <row r="884" spans="4:5" ht="13" x14ac:dyDescent="0.15">
      <c r="D884" s="8"/>
      <c r="E884" s="8"/>
    </row>
    <row r="885" spans="4:5" ht="13" x14ac:dyDescent="0.15">
      <c r="D885" s="8"/>
      <c r="E885" s="8"/>
    </row>
    <row r="886" spans="4:5" ht="13" x14ac:dyDescent="0.15">
      <c r="D886" s="8"/>
      <c r="E886" s="8"/>
    </row>
    <row r="887" spans="4:5" ht="13" x14ac:dyDescent="0.15">
      <c r="D887" s="8"/>
      <c r="E887" s="8"/>
    </row>
    <row r="888" spans="4:5" ht="13" x14ac:dyDescent="0.15">
      <c r="D888" s="8"/>
      <c r="E888" s="8"/>
    </row>
    <row r="889" spans="4:5" ht="13" x14ac:dyDescent="0.15">
      <c r="D889" s="8"/>
      <c r="E889" s="8"/>
    </row>
    <row r="890" spans="4:5" ht="13" x14ac:dyDescent="0.15">
      <c r="D890" s="8"/>
      <c r="E890" s="8"/>
    </row>
    <row r="891" spans="4:5" ht="13" x14ac:dyDescent="0.15">
      <c r="D891" s="8"/>
      <c r="E891" s="8"/>
    </row>
    <row r="892" spans="4:5" ht="13" x14ac:dyDescent="0.15">
      <c r="D892" s="8"/>
      <c r="E892" s="8"/>
    </row>
    <row r="893" spans="4:5" ht="13" x14ac:dyDescent="0.15">
      <c r="D893" s="8"/>
      <c r="E893" s="8"/>
    </row>
    <row r="894" spans="4:5" ht="13" x14ac:dyDescent="0.15">
      <c r="D894" s="8"/>
      <c r="E894" s="8"/>
    </row>
    <row r="895" spans="4:5" ht="13" x14ac:dyDescent="0.15">
      <c r="D895" s="8"/>
      <c r="E895" s="8"/>
    </row>
    <row r="896" spans="4:5" ht="13" x14ac:dyDescent="0.15">
      <c r="D896" s="8"/>
      <c r="E896" s="8"/>
    </row>
    <row r="897" spans="4:5" ht="13" x14ac:dyDescent="0.15">
      <c r="D897" s="8"/>
      <c r="E897" s="8"/>
    </row>
    <row r="898" spans="4:5" ht="13" x14ac:dyDescent="0.15">
      <c r="D898" s="8"/>
      <c r="E898" s="8"/>
    </row>
    <row r="899" spans="4:5" ht="13" x14ac:dyDescent="0.15">
      <c r="D899" s="8"/>
      <c r="E899" s="8"/>
    </row>
    <row r="900" spans="4:5" ht="13" x14ac:dyDescent="0.15">
      <c r="D900" s="8"/>
      <c r="E900" s="8"/>
    </row>
    <row r="901" spans="4:5" ht="13" x14ac:dyDescent="0.15">
      <c r="D901" s="8"/>
      <c r="E901" s="8"/>
    </row>
    <row r="902" spans="4:5" ht="13" x14ac:dyDescent="0.15">
      <c r="D902" s="8"/>
      <c r="E902" s="8"/>
    </row>
    <row r="903" spans="4:5" ht="13" x14ac:dyDescent="0.15">
      <c r="D903" s="8"/>
      <c r="E903" s="8"/>
    </row>
    <row r="904" spans="4:5" ht="13" x14ac:dyDescent="0.15">
      <c r="D904" s="8"/>
      <c r="E904" s="8"/>
    </row>
    <row r="905" spans="4:5" ht="13" x14ac:dyDescent="0.15">
      <c r="D905" s="8"/>
      <c r="E905" s="8"/>
    </row>
    <row r="906" spans="4:5" ht="13" x14ac:dyDescent="0.15">
      <c r="D906" s="8"/>
      <c r="E906" s="8"/>
    </row>
    <row r="907" spans="4:5" ht="13" x14ac:dyDescent="0.15">
      <c r="D907" s="8"/>
      <c r="E907" s="8"/>
    </row>
    <row r="908" spans="4:5" ht="13" x14ac:dyDescent="0.15">
      <c r="D908" s="8"/>
      <c r="E908" s="8"/>
    </row>
    <row r="909" spans="4:5" ht="13" x14ac:dyDescent="0.15">
      <c r="D909" s="8"/>
      <c r="E909" s="8"/>
    </row>
    <row r="910" spans="4:5" ht="13" x14ac:dyDescent="0.15">
      <c r="D910" s="8"/>
      <c r="E910" s="8"/>
    </row>
    <row r="911" spans="4:5" ht="13" x14ac:dyDescent="0.15">
      <c r="D911" s="8"/>
      <c r="E911" s="8"/>
    </row>
    <row r="912" spans="4:5" ht="13" x14ac:dyDescent="0.15">
      <c r="D912" s="8"/>
      <c r="E912" s="8"/>
    </row>
    <row r="913" spans="4:5" ht="13" x14ac:dyDescent="0.15">
      <c r="D913" s="8"/>
      <c r="E913" s="8"/>
    </row>
    <row r="914" spans="4:5" ht="13" x14ac:dyDescent="0.15">
      <c r="D914" s="8"/>
      <c r="E914" s="8"/>
    </row>
    <row r="915" spans="4:5" ht="13" x14ac:dyDescent="0.15">
      <c r="D915" s="8"/>
      <c r="E915" s="8"/>
    </row>
    <row r="916" spans="4:5" ht="13" x14ac:dyDescent="0.15">
      <c r="D916" s="8"/>
      <c r="E916" s="8"/>
    </row>
    <row r="917" spans="4:5" ht="13" x14ac:dyDescent="0.15">
      <c r="D917" s="8"/>
      <c r="E917" s="8"/>
    </row>
    <row r="918" spans="4:5" ht="13" x14ac:dyDescent="0.15">
      <c r="D918" s="8"/>
      <c r="E918" s="8"/>
    </row>
    <row r="919" spans="4:5" ht="13" x14ac:dyDescent="0.15">
      <c r="D919" s="8"/>
      <c r="E919" s="8"/>
    </row>
    <row r="920" spans="4:5" ht="13" x14ac:dyDescent="0.15">
      <c r="D920" s="8"/>
      <c r="E920" s="8"/>
    </row>
    <row r="921" spans="4:5" ht="13" x14ac:dyDescent="0.15">
      <c r="D921" s="8"/>
      <c r="E921" s="8"/>
    </row>
    <row r="922" spans="4:5" ht="13" x14ac:dyDescent="0.15">
      <c r="D922" s="8"/>
      <c r="E922" s="8"/>
    </row>
    <row r="923" spans="4:5" ht="13" x14ac:dyDescent="0.15">
      <c r="D923" s="8"/>
      <c r="E923" s="8"/>
    </row>
    <row r="924" spans="4:5" ht="13" x14ac:dyDescent="0.15">
      <c r="D924" s="8"/>
      <c r="E924" s="8"/>
    </row>
    <row r="925" spans="4:5" ht="13" x14ac:dyDescent="0.15">
      <c r="D925" s="8"/>
      <c r="E925" s="8"/>
    </row>
    <row r="926" spans="4:5" ht="13" x14ac:dyDescent="0.15">
      <c r="D926" s="8"/>
      <c r="E926" s="8"/>
    </row>
    <row r="927" spans="4:5" ht="13" x14ac:dyDescent="0.15">
      <c r="D927" s="8"/>
      <c r="E927" s="8"/>
    </row>
    <row r="928" spans="4:5" ht="13" x14ac:dyDescent="0.15">
      <c r="D928" s="8"/>
      <c r="E928" s="8"/>
    </row>
    <row r="929" spans="4:5" ht="13" x14ac:dyDescent="0.15">
      <c r="D929" s="8"/>
      <c r="E929" s="8"/>
    </row>
    <row r="930" spans="4:5" ht="13" x14ac:dyDescent="0.15">
      <c r="D930" s="8"/>
      <c r="E930" s="8"/>
    </row>
    <row r="931" spans="4:5" ht="13" x14ac:dyDescent="0.15">
      <c r="D931" s="8"/>
      <c r="E931" s="8"/>
    </row>
    <row r="932" spans="4:5" ht="13" x14ac:dyDescent="0.15">
      <c r="D932" s="8"/>
      <c r="E932" s="8"/>
    </row>
    <row r="933" spans="4:5" ht="13" x14ac:dyDescent="0.15">
      <c r="D933" s="8"/>
      <c r="E933" s="8"/>
    </row>
    <row r="934" spans="4:5" ht="13" x14ac:dyDescent="0.15">
      <c r="D934" s="8"/>
      <c r="E934" s="8"/>
    </row>
    <row r="935" spans="4:5" ht="13" x14ac:dyDescent="0.15">
      <c r="D935" s="8"/>
      <c r="E935" s="8"/>
    </row>
    <row r="936" spans="4:5" ht="13" x14ac:dyDescent="0.15">
      <c r="D936" s="8"/>
      <c r="E936" s="8"/>
    </row>
    <row r="937" spans="4:5" ht="13" x14ac:dyDescent="0.15">
      <c r="D937" s="8"/>
      <c r="E937" s="8"/>
    </row>
    <row r="938" spans="4:5" ht="13" x14ac:dyDescent="0.15">
      <c r="D938" s="8"/>
      <c r="E938" s="8"/>
    </row>
    <row r="939" spans="4:5" ht="13" x14ac:dyDescent="0.15">
      <c r="D939" s="8"/>
      <c r="E939" s="8"/>
    </row>
    <row r="940" spans="4:5" ht="13" x14ac:dyDescent="0.15">
      <c r="D940" s="8"/>
      <c r="E940" s="8"/>
    </row>
    <row r="941" spans="4:5" ht="13" x14ac:dyDescent="0.15">
      <c r="D941" s="8"/>
      <c r="E941" s="8"/>
    </row>
    <row r="942" spans="4:5" ht="13" x14ac:dyDescent="0.15">
      <c r="D942" s="8"/>
      <c r="E942" s="8"/>
    </row>
    <row r="943" spans="4:5" ht="13" x14ac:dyDescent="0.15">
      <c r="D943" s="8"/>
      <c r="E943" s="8"/>
    </row>
    <row r="944" spans="4:5" ht="13" x14ac:dyDescent="0.15">
      <c r="D944" s="8"/>
      <c r="E944" s="8"/>
    </row>
    <row r="945" spans="4:5" ht="13" x14ac:dyDescent="0.15">
      <c r="D945" s="8"/>
      <c r="E945" s="8"/>
    </row>
    <row r="946" spans="4:5" ht="13" x14ac:dyDescent="0.15">
      <c r="D946" s="8"/>
      <c r="E946" s="8"/>
    </row>
    <row r="947" spans="4:5" ht="13" x14ac:dyDescent="0.15">
      <c r="D947" s="8"/>
      <c r="E947" s="8"/>
    </row>
    <row r="948" spans="4:5" ht="13" x14ac:dyDescent="0.15">
      <c r="D948" s="8"/>
      <c r="E948" s="8"/>
    </row>
    <row r="949" spans="4:5" ht="13" x14ac:dyDescent="0.15">
      <c r="D949" s="8"/>
      <c r="E949" s="8"/>
    </row>
    <row r="950" spans="4:5" ht="13" x14ac:dyDescent="0.15">
      <c r="D950" s="8"/>
      <c r="E950" s="8"/>
    </row>
    <row r="951" spans="4:5" ht="13" x14ac:dyDescent="0.15">
      <c r="D951" s="8"/>
      <c r="E951" s="8"/>
    </row>
    <row r="952" spans="4:5" ht="13" x14ac:dyDescent="0.15">
      <c r="D952" s="8"/>
      <c r="E952" s="8"/>
    </row>
    <row r="953" spans="4:5" ht="13" x14ac:dyDescent="0.15">
      <c r="D953" s="8"/>
      <c r="E953" s="8"/>
    </row>
    <row r="954" spans="4:5" ht="13" x14ac:dyDescent="0.15">
      <c r="D954" s="8"/>
      <c r="E954" s="8"/>
    </row>
    <row r="955" spans="4:5" ht="13" x14ac:dyDescent="0.15">
      <c r="D955" s="8"/>
      <c r="E955" s="8"/>
    </row>
    <row r="956" spans="4:5" ht="13" x14ac:dyDescent="0.15">
      <c r="D956" s="8"/>
      <c r="E956" s="8"/>
    </row>
    <row r="957" spans="4:5" ht="13" x14ac:dyDescent="0.15">
      <c r="D957" s="8"/>
      <c r="E957" s="8"/>
    </row>
    <row r="958" spans="4:5" ht="13" x14ac:dyDescent="0.15">
      <c r="D958" s="8"/>
      <c r="E958" s="8"/>
    </row>
    <row r="959" spans="4:5" ht="13" x14ac:dyDescent="0.15">
      <c r="D959" s="8"/>
      <c r="E959" s="8"/>
    </row>
    <row r="960" spans="4:5" ht="13" x14ac:dyDescent="0.15">
      <c r="D960" s="8"/>
      <c r="E960" s="8"/>
    </row>
    <row r="961" spans="4:5" ht="13" x14ac:dyDescent="0.15">
      <c r="D961" s="8"/>
      <c r="E961" s="8"/>
    </row>
    <row r="962" spans="4:5" ht="13" x14ac:dyDescent="0.15">
      <c r="D962" s="8"/>
      <c r="E962" s="8"/>
    </row>
    <row r="963" spans="4:5" ht="13" x14ac:dyDescent="0.15">
      <c r="D963" s="8"/>
      <c r="E963" s="8"/>
    </row>
    <row r="964" spans="4:5" ht="13" x14ac:dyDescent="0.15">
      <c r="D964" s="8"/>
      <c r="E964" s="8"/>
    </row>
    <row r="965" spans="4:5" ht="13" x14ac:dyDescent="0.15">
      <c r="D965" s="8"/>
      <c r="E965" s="8"/>
    </row>
    <row r="966" spans="4:5" ht="13" x14ac:dyDescent="0.15">
      <c r="D966" s="8"/>
      <c r="E966" s="8"/>
    </row>
    <row r="967" spans="4:5" ht="13" x14ac:dyDescent="0.15">
      <c r="D967" s="8"/>
      <c r="E967" s="8"/>
    </row>
    <row r="968" spans="4:5" ht="13" x14ac:dyDescent="0.15">
      <c r="D968" s="8"/>
      <c r="E968" s="8"/>
    </row>
    <row r="969" spans="4:5" ht="13" x14ac:dyDescent="0.15">
      <c r="D969" s="8"/>
      <c r="E969" s="8"/>
    </row>
    <row r="970" spans="4:5" ht="13" x14ac:dyDescent="0.15">
      <c r="D970" s="8"/>
      <c r="E970" s="8"/>
    </row>
    <row r="971" spans="4:5" ht="13" x14ac:dyDescent="0.15">
      <c r="D971" s="8"/>
      <c r="E971" s="8"/>
    </row>
    <row r="972" spans="4:5" ht="13" x14ac:dyDescent="0.15">
      <c r="D972" s="8"/>
      <c r="E972" s="8"/>
    </row>
    <row r="973" spans="4:5" ht="13" x14ac:dyDescent="0.15">
      <c r="D973" s="8"/>
      <c r="E973" s="8"/>
    </row>
    <row r="974" spans="4:5" ht="13" x14ac:dyDescent="0.15">
      <c r="D974" s="8"/>
      <c r="E974" s="8"/>
    </row>
    <row r="975" spans="4:5" ht="13" x14ac:dyDescent="0.15">
      <c r="D975" s="8"/>
      <c r="E975" s="8"/>
    </row>
    <row r="976" spans="4:5" ht="13" x14ac:dyDescent="0.15">
      <c r="D976" s="8"/>
      <c r="E976" s="8"/>
    </row>
    <row r="977" spans="4:5" ht="13" x14ac:dyDescent="0.15">
      <c r="D977" s="8"/>
      <c r="E977" s="8"/>
    </row>
    <row r="978" spans="4:5" ht="13" x14ac:dyDescent="0.15">
      <c r="D978" s="8"/>
      <c r="E978" s="8"/>
    </row>
    <row r="979" spans="4:5" ht="13" x14ac:dyDescent="0.15">
      <c r="D979" s="8"/>
      <c r="E979" s="8"/>
    </row>
    <row r="980" spans="4:5" ht="13" x14ac:dyDescent="0.15">
      <c r="D980" s="8"/>
      <c r="E980" s="8"/>
    </row>
    <row r="981" spans="4:5" ht="13" x14ac:dyDescent="0.15">
      <c r="D981" s="8"/>
      <c r="E981" s="8"/>
    </row>
    <row r="982" spans="4:5" ht="13" x14ac:dyDescent="0.15">
      <c r="D982" s="8"/>
      <c r="E982" s="8"/>
    </row>
    <row r="983" spans="4:5" ht="13" x14ac:dyDescent="0.15">
      <c r="D983" s="8"/>
      <c r="E983" s="8"/>
    </row>
    <row r="984" spans="4:5" ht="13" x14ac:dyDescent="0.15">
      <c r="D984" s="8"/>
      <c r="E984" s="8"/>
    </row>
    <row r="985" spans="4:5" ht="13" x14ac:dyDescent="0.15">
      <c r="D985" s="8"/>
      <c r="E985" s="8"/>
    </row>
    <row r="986" spans="4:5" ht="13" x14ac:dyDescent="0.15">
      <c r="D986" s="8"/>
      <c r="E986" s="8"/>
    </row>
    <row r="987" spans="4:5" ht="13" x14ac:dyDescent="0.15">
      <c r="D987" s="8"/>
      <c r="E987" s="8"/>
    </row>
    <row r="988" spans="4:5" ht="13" x14ac:dyDescent="0.15">
      <c r="D988" s="8"/>
      <c r="E988" s="8"/>
    </row>
    <row r="989" spans="4:5" ht="13" x14ac:dyDescent="0.15">
      <c r="D989" s="8"/>
      <c r="E989" s="8"/>
    </row>
    <row r="990" spans="4:5" ht="13" x14ac:dyDescent="0.15">
      <c r="D990" s="8"/>
      <c r="E990" s="8"/>
    </row>
    <row r="991" spans="4:5" ht="13" x14ac:dyDescent="0.15">
      <c r="D991" s="8"/>
      <c r="E991" s="8"/>
    </row>
    <row r="992" spans="4:5" ht="13" x14ac:dyDescent="0.15">
      <c r="D992" s="8"/>
      <c r="E992" s="8"/>
    </row>
    <row r="993" spans="4:5" ht="13" x14ac:dyDescent="0.15">
      <c r="D993" s="8"/>
      <c r="E993" s="8"/>
    </row>
    <row r="994" spans="4:5" ht="13" x14ac:dyDescent="0.15">
      <c r="D994" s="8"/>
      <c r="E994" s="8"/>
    </row>
    <row r="995" spans="4:5" ht="13" x14ac:dyDescent="0.15">
      <c r="D995" s="8"/>
      <c r="E995" s="8"/>
    </row>
    <row r="996" spans="4:5" ht="13" x14ac:dyDescent="0.15">
      <c r="D996" s="8"/>
      <c r="E996" s="8"/>
    </row>
    <row r="997" spans="4:5" ht="13" x14ac:dyDescent="0.15">
      <c r="D997" s="8"/>
      <c r="E997" s="8"/>
    </row>
    <row r="998" spans="4:5" ht="13" x14ac:dyDescent="0.15">
      <c r="D998" s="8"/>
      <c r="E998" s="8"/>
    </row>
  </sheetData>
  <pageMargins left="0.7" right="0.7" top="0.75" bottom="0.75" header="0.3" footer="0.3"/>
  <headerFooter>
    <oddHeader>&amp;C&amp;"Calibri"&amp;11&amp;K000000 OFFICIAL (CLOSED) / NON-SENSITIVE&amp;1#_x000D_</oddHeader>
    <oddFooter>&amp;C_x000D_&amp;1#&amp;"Calibri"&amp;11&amp;K000000 OFFICIAL (CLOSED) / NON-SENSITIVE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991"/>
  <sheetViews>
    <sheetView topLeftCell="A67" workbookViewId="0">
      <selection activeCell="C17" sqref="C17"/>
    </sheetView>
  </sheetViews>
  <sheetFormatPr baseColWidth="10" defaultColWidth="12.5" defaultRowHeight="15.75" customHeight="1" x14ac:dyDescent="0.15"/>
  <sheetData>
    <row r="1" spans="1:26" ht="13" x14ac:dyDescent="0.15">
      <c r="A1" s="5" t="s">
        <v>157</v>
      </c>
      <c r="B1" s="5" t="s">
        <v>158</v>
      </c>
      <c r="C1" s="5" t="s">
        <v>159</v>
      </c>
      <c r="D1" s="7" t="s">
        <v>6</v>
      </c>
      <c r="E1" s="7" t="s">
        <v>7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0">
        <v>45597.434999999998</v>
      </c>
      <c r="B2" s="4" t="s">
        <v>162</v>
      </c>
      <c r="C2" s="4" t="s">
        <v>45</v>
      </c>
      <c r="D2" s="8">
        <v>2.988</v>
      </c>
      <c r="E2" s="8">
        <v>2.9460000000000002</v>
      </c>
      <c r="Q2" s="4">
        <v>849702997</v>
      </c>
    </row>
    <row r="3" spans="1:26" ht="15.75" customHeight="1" x14ac:dyDescent="0.15">
      <c r="A3" s="10">
        <v>45597.43545138889</v>
      </c>
      <c r="B3" s="4" t="s">
        <v>162</v>
      </c>
      <c r="C3" s="4" t="s">
        <v>46</v>
      </c>
      <c r="D3" s="8">
        <v>2.7959999999999998</v>
      </c>
      <c r="E3" s="8">
        <v>2.786</v>
      </c>
      <c r="Q3" s="4">
        <v>849702997</v>
      </c>
    </row>
    <row r="4" spans="1:26" ht="15.75" customHeight="1" x14ac:dyDescent="0.15">
      <c r="A4" s="10">
        <v>45597.435694444444</v>
      </c>
      <c r="B4" s="4" t="s">
        <v>162</v>
      </c>
      <c r="C4" s="4" t="s">
        <v>47</v>
      </c>
      <c r="D4" s="8">
        <v>3.1120000000000001</v>
      </c>
      <c r="E4" s="8">
        <v>2.9540000000000002</v>
      </c>
      <c r="Q4" s="4">
        <v>849702997</v>
      </c>
    </row>
    <row r="5" spans="1:26" ht="15.75" customHeight="1" x14ac:dyDescent="0.15">
      <c r="A5" s="10">
        <v>45597.435833333337</v>
      </c>
      <c r="B5" s="4" t="s">
        <v>162</v>
      </c>
      <c r="C5" s="4" t="s">
        <v>48</v>
      </c>
      <c r="D5" s="8">
        <v>2.6179999999999999</v>
      </c>
      <c r="E5" s="8">
        <v>2.6829999999999998</v>
      </c>
      <c r="Q5" s="4">
        <v>849702997</v>
      </c>
    </row>
    <row r="6" spans="1:26" ht="15.75" customHeight="1" x14ac:dyDescent="0.15">
      <c r="A6" s="10">
        <v>45597.436111111114</v>
      </c>
      <c r="B6" s="4" t="s">
        <v>162</v>
      </c>
      <c r="C6" s="4" t="s">
        <v>50</v>
      </c>
      <c r="D6" s="8">
        <v>2.4049999999999998</v>
      </c>
      <c r="E6" s="8">
        <v>2.42</v>
      </c>
      <c r="Q6" s="4">
        <v>849702997</v>
      </c>
    </row>
    <row r="7" spans="1:26" ht="15.75" customHeight="1" x14ac:dyDescent="0.15">
      <c r="A7" s="10">
        <v>45597.436481481483</v>
      </c>
      <c r="B7" s="4" t="s">
        <v>162</v>
      </c>
      <c r="C7" s="4" t="s">
        <v>51</v>
      </c>
      <c r="D7" s="8">
        <v>2.5169999999999999</v>
      </c>
      <c r="E7" s="8">
        <v>2.5379999999999998</v>
      </c>
      <c r="Q7" s="4">
        <v>849702997</v>
      </c>
    </row>
    <row r="8" spans="1:26" ht="15.75" customHeight="1" x14ac:dyDescent="0.15">
      <c r="A8" s="10">
        <v>45597.436712962961</v>
      </c>
      <c r="B8" s="4" t="s">
        <v>162</v>
      </c>
      <c r="C8" s="4" t="s">
        <v>52</v>
      </c>
      <c r="D8" s="8">
        <v>2.6779999999999999</v>
      </c>
      <c r="E8" s="8">
        <v>2.4630000000000001</v>
      </c>
      <c r="Q8" s="4">
        <v>849702997</v>
      </c>
    </row>
    <row r="9" spans="1:26" ht="15.75" customHeight="1" x14ac:dyDescent="0.15">
      <c r="A9" s="10">
        <v>45597.436967592592</v>
      </c>
      <c r="B9" s="4" t="s">
        <v>162</v>
      </c>
      <c r="C9" s="4" t="s">
        <v>53</v>
      </c>
      <c r="D9" s="8">
        <v>2.6520000000000001</v>
      </c>
      <c r="E9" s="8">
        <v>2.3490000000000002</v>
      </c>
      <c r="Q9" s="4">
        <v>849702997</v>
      </c>
    </row>
    <row r="10" spans="1:26" ht="15.75" customHeight="1" x14ac:dyDescent="0.15">
      <c r="A10" s="10">
        <v>45597.437696759262</v>
      </c>
      <c r="B10" s="4" t="s">
        <v>162</v>
      </c>
      <c r="C10" s="4" t="s">
        <v>54</v>
      </c>
      <c r="D10" s="8">
        <v>2.58</v>
      </c>
      <c r="E10" s="8">
        <v>2.7029999999999998</v>
      </c>
      <c r="Q10" s="4">
        <v>849702997</v>
      </c>
    </row>
    <row r="11" spans="1:26" ht="15.75" customHeight="1" x14ac:dyDescent="0.15">
      <c r="A11" s="10">
        <v>45597.437974537039</v>
      </c>
      <c r="B11" s="4" t="s">
        <v>162</v>
      </c>
      <c r="C11" s="4" t="s">
        <v>55</v>
      </c>
      <c r="D11" s="8">
        <v>2.6339999999999999</v>
      </c>
      <c r="E11" s="8">
        <v>2.6619999999999999</v>
      </c>
      <c r="Q11" s="4">
        <v>849702997</v>
      </c>
    </row>
    <row r="12" spans="1:26" ht="15.75" customHeight="1" x14ac:dyDescent="0.15">
      <c r="A12" s="10">
        <v>45597.438287037039</v>
      </c>
      <c r="B12" s="4" t="s">
        <v>162</v>
      </c>
      <c r="C12" s="4" t="s">
        <v>56</v>
      </c>
      <c r="D12" s="8">
        <v>0</v>
      </c>
      <c r="E12" s="8">
        <v>2.4529999999999998</v>
      </c>
      <c r="Q12" s="4">
        <v>849702997</v>
      </c>
    </row>
    <row r="13" spans="1:26" ht="15.75" customHeight="1" x14ac:dyDescent="0.15">
      <c r="A13" s="10">
        <v>45597.43854166667</v>
      </c>
      <c r="B13" s="4" t="s">
        <v>162</v>
      </c>
      <c r="C13" s="4" t="s">
        <v>57</v>
      </c>
      <c r="D13" s="8">
        <v>2.7080000000000002</v>
      </c>
      <c r="E13" s="8">
        <v>2.448</v>
      </c>
      <c r="Q13" s="4">
        <v>849702997</v>
      </c>
    </row>
    <row r="14" spans="1:26" ht="15.75" customHeight="1" x14ac:dyDescent="0.15">
      <c r="A14" s="10">
        <v>45597.438784722224</v>
      </c>
      <c r="B14" s="4" t="s">
        <v>162</v>
      </c>
      <c r="C14" s="4" t="s">
        <v>58</v>
      </c>
      <c r="D14" s="8">
        <v>2.7639999999999998</v>
      </c>
      <c r="E14" s="8">
        <v>2.6589999999999998</v>
      </c>
      <c r="Q14" s="4">
        <v>849702997</v>
      </c>
    </row>
    <row r="15" spans="1:26" ht="15.75" customHeight="1" x14ac:dyDescent="0.15">
      <c r="A15" s="10">
        <v>45597.438981481479</v>
      </c>
      <c r="B15" s="4" t="s">
        <v>162</v>
      </c>
      <c r="C15" s="4" t="s">
        <v>59</v>
      </c>
      <c r="D15" s="8">
        <v>2.5979999999999999</v>
      </c>
      <c r="E15" s="8">
        <v>2.371</v>
      </c>
      <c r="Q15" s="4">
        <v>849702997</v>
      </c>
    </row>
    <row r="16" spans="1:26" ht="15.75" customHeight="1" x14ac:dyDescent="0.15">
      <c r="A16" s="10">
        <v>45597.43959490741</v>
      </c>
      <c r="B16" s="4" t="s">
        <v>162</v>
      </c>
      <c r="C16" s="4" t="s">
        <v>61</v>
      </c>
      <c r="D16" s="8">
        <v>3.0310000000000001</v>
      </c>
      <c r="E16" s="8">
        <v>3.0339999999999998</v>
      </c>
      <c r="Q16" s="4">
        <v>849702997</v>
      </c>
    </row>
    <row r="17" spans="1:17" ht="15.75" customHeight="1" x14ac:dyDescent="0.15">
      <c r="A17" s="10">
        <v>45597.440011574072</v>
      </c>
      <c r="B17" s="4" t="s">
        <v>162</v>
      </c>
      <c r="C17" s="4" t="s">
        <v>62</v>
      </c>
      <c r="D17" s="8">
        <v>2.6539999999999999</v>
      </c>
      <c r="E17" s="8">
        <v>2.706</v>
      </c>
      <c r="Q17" s="4">
        <v>849702997</v>
      </c>
    </row>
    <row r="18" spans="1:17" ht="15.75" customHeight="1" x14ac:dyDescent="0.15">
      <c r="A18" s="10">
        <v>45597.44021990741</v>
      </c>
      <c r="B18" s="4" t="s">
        <v>162</v>
      </c>
      <c r="C18" s="4" t="s">
        <v>63</v>
      </c>
      <c r="D18" s="8">
        <v>2.4870000000000001</v>
      </c>
      <c r="E18" s="8">
        <v>2.492</v>
      </c>
      <c r="Q18" s="4">
        <v>849702997</v>
      </c>
    </row>
    <row r="19" spans="1:17" ht="15.75" customHeight="1" x14ac:dyDescent="0.15">
      <c r="A19" s="10">
        <v>45597.440393518518</v>
      </c>
      <c r="B19" s="4" t="s">
        <v>162</v>
      </c>
      <c r="C19" s="4" t="s">
        <v>64</v>
      </c>
      <c r="D19" s="8">
        <v>3.0760000000000001</v>
      </c>
      <c r="E19" s="8">
        <v>3.04</v>
      </c>
      <c r="Q19" s="4">
        <v>849702997</v>
      </c>
    </row>
    <row r="20" spans="1:17" ht="13" x14ac:dyDescent="0.15">
      <c r="A20" s="10">
        <v>45597.440555555557</v>
      </c>
      <c r="B20" s="4" t="s">
        <v>162</v>
      </c>
      <c r="C20" s="4" t="s">
        <v>65</v>
      </c>
      <c r="D20" s="8">
        <v>2.6280000000000001</v>
      </c>
      <c r="E20" s="8">
        <v>2.6</v>
      </c>
      <c r="Q20" s="4">
        <v>849702997</v>
      </c>
    </row>
    <row r="21" spans="1:17" ht="13" x14ac:dyDescent="0.15">
      <c r="A21" s="10">
        <v>45597.440706018519</v>
      </c>
      <c r="B21" s="4" t="s">
        <v>162</v>
      </c>
      <c r="C21" s="4" t="s">
        <v>66</v>
      </c>
      <c r="D21" s="8">
        <v>2.8380000000000001</v>
      </c>
      <c r="E21" s="8">
        <v>2.847</v>
      </c>
      <c r="Q21" s="4">
        <v>849702997</v>
      </c>
    </row>
    <row r="22" spans="1:17" ht="13" x14ac:dyDescent="0.15">
      <c r="A22" s="10">
        <v>45597.440833333334</v>
      </c>
      <c r="B22" s="4" t="s">
        <v>162</v>
      </c>
      <c r="C22" s="4" t="s">
        <v>68</v>
      </c>
      <c r="D22" s="8">
        <v>0</v>
      </c>
      <c r="E22" s="8">
        <v>2.77</v>
      </c>
      <c r="Q22" s="4">
        <v>849702997</v>
      </c>
    </row>
    <row r="23" spans="1:17" ht="13" x14ac:dyDescent="0.15">
      <c r="A23" s="10">
        <v>45597.440983796296</v>
      </c>
      <c r="B23" s="4" t="s">
        <v>162</v>
      </c>
      <c r="C23" s="4" t="s">
        <v>69</v>
      </c>
      <c r="D23" s="8">
        <v>2.7749999999999999</v>
      </c>
      <c r="E23" s="8">
        <v>2.782</v>
      </c>
      <c r="Q23" s="4">
        <v>849702997</v>
      </c>
    </row>
    <row r="24" spans="1:17" ht="13" x14ac:dyDescent="0.15">
      <c r="A24" s="10">
        <v>45597.44127314815</v>
      </c>
      <c r="B24" s="4" t="s">
        <v>162</v>
      </c>
      <c r="C24" s="4" t="s">
        <v>70</v>
      </c>
      <c r="D24" s="8">
        <v>2.3719999999999999</v>
      </c>
      <c r="E24" s="8">
        <v>2.5</v>
      </c>
      <c r="Q24" s="4">
        <v>849702997</v>
      </c>
    </row>
    <row r="25" spans="1:17" ht="13" x14ac:dyDescent="0.15">
      <c r="A25" s="10">
        <v>45597.441412037035</v>
      </c>
      <c r="B25" s="4" t="s">
        <v>162</v>
      </c>
      <c r="C25" s="4" t="s">
        <v>71</v>
      </c>
      <c r="D25" s="8">
        <v>2.5939999999999999</v>
      </c>
      <c r="E25" s="8">
        <v>2.601</v>
      </c>
      <c r="Q25" s="4">
        <v>849702997</v>
      </c>
    </row>
    <row r="26" spans="1:17" ht="13" x14ac:dyDescent="0.15">
      <c r="A26" s="10">
        <v>45597.44158564815</v>
      </c>
      <c r="B26" s="4" t="s">
        <v>162</v>
      </c>
      <c r="C26" s="4" t="s">
        <v>72</v>
      </c>
      <c r="D26" s="8">
        <v>2.778</v>
      </c>
      <c r="E26" s="8">
        <v>2.5739999999999998</v>
      </c>
      <c r="Q26" s="4">
        <v>849702997</v>
      </c>
    </row>
    <row r="27" spans="1:17" ht="13" x14ac:dyDescent="0.15">
      <c r="A27" s="10">
        <v>45597.441828703704</v>
      </c>
      <c r="B27" s="4" t="s">
        <v>162</v>
      </c>
      <c r="C27" s="4" t="s">
        <v>75</v>
      </c>
      <c r="D27" s="8">
        <v>2.4860000000000002</v>
      </c>
      <c r="E27" s="8">
        <v>2.452</v>
      </c>
      <c r="Q27" s="4">
        <v>849702997</v>
      </c>
    </row>
    <row r="28" spans="1:17" ht="13" x14ac:dyDescent="0.15">
      <c r="A28" s="10">
        <v>45597.442013888889</v>
      </c>
      <c r="B28" s="4" t="s">
        <v>162</v>
      </c>
      <c r="C28" s="4" t="s">
        <v>76</v>
      </c>
      <c r="D28" s="8">
        <v>0</v>
      </c>
      <c r="E28" s="8">
        <v>2.6190000000000002</v>
      </c>
      <c r="Q28" s="4">
        <v>849702997</v>
      </c>
    </row>
    <row r="29" spans="1:17" ht="13" x14ac:dyDescent="0.15">
      <c r="A29" s="10">
        <v>45597.442175925928</v>
      </c>
      <c r="B29" s="4" t="s">
        <v>162</v>
      </c>
      <c r="C29" s="4" t="s">
        <v>77</v>
      </c>
      <c r="D29" s="8">
        <v>2.7229999999999999</v>
      </c>
      <c r="E29" s="8">
        <v>2.5150000000000001</v>
      </c>
      <c r="Q29" s="4">
        <v>849702997</v>
      </c>
    </row>
    <row r="30" spans="1:17" ht="13" x14ac:dyDescent="0.15">
      <c r="A30" s="10">
        <v>45597.442569444444</v>
      </c>
      <c r="B30" s="4" t="s">
        <v>162</v>
      </c>
      <c r="C30" s="4" t="s">
        <v>78</v>
      </c>
      <c r="D30" s="8">
        <v>2.4470000000000001</v>
      </c>
      <c r="E30" s="8">
        <v>2.3639999999999999</v>
      </c>
      <c r="Q30" s="4">
        <v>849702997</v>
      </c>
    </row>
    <row r="31" spans="1:17" ht="13" x14ac:dyDescent="0.15">
      <c r="A31" s="10">
        <v>45597.442928240744</v>
      </c>
      <c r="B31" s="4" t="s">
        <v>162</v>
      </c>
      <c r="C31" s="4" t="s">
        <v>156</v>
      </c>
      <c r="D31" s="8">
        <v>2.4900000000000002</v>
      </c>
      <c r="E31" s="8">
        <v>2.5720000000000001</v>
      </c>
      <c r="Q31" s="4">
        <v>849702997</v>
      </c>
    </row>
    <row r="32" spans="1:17" ht="13" x14ac:dyDescent="0.15">
      <c r="A32" s="10">
        <v>45597.443252314813</v>
      </c>
      <c r="B32" s="4" t="s">
        <v>162</v>
      </c>
      <c r="C32" s="4" t="s">
        <v>79</v>
      </c>
      <c r="D32" s="8">
        <v>2.782</v>
      </c>
      <c r="E32" s="8">
        <v>2.923</v>
      </c>
      <c r="Q32" s="4">
        <v>849702997</v>
      </c>
    </row>
    <row r="33" spans="1:17" ht="13" x14ac:dyDescent="0.15">
      <c r="A33" s="10">
        <v>45597.443402777775</v>
      </c>
      <c r="B33" s="4" t="s">
        <v>162</v>
      </c>
      <c r="C33" s="4" t="s">
        <v>80</v>
      </c>
      <c r="D33" s="8">
        <v>3.08</v>
      </c>
      <c r="E33" s="8">
        <v>2.9049999999999998</v>
      </c>
      <c r="Q33" s="4">
        <v>849702997</v>
      </c>
    </row>
    <row r="34" spans="1:17" ht="13" x14ac:dyDescent="0.15">
      <c r="A34" s="10">
        <v>45597.443530092591</v>
      </c>
      <c r="B34" s="4" t="s">
        <v>162</v>
      </c>
      <c r="C34" s="4" t="s">
        <v>81</v>
      </c>
      <c r="D34" s="8">
        <v>2.8029999999999999</v>
      </c>
      <c r="E34" s="8">
        <v>2.7309999999999999</v>
      </c>
      <c r="Q34" s="4">
        <v>849702997</v>
      </c>
    </row>
    <row r="35" spans="1:17" ht="13" x14ac:dyDescent="0.15">
      <c r="A35" s="10">
        <v>45597.443703703706</v>
      </c>
      <c r="B35" s="4" t="s">
        <v>162</v>
      </c>
      <c r="C35" s="4" t="s">
        <v>82</v>
      </c>
      <c r="D35" s="8">
        <v>2.9009999999999998</v>
      </c>
      <c r="E35" s="8">
        <v>2.6949999999999998</v>
      </c>
      <c r="Q35" s="4">
        <v>849702997</v>
      </c>
    </row>
    <row r="36" spans="1:17" ht="13" x14ac:dyDescent="0.15">
      <c r="A36" s="10">
        <v>45597.443912037037</v>
      </c>
      <c r="B36" s="4" t="s">
        <v>162</v>
      </c>
      <c r="C36" s="4" t="s">
        <v>83</v>
      </c>
      <c r="D36" s="8">
        <v>2.4929999999999999</v>
      </c>
      <c r="E36" s="8">
        <v>2.4900000000000002</v>
      </c>
      <c r="Q36" s="4">
        <v>849702997</v>
      </c>
    </row>
    <row r="37" spans="1:17" ht="13" x14ac:dyDescent="0.15">
      <c r="A37" s="10">
        <v>45597.444143518522</v>
      </c>
      <c r="B37" s="4" t="s">
        <v>162</v>
      </c>
      <c r="C37" s="4" t="s">
        <v>84</v>
      </c>
      <c r="D37" s="8">
        <v>2.5870000000000002</v>
      </c>
      <c r="E37" s="8">
        <v>2.6080000000000001</v>
      </c>
      <c r="Q37" s="4">
        <v>849702997</v>
      </c>
    </row>
    <row r="38" spans="1:17" ht="13" x14ac:dyDescent="0.15">
      <c r="A38" s="10">
        <v>45597.444351851853</v>
      </c>
      <c r="B38" s="4" t="s">
        <v>162</v>
      </c>
      <c r="C38" s="4" t="s">
        <v>85</v>
      </c>
      <c r="D38" s="8">
        <v>2.6030000000000002</v>
      </c>
      <c r="E38" s="8">
        <v>2.8109999999999999</v>
      </c>
      <c r="Q38" s="4">
        <v>849702997</v>
      </c>
    </row>
    <row r="39" spans="1:17" ht="13" x14ac:dyDescent="0.15">
      <c r="A39" s="10">
        <v>45597.444560185184</v>
      </c>
      <c r="B39" s="4" t="s">
        <v>162</v>
      </c>
      <c r="C39" s="4" t="s">
        <v>86</v>
      </c>
      <c r="D39" s="8">
        <v>2.5390000000000001</v>
      </c>
      <c r="E39" s="8">
        <v>2.65</v>
      </c>
      <c r="Q39" s="4">
        <v>849702997</v>
      </c>
    </row>
    <row r="40" spans="1:17" ht="13" x14ac:dyDescent="0.15">
      <c r="A40" s="10">
        <v>45597.445393518516</v>
      </c>
      <c r="B40" s="4" t="s">
        <v>162</v>
      </c>
      <c r="C40" s="4" t="s">
        <v>87</v>
      </c>
      <c r="D40" s="8">
        <v>2.66</v>
      </c>
      <c r="E40" s="8">
        <v>2.726</v>
      </c>
      <c r="Q40" s="4">
        <v>849702997</v>
      </c>
    </row>
    <row r="41" spans="1:17" ht="13" x14ac:dyDescent="0.15">
      <c r="A41" s="10">
        <v>45597.4455787037</v>
      </c>
      <c r="B41" s="4" t="s">
        <v>162</v>
      </c>
      <c r="C41" s="4" t="s">
        <v>88</v>
      </c>
      <c r="D41" s="8">
        <v>2.3919999999999999</v>
      </c>
      <c r="E41" s="8">
        <v>0</v>
      </c>
      <c r="Q41" s="4">
        <v>849702997</v>
      </c>
    </row>
    <row r="42" spans="1:17" ht="13" x14ac:dyDescent="0.15">
      <c r="A42" s="10">
        <v>45597.445798611108</v>
      </c>
      <c r="B42" s="4" t="s">
        <v>162</v>
      </c>
      <c r="C42" s="4" t="s">
        <v>89</v>
      </c>
      <c r="D42" s="8">
        <v>2.6970000000000001</v>
      </c>
      <c r="E42" s="8">
        <v>2.673</v>
      </c>
      <c r="Q42" s="4">
        <v>849702997</v>
      </c>
    </row>
    <row r="43" spans="1:17" ht="13" x14ac:dyDescent="0.15">
      <c r="A43" s="10">
        <v>45597.446006944447</v>
      </c>
      <c r="B43" s="4" t="s">
        <v>162</v>
      </c>
      <c r="C43" s="4" t="s">
        <v>90</v>
      </c>
      <c r="D43" s="8">
        <v>2.6589999999999998</v>
      </c>
      <c r="E43" s="8">
        <v>2.7770000000000001</v>
      </c>
      <c r="Q43" s="4">
        <v>849702997</v>
      </c>
    </row>
    <row r="44" spans="1:17" ht="13" x14ac:dyDescent="0.15">
      <c r="A44" s="10">
        <v>45597.446157407408</v>
      </c>
      <c r="B44" s="4" t="s">
        <v>162</v>
      </c>
      <c r="C44" s="4" t="s">
        <v>91</v>
      </c>
      <c r="D44" s="8">
        <v>2.7589999999999999</v>
      </c>
      <c r="E44" s="8">
        <v>2.863</v>
      </c>
      <c r="Q44" s="4">
        <v>849702997</v>
      </c>
    </row>
    <row r="45" spans="1:17" ht="13" x14ac:dyDescent="0.15">
      <c r="A45" s="10">
        <v>45597.446412037039</v>
      </c>
      <c r="B45" s="4" t="s">
        <v>162</v>
      </c>
      <c r="C45" s="4" t="s">
        <v>92</v>
      </c>
      <c r="D45" s="8">
        <v>2.4300000000000002</v>
      </c>
      <c r="E45" s="8">
        <v>2.3879999999999999</v>
      </c>
      <c r="Q45" s="4">
        <v>849702997</v>
      </c>
    </row>
    <row r="46" spans="1:17" ht="13" x14ac:dyDescent="0.15">
      <c r="A46" s="10">
        <v>45597.446562500001</v>
      </c>
      <c r="B46" s="4" t="s">
        <v>162</v>
      </c>
      <c r="C46" s="4" t="s">
        <v>93</v>
      </c>
      <c r="D46" s="8">
        <v>2.641</v>
      </c>
      <c r="E46" s="8">
        <v>2.7250000000000001</v>
      </c>
      <c r="Q46" s="4">
        <v>849702997</v>
      </c>
    </row>
    <row r="47" spans="1:17" ht="13" x14ac:dyDescent="0.15">
      <c r="A47" s="10">
        <v>45597.446701388886</v>
      </c>
      <c r="B47" s="4" t="s">
        <v>162</v>
      </c>
      <c r="C47" s="4" t="s">
        <v>94</v>
      </c>
      <c r="D47" s="8">
        <v>2.6749999999999998</v>
      </c>
      <c r="E47" s="8">
        <v>2.6659999999999999</v>
      </c>
      <c r="Q47" s="4">
        <v>849702997</v>
      </c>
    </row>
    <row r="48" spans="1:17" ht="13" x14ac:dyDescent="0.15">
      <c r="A48" s="10">
        <v>45597.446898148148</v>
      </c>
      <c r="B48" s="4" t="s">
        <v>162</v>
      </c>
      <c r="C48" s="4" t="s">
        <v>95</v>
      </c>
      <c r="D48" s="8">
        <v>2.6080000000000001</v>
      </c>
      <c r="E48" s="8">
        <v>2.3330000000000002</v>
      </c>
      <c r="Q48" s="4">
        <v>849702997</v>
      </c>
    </row>
    <row r="49" spans="1:17" ht="13" x14ac:dyDescent="0.15">
      <c r="A49" s="10">
        <v>45597.447083333333</v>
      </c>
      <c r="B49" s="4" t="s">
        <v>162</v>
      </c>
      <c r="C49" s="4" t="s">
        <v>96</v>
      </c>
      <c r="D49" s="8">
        <v>2.609</v>
      </c>
      <c r="E49" s="8">
        <v>2.653</v>
      </c>
      <c r="Q49" s="4">
        <v>849702997</v>
      </c>
    </row>
    <row r="50" spans="1:17" ht="13" x14ac:dyDescent="0.15">
      <c r="A50" s="10">
        <v>45597.447523148148</v>
      </c>
      <c r="B50" s="4" t="s">
        <v>162</v>
      </c>
      <c r="C50" s="4" t="s">
        <v>97</v>
      </c>
      <c r="D50" s="8">
        <v>2.89</v>
      </c>
      <c r="E50" s="8">
        <v>2.81</v>
      </c>
      <c r="Q50" s="4">
        <v>849702997</v>
      </c>
    </row>
    <row r="51" spans="1:17" ht="13" x14ac:dyDescent="0.15">
      <c r="A51" s="10">
        <v>45597.447638888887</v>
      </c>
      <c r="B51" s="4" t="s">
        <v>162</v>
      </c>
      <c r="C51" s="4" t="s">
        <v>98</v>
      </c>
      <c r="D51" s="8">
        <v>2.85</v>
      </c>
      <c r="E51" s="8">
        <v>2.64</v>
      </c>
      <c r="Q51" s="4">
        <v>849702997</v>
      </c>
    </row>
    <row r="52" spans="1:17" ht="13" x14ac:dyDescent="0.15">
      <c r="A52" s="10">
        <v>45597.447743055556</v>
      </c>
      <c r="B52" s="4" t="s">
        <v>162</v>
      </c>
      <c r="C52" s="4" t="s">
        <v>99</v>
      </c>
      <c r="D52" s="8">
        <v>2.76</v>
      </c>
      <c r="E52" s="8">
        <v>2.77</v>
      </c>
      <c r="Q52" s="4">
        <v>849702997</v>
      </c>
    </row>
    <row r="53" spans="1:17" ht="13" x14ac:dyDescent="0.15">
      <c r="A53" s="10">
        <v>45597.447939814818</v>
      </c>
      <c r="B53" s="4" t="s">
        <v>162</v>
      </c>
      <c r="C53" s="4" t="s">
        <v>100</v>
      </c>
      <c r="D53" s="8">
        <v>2.8</v>
      </c>
      <c r="E53" s="8">
        <v>2.95</v>
      </c>
      <c r="Q53" s="4">
        <v>849702997</v>
      </c>
    </row>
    <row r="54" spans="1:17" ht="13" x14ac:dyDescent="0.15">
      <c r="A54" s="10">
        <v>45597.448425925926</v>
      </c>
      <c r="B54" s="4" t="s">
        <v>162</v>
      </c>
      <c r="C54" s="4" t="s">
        <v>101</v>
      </c>
      <c r="D54" s="8">
        <v>2.4700000000000002</v>
      </c>
      <c r="E54" s="8">
        <v>2.4</v>
      </c>
      <c r="Q54" s="4">
        <v>849702997</v>
      </c>
    </row>
    <row r="55" spans="1:17" ht="13" x14ac:dyDescent="0.15">
      <c r="A55" s="10">
        <v>45597.448576388888</v>
      </c>
      <c r="B55" s="4" t="s">
        <v>162</v>
      </c>
      <c r="C55" s="4" t="s">
        <v>102</v>
      </c>
      <c r="D55" s="8">
        <v>2.48</v>
      </c>
      <c r="E55" s="8">
        <v>2.44</v>
      </c>
      <c r="Q55" s="4">
        <v>849702997</v>
      </c>
    </row>
    <row r="56" spans="1:17" ht="13" x14ac:dyDescent="0.15">
      <c r="A56" s="10">
        <v>45597.448692129627</v>
      </c>
      <c r="B56" s="4" t="s">
        <v>162</v>
      </c>
      <c r="C56" s="4" t="s">
        <v>103</v>
      </c>
      <c r="D56" s="8">
        <v>0</v>
      </c>
      <c r="E56" s="8">
        <v>2.89</v>
      </c>
      <c r="Q56" s="4">
        <v>849702997</v>
      </c>
    </row>
    <row r="57" spans="1:17" ht="13" x14ac:dyDescent="0.15">
      <c r="A57" s="10">
        <v>45597.448969907404</v>
      </c>
      <c r="B57" s="4" t="s">
        <v>162</v>
      </c>
      <c r="C57" s="4" t="s">
        <v>104</v>
      </c>
      <c r="D57" s="8">
        <v>2.9</v>
      </c>
      <c r="E57" s="8">
        <v>2.75</v>
      </c>
      <c r="Q57" s="4">
        <v>849702997</v>
      </c>
    </row>
    <row r="58" spans="1:17" ht="13" x14ac:dyDescent="0.15">
      <c r="A58" s="10">
        <v>45597.449108796296</v>
      </c>
      <c r="B58" s="4" t="s">
        <v>162</v>
      </c>
      <c r="C58" s="4" t="s">
        <v>105</v>
      </c>
      <c r="D58" s="8">
        <v>2.8</v>
      </c>
      <c r="E58" s="8">
        <v>2.8</v>
      </c>
      <c r="Q58" s="4">
        <v>849702997</v>
      </c>
    </row>
    <row r="59" spans="1:17" ht="13" x14ac:dyDescent="0.15">
      <c r="A59" s="10">
        <v>45597.449259259258</v>
      </c>
      <c r="B59" s="4" t="s">
        <v>162</v>
      </c>
      <c r="C59" s="4" t="s">
        <v>106</v>
      </c>
      <c r="D59" s="8">
        <v>2.78</v>
      </c>
      <c r="E59" s="8">
        <v>3.07</v>
      </c>
      <c r="Q59" s="4">
        <v>849702997</v>
      </c>
    </row>
    <row r="60" spans="1:17" ht="13" x14ac:dyDescent="0.15">
      <c r="A60" s="10">
        <v>45597.449421296296</v>
      </c>
      <c r="B60" s="4" t="s">
        <v>162</v>
      </c>
      <c r="C60" s="4" t="s">
        <v>107</v>
      </c>
      <c r="D60" s="8">
        <v>2.71</v>
      </c>
      <c r="E60" s="8">
        <v>2.82</v>
      </c>
      <c r="Q60" s="4">
        <v>849702997</v>
      </c>
    </row>
    <row r="61" spans="1:17" ht="13" x14ac:dyDescent="0.15">
      <c r="A61" s="10">
        <v>45597.449537037035</v>
      </c>
      <c r="B61" s="4" t="s">
        <v>162</v>
      </c>
      <c r="C61" s="4" t="s">
        <v>108</v>
      </c>
      <c r="D61" s="8">
        <v>2.5499999999999998</v>
      </c>
      <c r="E61" s="8">
        <v>2.37</v>
      </c>
      <c r="Q61" s="4">
        <v>849702997</v>
      </c>
    </row>
    <row r="62" spans="1:17" ht="13" x14ac:dyDescent="0.15">
      <c r="A62" s="10">
        <v>45597.449629629627</v>
      </c>
      <c r="B62" s="4" t="s">
        <v>162</v>
      </c>
      <c r="C62" s="4" t="s">
        <v>109</v>
      </c>
      <c r="D62" s="8">
        <v>2.33</v>
      </c>
      <c r="E62" s="8">
        <v>2.35</v>
      </c>
      <c r="Q62" s="4">
        <v>849702997</v>
      </c>
    </row>
    <row r="63" spans="1:17" ht="13" x14ac:dyDescent="0.15">
      <c r="A63" s="10">
        <v>45597.449756944443</v>
      </c>
      <c r="B63" s="4" t="s">
        <v>162</v>
      </c>
      <c r="C63" s="4" t="s">
        <v>110</v>
      </c>
      <c r="D63" s="8">
        <v>2.59</v>
      </c>
      <c r="E63" s="8">
        <v>2.54</v>
      </c>
      <c r="Q63" s="4">
        <v>849702997</v>
      </c>
    </row>
    <row r="64" spans="1:17" ht="13" x14ac:dyDescent="0.15">
      <c r="A64" s="10">
        <v>45597.449861111112</v>
      </c>
      <c r="B64" s="4" t="s">
        <v>162</v>
      </c>
      <c r="C64" s="4" t="s">
        <v>111</v>
      </c>
      <c r="D64" s="8">
        <v>2.66</v>
      </c>
      <c r="E64" s="8">
        <v>2.5099999999999998</v>
      </c>
      <c r="Q64" s="4">
        <v>849702997</v>
      </c>
    </row>
    <row r="65" spans="1:17" ht="13" x14ac:dyDescent="0.15">
      <c r="A65" s="10">
        <v>45597.45039351852</v>
      </c>
      <c r="B65" s="4" t="s">
        <v>162</v>
      </c>
      <c r="C65" s="4" t="s">
        <v>112</v>
      </c>
      <c r="D65" s="8">
        <v>2.65</v>
      </c>
      <c r="E65" s="8">
        <v>2.75</v>
      </c>
      <c r="Q65" s="4">
        <v>849702997</v>
      </c>
    </row>
    <row r="66" spans="1:17" ht="13" x14ac:dyDescent="0.15">
      <c r="A66" s="10">
        <v>45597.450520833336</v>
      </c>
      <c r="B66" s="4" t="s">
        <v>162</v>
      </c>
      <c r="C66" s="4" t="s">
        <v>113</v>
      </c>
      <c r="D66" s="8">
        <v>2.2999999999999998</v>
      </c>
      <c r="E66" s="8">
        <v>0</v>
      </c>
      <c r="Q66" s="4">
        <v>849702997</v>
      </c>
    </row>
    <row r="67" spans="1:17" ht="13" x14ac:dyDescent="0.15">
      <c r="A67" s="10">
        <v>45597.45076388889</v>
      </c>
      <c r="B67" s="4" t="s">
        <v>162</v>
      </c>
      <c r="C67" s="4" t="s">
        <v>114</v>
      </c>
      <c r="D67" s="8">
        <v>2.94</v>
      </c>
      <c r="E67" s="8">
        <v>2.98</v>
      </c>
      <c r="Q67" s="4">
        <v>849702997</v>
      </c>
    </row>
    <row r="68" spans="1:17" ht="13" x14ac:dyDescent="0.15">
      <c r="A68" s="10">
        <v>45597.450879629629</v>
      </c>
      <c r="B68" s="4" t="s">
        <v>162</v>
      </c>
      <c r="C68" s="4" t="s">
        <v>115</v>
      </c>
      <c r="D68" s="8">
        <v>2.8</v>
      </c>
      <c r="E68" s="8">
        <v>2.68</v>
      </c>
      <c r="Q68" s="4">
        <v>849702997</v>
      </c>
    </row>
    <row r="69" spans="1:17" ht="13" x14ac:dyDescent="0.15">
      <c r="A69" s="10">
        <v>45597.451006944444</v>
      </c>
      <c r="B69" s="4" t="s">
        <v>162</v>
      </c>
      <c r="C69" s="4" t="s">
        <v>116</v>
      </c>
      <c r="D69" s="8">
        <v>2.5299999999999998</v>
      </c>
      <c r="E69" s="8">
        <v>2.57</v>
      </c>
      <c r="Q69" s="4">
        <v>849702997</v>
      </c>
    </row>
    <row r="70" spans="1:17" ht="13" x14ac:dyDescent="0.15">
      <c r="A70" s="10">
        <v>45597.451122685183</v>
      </c>
      <c r="B70" s="4" t="s">
        <v>162</v>
      </c>
      <c r="C70" s="4" t="s">
        <v>117</v>
      </c>
      <c r="D70" s="8">
        <v>2.46</v>
      </c>
      <c r="E70" s="8">
        <v>2.56</v>
      </c>
      <c r="Q70" s="4">
        <v>849702997</v>
      </c>
    </row>
    <row r="71" spans="1:17" ht="13" x14ac:dyDescent="0.15">
      <c r="A71" s="10">
        <v>45597.451226851852</v>
      </c>
      <c r="B71" s="4" t="s">
        <v>162</v>
      </c>
      <c r="C71" s="4" t="s">
        <v>118</v>
      </c>
      <c r="D71" s="8">
        <v>2.64</v>
      </c>
      <c r="E71" s="8">
        <v>2.5099999999999998</v>
      </c>
      <c r="Q71" s="4">
        <v>849702997</v>
      </c>
    </row>
    <row r="72" spans="1:17" ht="13" x14ac:dyDescent="0.15">
      <c r="A72" s="10">
        <v>45597.451354166667</v>
      </c>
      <c r="B72" s="4" t="s">
        <v>162</v>
      </c>
      <c r="C72" s="4" t="s">
        <v>119</v>
      </c>
      <c r="D72" s="8">
        <v>2.72</v>
      </c>
      <c r="E72" s="8">
        <v>2.74</v>
      </c>
      <c r="Q72" s="4">
        <v>849702997</v>
      </c>
    </row>
    <row r="73" spans="1:17" ht="13" x14ac:dyDescent="0.15">
      <c r="A73" s="10">
        <v>45597.451469907406</v>
      </c>
      <c r="B73" s="4" t="s">
        <v>162</v>
      </c>
      <c r="C73" s="4" t="s">
        <v>120</v>
      </c>
      <c r="D73" s="8">
        <v>2.5499999999999998</v>
      </c>
      <c r="E73" s="8">
        <v>2.3109999999999999</v>
      </c>
      <c r="Q73" s="4">
        <v>849702997</v>
      </c>
    </row>
    <row r="74" spans="1:17" ht="13" x14ac:dyDescent="0.15">
      <c r="A74" s="10">
        <v>45597.451747685183</v>
      </c>
      <c r="B74" s="4" t="s">
        <v>162</v>
      </c>
      <c r="C74" s="4" t="s">
        <v>121</v>
      </c>
      <c r="D74" s="8">
        <v>2.62</v>
      </c>
      <c r="E74" s="8">
        <v>2.5099999999999998</v>
      </c>
      <c r="Q74" s="4">
        <v>849702997</v>
      </c>
    </row>
    <row r="75" spans="1:17" ht="13" x14ac:dyDescent="0.15">
      <c r="A75" s="10">
        <v>45597.451909722222</v>
      </c>
      <c r="B75" s="4" t="s">
        <v>162</v>
      </c>
      <c r="C75" s="4" t="s">
        <v>122</v>
      </c>
      <c r="D75" s="8">
        <v>2.6219999999999999</v>
      </c>
      <c r="E75" s="8">
        <v>2.6680000000000001</v>
      </c>
      <c r="Q75" s="4">
        <v>849702997</v>
      </c>
    </row>
    <row r="76" spans="1:17" ht="13" x14ac:dyDescent="0.15">
      <c r="A76" s="10">
        <v>45597.452106481483</v>
      </c>
      <c r="B76" s="4" t="s">
        <v>162</v>
      </c>
      <c r="C76" s="4" t="s">
        <v>123</v>
      </c>
      <c r="D76" s="8">
        <v>2.5499999999999998</v>
      </c>
      <c r="E76" s="8">
        <v>2.56</v>
      </c>
      <c r="Q76" s="4">
        <v>849702997</v>
      </c>
    </row>
    <row r="77" spans="1:17" ht="13" x14ac:dyDescent="0.15">
      <c r="A77" s="10">
        <v>45597.452233796299</v>
      </c>
      <c r="B77" s="4" t="s">
        <v>162</v>
      </c>
      <c r="C77" s="4" t="s">
        <v>124</v>
      </c>
      <c r="D77" s="8">
        <v>2.76</v>
      </c>
      <c r="E77" s="8">
        <v>2.5099999999999998</v>
      </c>
      <c r="Q77" s="4">
        <v>849702997</v>
      </c>
    </row>
    <row r="78" spans="1:17" ht="13" x14ac:dyDescent="0.15">
      <c r="A78" s="10">
        <v>45597.452326388891</v>
      </c>
      <c r="B78" s="4" t="s">
        <v>162</v>
      </c>
      <c r="C78" s="4" t="s">
        <v>125</v>
      </c>
      <c r="D78" s="8">
        <v>2.58</v>
      </c>
      <c r="E78" s="8">
        <v>0</v>
      </c>
      <c r="Q78" s="4">
        <v>849702997</v>
      </c>
    </row>
    <row r="79" spans="1:17" ht="13" x14ac:dyDescent="0.15">
      <c r="A79" s="10">
        <v>45597.452418981484</v>
      </c>
      <c r="B79" s="4" t="s">
        <v>162</v>
      </c>
      <c r="C79" s="4" t="s">
        <v>126</v>
      </c>
      <c r="D79" s="8">
        <v>2.48</v>
      </c>
      <c r="E79" s="8">
        <v>2.4700000000000002</v>
      </c>
      <c r="Q79" s="4">
        <v>849702997</v>
      </c>
    </row>
    <row r="80" spans="1:17" ht="13" x14ac:dyDescent="0.15">
      <c r="A80" s="10">
        <v>45597.452627314815</v>
      </c>
      <c r="B80" s="4" t="s">
        <v>162</v>
      </c>
      <c r="C80" s="4" t="s">
        <v>127</v>
      </c>
      <c r="D80" s="8">
        <v>2.984</v>
      </c>
      <c r="E80" s="8">
        <v>2.9489999999999998</v>
      </c>
      <c r="Q80" s="4">
        <v>849702997</v>
      </c>
    </row>
    <row r="81" spans="1:17" ht="13" x14ac:dyDescent="0.15">
      <c r="A81" s="10">
        <v>45597.452824074076</v>
      </c>
      <c r="B81" s="4" t="s">
        <v>162</v>
      </c>
      <c r="C81" s="4" t="s">
        <v>128</v>
      </c>
      <c r="D81" s="8">
        <v>0</v>
      </c>
      <c r="E81" s="8">
        <v>2.7450000000000001</v>
      </c>
      <c r="Q81" s="4">
        <v>849702997</v>
      </c>
    </row>
    <row r="82" spans="1:17" ht="13" x14ac:dyDescent="0.15">
      <c r="A82" s="10">
        <v>45597.453032407408</v>
      </c>
      <c r="B82" s="4" t="s">
        <v>162</v>
      </c>
      <c r="C82" s="4" t="s">
        <v>129</v>
      </c>
      <c r="D82" s="8">
        <v>2.7010000000000001</v>
      </c>
      <c r="E82" s="8">
        <v>2.64</v>
      </c>
      <c r="Q82" s="4">
        <v>849702997</v>
      </c>
    </row>
    <row r="83" spans="1:17" ht="13" x14ac:dyDescent="0.15">
      <c r="A83" s="10">
        <v>45597.453229166669</v>
      </c>
      <c r="B83" s="4" t="s">
        <v>162</v>
      </c>
      <c r="C83" s="4" t="s">
        <v>130</v>
      </c>
      <c r="D83" s="8">
        <v>2.54</v>
      </c>
      <c r="E83" s="8">
        <v>0</v>
      </c>
      <c r="Q83" s="4">
        <v>849702997</v>
      </c>
    </row>
    <row r="84" spans="1:17" ht="13" x14ac:dyDescent="0.15">
      <c r="A84" s="10">
        <v>45597.453402777777</v>
      </c>
      <c r="B84" s="4" t="s">
        <v>162</v>
      </c>
      <c r="C84" s="4" t="s">
        <v>131</v>
      </c>
      <c r="D84" s="8">
        <v>2.5880000000000001</v>
      </c>
      <c r="E84" s="8">
        <v>2.6240000000000001</v>
      </c>
      <c r="Q84" s="4">
        <v>849702997</v>
      </c>
    </row>
    <row r="85" spans="1:17" ht="13" x14ac:dyDescent="0.15">
      <c r="A85" s="10">
        <v>45597.453553240739</v>
      </c>
      <c r="B85" s="4" t="s">
        <v>162</v>
      </c>
      <c r="C85" s="4" t="s">
        <v>132</v>
      </c>
      <c r="D85" s="8">
        <v>2.883</v>
      </c>
      <c r="E85" s="8">
        <v>3.0190000000000001</v>
      </c>
      <c r="Q85" s="4">
        <v>849702997</v>
      </c>
    </row>
    <row r="86" spans="1:17" ht="13" x14ac:dyDescent="0.15">
      <c r="A86" s="10">
        <v>45597.453726851854</v>
      </c>
      <c r="B86" s="4" t="s">
        <v>162</v>
      </c>
      <c r="C86" s="4" t="s">
        <v>133</v>
      </c>
      <c r="D86" s="8">
        <v>2.8279999999999998</v>
      </c>
      <c r="E86" s="8">
        <v>2.5019999999999998</v>
      </c>
      <c r="Q86" s="4">
        <v>849702997</v>
      </c>
    </row>
    <row r="87" spans="1:17" ht="13" x14ac:dyDescent="0.15">
      <c r="A87" s="10">
        <v>45597.454502314817</v>
      </c>
      <c r="B87" s="4" t="s">
        <v>162</v>
      </c>
      <c r="C87" s="4" t="s">
        <v>135</v>
      </c>
      <c r="D87" s="8">
        <v>2.78</v>
      </c>
      <c r="E87" s="8">
        <v>2.68</v>
      </c>
      <c r="Q87" s="4">
        <v>849702997</v>
      </c>
    </row>
    <row r="88" spans="1:17" ht="13" x14ac:dyDescent="0.15">
      <c r="A88" s="10">
        <v>45597.454733796294</v>
      </c>
      <c r="B88" s="4" t="s">
        <v>162</v>
      </c>
      <c r="C88" s="4" t="s">
        <v>136</v>
      </c>
      <c r="D88" s="8">
        <v>3.27</v>
      </c>
      <c r="E88" s="8">
        <v>3.13</v>
      </c>
      <c r="Q88" s="4">
        <v>849702997</v>
      </c>
    </row>
    <row r="89" spans="1:17" ht="13" x14ac:dyDescent="0.15">
      <c r="A89" s="10">
        <v>45597.454826388886</v>
      </c>
      <c r="B89" s="4" t="s">
        <v>162</v>
      </c>
      <c r="C89" s="4" t="s">
        <v>137</v>
      </c>
      <c r="D89" s="8">
        <v>0</v>
      </c>
      <c r="E89" s="8">
        <v>3.14</v>
      </c>
      <c r="Q89" s="4">
        <v>849702997</v>
      </c>
    </row>
    <row r="90" spans="1:17" ht="13" x14ac:dyDescent="0.15">
      <c r="A90" s="10">
        <v>45597.454953703702</v>
      </c>
      <c r="B90" s="4" t="s">
        <v>162</v>
      </c>
      <c r="C90" s="4" t="s">
        <v>138</v>
      </c>
      <c r="D90" s="8">
        <v>2.66</v>
      </c>
      <c r="E90" s="8">
        <v>2.82</v>
      </c>
      <c r="Q90" s="4">
        <v>849702997</v>
      </c>
    </row>
    <row r="91" spans="1:17" ht="13" x14ac:dyDescent="0.15">
      <c r="A91" s="10">
        <v>45597.45521990741</v>
      </c>
      <c r="B91" s="4" t="s">
        <v>162</v>
      </c>
      <c r="C91" s="4" t="s">
        <v>139</v>
      </c>
      <c r="D91" s="8">
        <v>2.5499999999999998</v>
      </c>
      <c r="E91" s="8">
        <v>2.52</v>
      </c>
      <c r="Q91" s="4">
        <v>849702997</v>
      </c>
    </row>
    <row r="92" spans="1:17" ht="13" x14ac:dyDescent="0.15">
      <c r="A92" s="10">
        <v>45597.455405092594</v>
      </c>
      <c r="B92" s="4" t="s">
        <v>162</v>
      </c>
      <c r="C92" s="4" t="s">
        <v>140</v>
      </c>
      <c r="D92" s="8">
        <v>2.97</v>
      </c>
      <c r="E92" s="8">
        <v>3</v>
      </c>
      <c r="Q92" s="4">
        <v>849702997</v>
      </c>
    </row>
    <row r="93" spans="1:17" ht="13" x14ac:dyDescent="0.15">
      <c r="A93" s="10">
        <v>45597.455555555556</v>
      </c>
      <c r="B93" s="4" t="s">
        <v>162</v>
      </c>
      <c r="C93" s="4" t="s">
        <v>141</v>
      </c>
      <c r="D93" s="8">
        <v>2.72</v>
      </c>
      <c r="E93" s="8">
        <v>2.44</v>
      </c>
      <c r="Q93" s="4">
        <v>849702997</v>
      </c>
    </row>
    <row r="94" spans="1:17" ht="13" x14ac:dyDescent="0.15">
      <c r="A94" s="10">
        <v>45597.455729166664</v>
      </c>
      <c r="B94" s="4" t="s">
        <v>162</v>
      </c>
      <c r="C94" s="4" t="s">
        <v>142</v>
      </c>
      <c r="D94" s="8">
        <v>2.72</v>
      </c>
      <c r="E94" s="8">
        <v>2.63</v>
      </c>
      <c r="Q94" s="4">
        <v>849702997</v>
      </c>
    </row>
    <row r="95" spans="1:17" ht="13" x14ac:dyDescent="0.15">
      <c r="A95" s="10">
        <v>45597.456388888888</v>
      </c>
      <c r="B95" s="4" t="s">
        <v>162</v>
      </c>
      <c r="C95" s="4" t="s">
        <v>143</v>
      </c>
      <c r="D95" s="8">
        <v>2.63</v>
      </c>
      <c r="E95" s="8">
        <v>2.58</v>
      </c>
      <c r="Q95" s="4">
        <v>849702997</v>
      </c>
    </row>
    <row r="96" spans="1:17" ht="13" x14ac:dyDescent="0.15">
      <c r="A96" s="10">
        <v>45597.456747685188</v>
      </c>
      <c r="B96" s="4" t="s">
        <v>162</v>
      </c>
      <c r="C96" s="4" t="s">
        <v>144</v>
      </c>
      <c r="D96" s="8">
        <v>2.71</v>
      </c>
      <c r="E96" s="8">
        <v>2.71</v>
      </c>
      <c r="Q96" s="4">
        <v>849702997</v>
      </c>
    </row>
    <row r="97" spans="1:17" ht="13" x14ac:dyDescent="0.15">
      <c r="A97" s="10">
        <v>45597.456990740742</v>
      </c>
      <c r="B97" s="4" t="s">
        <v>162</v>
      </c>
      <c r="C97" s="4" t="s">
        <v>145</v>
      </c>
      <c r="D97" s="8">
        <v>2.54</v>
      </c>
      <c r="E97" s="8">
        <v>2.46</v>
      </c>
      <c r="Q97" s="4">
        <v>849702997</v>
      </c>
    </row>
    <row r="98" spans="1:17" ht="13" x14ac:dyDescent="0.15">
      <c r="A98" s="10">
        <v>45597.457199074073</v>
      </c>
      <c r="B98" s="4" t="s">
        <v>162</v>
      </c>
      <c r="C98" s="4" t="s">
        <v>146</v>
      </c>
      <c r="D98" s="8">
        <v>2.64</v>
      </c>
      <c r="E98" s="8">
        <v>2.42</v>
      </c>
      <c r="Q98" s="4">
        <v>849702997</v>
      </c>
    </row>
    <row r="99" spans="1:17" ht="13" x14ac:dyDescent="0.15">
      <c r="A99" s="10">
        <v>45597.457662037035</v>
      </c>
      <c r="B99" s="4" t="s">
        <v>162</v>
      </c>
      <c r="C99" s="4" t="s">
        <v>147</v>
      </c>
      <c r="D99" s="8">
        <v>2.71</v>
      </c>
      <c r="E99" s="8">
        <v>2.72</v>
      </c>
      <c r="Q99" s="4">
        <v>849702997</v>
      </c>
    </row>
    <row r="100" spans="1:17" ht="13" x14ac:dyDescent="0.15">
      <c r="A100" s="10">
        <v>45597.458229166667</v>
      </c>
      <c r="B100" s="4" t="s">
        <v>162</v>
      </c>
      <c r="C100" s="4" t="s">
        <v>148</v>
      </c>
      <c r="D100" s="8">
        <v>3.1</v>
      </c>
      <c r="E100" s="8">
        <v>2.92</v>
      </c>
      <c r="Q100" s="4">
        <v>849702997</v>
      </c>
    </row>
    <row r="101" spans="1:17" ht="13" x14ac:dyDescent="0.15">
      <c r="A101" s="10">
        <v>45597.458460648151</v>
      </c>
      <c r="B101" s="4" t="s">
        <v>162</v>
      </c>
      <c r="C101" s="4" t="s">
        <v>150</v>
      </c>
      <c r="D101" s="8">
        <v>2.78</v>
      </c>
      <c r="E101" s="8">
        <v>2.67</v>
      </c>
      <c r="Q101" s="4">
        <v>849702997</v>
      </c>
    </row>
    <row r="102" spans="1:17" ht="13" x14ac:dyDescent="0.15">
      <c r="A102" s="10">
        <v>45597.458680555559</v>
      </c>
      <c r="B102" s="4" t="s">
        <v>162</v>
      </c>
      <c r="C102" s="4" t="s">
        <v>151</v>
      </c>
      <c r="D102" s="8">
        <v>2.83</v>
      </c>
      <c r="E102" s="8">
        <v>2.87</v>
      </c>
      <c r="Q102" s="4">
        <v>849702997</v>
      </c>
    </row>
    <row r="103" spans="1:17" ht="13" x14ac:dyDescent="0.15">
      <c r="A103" s="10">
        <v>45597.458865740744</v>
      </c>
      <c r="B103" s="4" t="s">
        <v>162</v>
      </c>
      <c r="C103" s="4" t="s">
        <v>152</v>
      </c>
      <c r="D103" s="8">
        <v>2.76</v>
      </c>
      <c r="E103" s="8">
        <v>2.72</v>
      </c>
      <c r="Q103" s="4">
        <v>849702997</v>
      </c>
    </row>
    <row r="104" spans="1:17" ht="13" x14ac:dyDescent="0.15">
      <c r="A104" s="10">
        <v>45597.459004629629</v>
      </c>
      <c r="B104" s="4" t="s">
        <v>162</v>
      </c>
      <c r="C104" s="4" t="s">
        <v>153</v>
      </c>
      <c r="D104" s="8">
        <v>2.95</v>
      </c>
      <c r="E104" s="8">
        <v>2.86</v>
      </c>
      <c r="Q104" s="4">
        <v>849702997</v>
      </c>
    </row>
    <row r="105" spans="1:17" ht="13" x14ac:dyDescent="0.15">
      <c r="A105" s="10">
        <v>45597.459293981483</v>
      </c>
      <c r="B105" s="4" t="s">
        <v>162</v>
      </c>
      <c r="C105" s="4" t="s">
        <v>154</v>
      </c>
      <c r="D105" s="8">
        <v>2.46</v>
      </c>
      <c r="E105" s="8">
        <v>2.48</v>
      </c>
      <c r="Q105" s="4">
        <v>849702997</v>
      </c>
    </row>
    <row r="106" spans="1:17" ht="13" x14ac:dyDescent="0.15">
      <c r="A106" s="10">
        <v>45597.459699074076</v>
      </c>
      <c r="B106" s="4" t="s">
        <v>162</v>
      </c>
      <c r="C106" s="4" t="s">
        <v>155</v>
      </c>
      <c r="D106" s="8">
        <v>2.79</v>
      </c>
      <c r="E106" s="8">
        <v>2.96</v>
      </c>
      <c r="Q106" s="4">
        <v>849702997</v>
      </c>
    </row>
    <row r="107" spans="1:17" ht="13" x14ac:dyDescent="0.15">
      <c r="C107" s="4" t="s">
        <v>134</v>
      </c>
      <c r="D107" s="8">
        <v>2.67</v>
      </c>
      <c r="E107" s="8">
        <v>2.718</v>
      </c>
    </row>
    <row r="108" spans="1:17" ht="13" x14ac:dyDescent="0.15">
      <c r="D108" s="8"/>
      <c r="E108" s="8"/>
    </row>
    <row r="109" spans="1:17" ht="13" x14ac:dyDescent="0.15">
      <c r="D109" s="8"/>
      <c r="E109" s="8"/>
    </row>
    <row r="110" spans="1:17" ht="13" x14ac:dyDescent="0.15">
      <c r="D110" s="8"/>
      <c r="E110" s="8"/>
    </row>
    <row r="111" spans="1:17" ht="13" x14ac:dyDescent="0.15">
      <c r="D111" s="8"/>
      <c r="E111" s="8"/>
    </row>
    <row r="112" spans="1:17" ht="13" x14ac:dyDescent="0.15">
      <c r="D112" s="8"/>
      <c r="E112" s="8"/>
    </row>
    <row r="113" spans="4:5" ht="13" x14ac:dyDescent="0.15">
      <c r="D113" s="8"/>
      <c r="E113" s="8"/>
    </row>
    <row r="114" spans="4:5" ht="13" x14ac:dyDescent="0.15">
      <c r="D114" s="8"/>
      <c r="E114" s="8"/>
    </row>
    <row r="115" spans="4:5" ht="13" x14ac:dyDescent="0.15">
      <c r="D115" s="8"/>
      <c r="E115" s="8"/>
    </row>
    <row r="116" spans="4:5" ht="13" x14ac:dyDescent="0.15">
      <c r="D116" s="8"/>
      <c r="E116" s="8"/>
    </row>
    <row r="117" spans="4:5" ht="13" x14ac:dyDescent="0.15">
      <c r="D117" s="8"/>
      <c r="E117" s="8"/>
    </row>
    <row r="118" spans="4:5" ht="13" x14ac:dyDescent="0.15">
      <c r="D118" s="8"/>
      <c r="E118" s="8"/>
    </row>
    <row r="119" spans="4:5" ht="13" x14ac:dyDescent="0.15">
      <c r="D119" s="8"/>
      <c r="E119" s="8"/>
    </row>
    <row r="120" spans="4:5" ht="13" x14ac:dyDescent="0.15">
      <c r="D120" s="8"/>
      <c r="E120" s="8"/>
    </row>
    <row r="121" spans="4:5" ht="13" x14ac:dyDescent="0.15">
      <c r="D121" s="8"/>
      <c r="E121" s="8"/>
    </row>
    <row r="122" spans="4:5" ht="13" x14ac:dyDescent="0.15">
      <c r="D122" s="8"/>
      <c r="E122" s="8"/>
    </row>
    <row r="123" spans="4:5" ht="13" x14ac:dyDescent="0.15">
      <c r="D123" s="8"/>
      <c r="E123" s="8"/>
    </row>
    <row r="124" spans="4:5" ht="13" x14ac:dyDescent="0.15">
      <c r="D124" s="8"/>
      <c r="E124" s="8"/>
    </row>
    <row r="125" spans="4:5" ht="13" x14ac:dyDescent="0.15">
      <c r="D125" s="8"/>
      <c r="E125" s="8"/>
    </row>
    <row r="126" spans="4:5" ht="13" x14ac:dyDescent="0.15">
      <c r="D126" s="8"/>
      <c r="E126" s="8"/>
    </row>
    <row r="127" spans="4:5" ht="13" x14ac:dyDescent="0.15">
      <c r="D127" s="8"/>
      <c r="E127" s="8"/>
    </row>
    <row r="128" spans="4:5" ht="13" x14ac:dyDescent="0.15">
      <c r="D128" s="8"/>
      <c r="E128" s="8"/>
    </row>
    <row r="129" spans="4:5" ht="13" x14ac:dyDescent="0.15">
      <c r="D129" s="8"/>
      <c r="E129" s="8"/>
    </row>
    <row r="130" spans="4:5" ht="13" x14ac:dyDescent="0.15">
      <c r="D130" s="8"/>
      <c r="E130" s="8"/>
    </row>
    <row r="131" spans="4:5" ht="13" x14ac:dyDescent="0.15">
      <c r="D131" s="8"/>
      <c r="E131" s="8"/>
    </row>
    <row r="132" spans="4:5" ht="13" x14ac:dyDescent="0.15">
      <c r="D132" s="8"/>
      <c r="E132" s="8"/>
    </row>
    <row r="133" spans="4:5" ht="13" x14ac:dyDescent="0.15">
      <c r="D133" s="8"/>
      <c r="E133" s="8"/>
    </row>
    <row r="134" spans="4:5" ht="13" x14ac:dyDescent="0.15">
      <c r="D134" s="8"/>
      <c r="E134" s="8"/>
    </row>
    <row r="135" spans="4:5" ht="13" x14ac:dyDescent="0.15">
      <c r="D135" s="8"/>
      <c r="E135" s="8"/>
    </row>
    <row r="136" spans="4:5" ht="13" x14ac:dyDescent="0.15">
      <c r="D136" s="8"/>
      <c r="E136" s="8"/>
    </row>
    <row r="137" spans="4:5" ht="13" x14ac:dyDescent="0.15">
      <c r="D137" s="8"/>
      <c r="E137" s="8"/>
    </row>
    <row r="138" spans="4:5" ht="13" x14ac:dyDescent="0.15">
      <c r="D138" s="8"/>
      <c r="E138" s="8"/>
    </row>
    <row r="139" spans="4:5" ht="13" x14ac:dyDescent="0.15">
      <c r="D139" s="8"/>
      <c r="E139" s="8"/>
    </row>
    <row r="140" spans="4:5" ht="13" x14ac:dyDescent="0.15">
      <c r="D140" s="8"/>
      <c r="E140" s="8"/>
    </row>
    <row r="141" spans="4:5" ht="13" x14ac:dyDescent="0.15">
      <c r="D141" s="8"/>
      <c r="E141" s="8"/>
    </row>
    <row r="142" spans="4:5" ht="13" x14ac:dyDescent="0.15">
      <c r="D142" s="8"/>
      <c r="E142" s="8"/>
    </row>
    <row r="143" spans="4:5" ht="13" x14ac:dyDescent="0.15">
      <c r="D143" s="8"/>
      <c r="E143" s="8"/>
    </row>
    <row r="144" spans="4:5" ht="13" x14ac:dyDescent="0.15">
      <c r="D144" s="8"/>
      <c r="E144" s="8"/>
    </row>
    <row r="145" spans="4:5" ht="13" x14ac:dyDescent="0.15">
      <c r="D145" s="8"/>
      <c r="E145" s="8"/>
    </row>
    <row r="146" spans="4:5" ht="13" x14ac:dyDescent="0.15">
      <c r="D146" s="8"/>
      <c r="E146" s="8"/>
    </row>
    <row r="147" spans="4:5" ht="13" x14ac:dyDescent="0.15">
      <c r="D147" s="8"/>
      <c r="E147" s="8"/>
    </row>
    <row r="148" spans="4:5" ht="13" x14ac:dyDescent="0.15">
      <c r="D148" s="8"/>
      <c r="E148" s="8"/>
    </row>
    <row r="149" spans="4:5" ht="13" x14ac:dyDescent="0.15">
      <c r="D149" s="8"/>
      <c r="E149" s="8"/>
    </row>
    <row r="150" spans="4:5" ht="13" x14ac:dyDescent="0.15">
      <c r="D150" s="8"/>
      <c r="E150" s="8"/>
    </row>
    <row r="151" spans="4:5" ht="13" x14ac:dyDescent="0.15">
      <c r="D151" s="8"/>
      <c r="E151" s="8"/>
    </row>
    <row r="152" spans="4:5" ht="13" x14ac:dyDescent="0.15">
      <c r="D152" s="8"/>
      <c r="E152" s="8"/>
    </row>
    <row r="153" spans="4:5" ht="13" x14ac:dyDescent="0.15">
      <c r="D153" s="8"/>
      <c r="E153" s="8"/>
    </row>
    <row r="154" spans="4:5" ht="13" x14ac:dyDescent="0.15">
      <c r="D154" s="8"/>
      <c r="E154" s="8"/>
    </row>
    <row r="155" spans="4:5" ht="13" x14ac:dyDescent="0.15">
      <c r="D155" s="8"/>
      <c r="E155" s="8"/>
    </row>
    <row r="156" spans="4:5" ht="13" x14ac:dyDescent="0.15">
      <c r="D156" s="8"/>
      <c r="E156" s="8"/>
    </row>
    <row r="157" spans="4:5" ht="13" x14ac:dyDescent="0.15">
      <c r="D157" s="8"/>
      <c r="E157" s="8"/>
    </row>
    <row r="158" spans="4:5" ht="13" x14ac:dyDescent="0.15">
      <c r="D158" s="8"/>
      <c r="E158" s="8"/>
    </row>
    <row r="159" spans="4:5" ht="13" x14ac:dyDescent="0.15">
      <c r="D159" s="8"/>
      <c r="E159" s="8"/>
    </row>
    <row r="160" spans="4:5" ht="13" x14ac:dyDescent="0.15">
      <c r="D160" s="8"/>
      <c r="E160" s="8"/>
    </row>
    <row r="161" spans="4:5" ht="13" x14ac:dyDescent="0.15">
      <c r="D161" s="8"/>
      <c r="E161" s="8"/>
    </row>
    <row r="162" spans="4:5" ht="13" x14ac:dyDescent="0.15">
      <c r="D162" s="8"/>
      <c r="E162" s="8"/>
    </row>
    <row r="163" spans="4:5" ht="13" x14ac:dyDescent="0.15">
      <c r="D163" s="8"/>
      <c r="E163" s="8"/>
    </row>
    <row r="164" spans="4:5" ht="13" x14ac:dyDescent="0.15">
      <c r="D164" s="8"/>
      <c r="E164" s="8"/>
    </row>
    <row r="165" spans="4:5" ht="13" x14ac:dyDescent="0.15">
      <c r="D165" s="8"/>
      <c r="E165" s="8"/>
    </row>
    <row r="166" spans="4:5" ht="13" x14ac:dyDescent="0.15">
      <c r="D166" s="8"/>
      <c r="E166" s="8"/>
    </row>
    <row r="167" spans="4:5" ht="13" x14ac:dyDescent="0.15">
      <c r="D167" s="8"/>
      <c r="E167" s="8"/>
    </row>
    <row r="168" spans="4:5" ht="13" x14ac:dyDescent="0.15">
      <c r="D168" s="8"/>
      <c r="E168" s="8"/>
    </row>
    <row r="169" spans="4:5" ht="13" x14ac:dyDescent="0.15">
      <c r="D169" s="8"/>
      <c r="E169" s="8"/>
    </row>
    <row r="170" spans="4:5" ht="13" x14ac:dyDescent="0.15">
      <c r="D170" s="8"/>
      <c r="E170" s="8"/>
    </row>
    <row r="171" spans="4:5" ht="13" x14ac:dyDescent="0.15">
      <c r="D171" s="8"/>
      <c r="E171" s="8"/>
    </row>
    <row r="172" spans="4:5" ht="13" x14ac:dyDescent="0.15">
      <c r="D172" s="8"/>
      <c r="E172" s="8"/>
    </row>
    <row r="173" spans="4:5" ht="13" x14ac:dyDescent="0.15">
      <c r="D173" s="8"/>
      <c r="E173" s="8"/>
    </row>
    <row r="174" spans="4:5" ht="13" x14ac:dyDescent="0.15">
      <c r="D174" s="8"/>
      <c r="E174" s="8"/>
    </row>
    <row r="175" spans="4:5" ht="13" x14ac:dyDescent="0.15">
      <c r="D175" s="8"/>
      <c r="E175" s="8"/>
    </row>
    <row r="176" spans="4:5" ht="13" x14ac:dyDescent="0.15">
      <c r="D176" s="8"/>
      <c r="E176" s="8"/>
    </row>
    <row r="177" spans="4:5" ht="13" x14ac:dyDescent="0.15">
      <c r="D177" s="8"/>
      <c r="E177" s="8"/>
    </row>
    <row r="178" spans="4:5" ht="13" x14ac:dyDescent="0.15">
      <c r="D178" s="8"/>
      <c r="E178" s="8"/>
    </row>
    <row r="179" spans="4:5" ht="13" x14ac:dyDescent="0.15">
      <c r="D179" s="8"/>
      <c r="E179" s="8"/>
    </row>
    <row r="180" spans="4:5" ht="13" x14ac:dyDescent="0.15">
      <c r="D180" s="8"/>
      <c r="E180" s="8"/>
    </row>
    <row r="181" spans="4:5" ht="13" x14ac:dyDescent="0.15">
      <c r="D181" s="8"/>
      <c r="E181" s="8"/>
    </row>
    <row r="182" spans="4:5" ht="13" x14ac:dyDescent="0.15">
      <c r="D182" s="8"/>
      <c r="E182" s="8"/>
    </row>
    <row r="183" spans="4:5" ht="13" x14ac:dyDescent="0.15">
      <c r="D183" s="8"/>
      <c r="E183" s="8"/>
    </row>
    <row r="184" spans="4:5" ht="13" x14ac:dyDescent="0.15">
      <c r="D184" s="8"/>
      <c r="E184" s="8"/>
    </row>
    <row r="185" spans="4:5" ht="13" x14ac:dyDescent="0.15">
      <c r="D185" s="8"/>
      <c r="E185" s="8"/>
    </row>
    <row r="186" spans="4:5" ht="13" x14ac:dyDescent="0.15">
      <c r="D186" s="8"/>
      <c r="E186" s="8"/>
    </row>
    <row r="187" spans="4:5" ht="13" x14ac:dyDescent="0.15">
      <c r="D187" s="8"/>
      <c r="E187" s="8"/>
    </row>
    <row r="188" spans="4:5" ht="13" x14ac:dyDescent="0.15">
      <c r="D188" s="8"/>
      <c r="E188" s="8"/>
    </row>
    <row r="189" spans="4:5" ht="13" x14ac:dyDescent="0.15">
      <c r="D189" s="8"/>
      <c r="E189" s="8"/>
    </row>
    <row r="190" spans="4:5" ht="13" x14ac:dyDescent="0.15">
      <c r="D190" s="8"/>
      <c r="E190" s="8"/>
    </row>
    <row r="191" spans="4:5" ht="13" x14ac:dyDescent="0.15">
      <c r="D191" s="8"/>
      <c r="E191" s="8"/>
    </row>
    <row r="192" spans="4:5" ht="13" x14ac:dyDescent="0.15">
      <c r="D192" s="8"/>
      <c r="E192" s="8"/>
    </row>
    <row r="193" spans="4:5" ht="13" x14ac:dyDescent="0.15">
      <c r="D193" s="8"/>
      <c r="E193" s="8"/>
    </row>
    <row r="194" spans="4:5" ht="13" x14ac:dyDescent="0.15">
      <c r="D194" s="8"/>
      <c r="E194" s="8"/>
    </row>
    <row r="195" spans="4:5" ht="13" x14ac:dyDescent="0.15">
      <c r="D195" s="8"/>
      <c r="E195" s="8"/>
    </row>
    <row r="196" spans="4:5" ht="13" x14ac:dyDescent="0.15">
      <c r="D196" s="8"/>
      <c r="E196" s="8"/>
    </row>
    <row r="197" spans="4:5" ht="13" x14ac:dyDescent="0.15">
      <c r="D197" s="8"/>
      <c r="E197" s="8"/>
    </row>
    <row r="198" spans="4:5" ht="13" x14ac:dyDescent="0.15">
      <c r="D198" s="8"/>
      <c r="E198" s="8"/>
    </row>
    <row r="199" spans="4:5" ht="13" x14ac:dyDescent="0.15">
      <c r="D199" s="8"/>
      <c r="E199" s="8"/>
    </row>
    <row r="200" spans="4:5" ht="13" x14ac:dyDescent="0.15">
      <c r="D200" s="8"/>
      <c r="E200" s="8"/>
    </row>
    <row r="201" spans="4:5" ht="13" x14ac:dyDescent="0.15">
      <c r="D201" s="8"/>
      <c r="E201" s="8"/>
    </row>
    <row r="202" spans="4:5" ht="13" x14ac:dyDescent="0.15">
      <c r="D202" s="8"/>
      <c r="E202" s="8"/>
    </row>
    <row r="203" spans="4:5" ht="13" x14ac:dyDescent="0.15">
      <c r="D203" s="8"/>
      <c r="E203" s="8"/>
    </row>
    <row r="204" spans="4:5" ht="13" x14ac:dyDescent="0.15">
      <c r="D204" s="8"/>
      <c r="E204" s="8"/>
    </row>
    <row r="205" spans="4:5" ht="13" x14ac:dyDescent="0.15">
      <c r="D205" s="8"/>
      <c r="E205" s="8"/>
    </row>
    <row r="206" spans="4:5" ht="13" x14ac:dyDescent="0.15">
      <c r="D206" s="8"/>
      <c r="E206" s="8"/>
    </row>
    <row r="207" spans="4:5" ht="13" x14ac:dyDescent="0.15">
      <c r="D207" s="8"/>
      <c r="E207" s="8"/>
    </row>
    <row r="208" spans="4:5" ht="13" x14ac:dyDescent="0.15">
      <c r="D208" s="8"/>
      <c r="E208" s="8"/>
    </row>
    <row r="209" spans="4:5" ht="13" x14ac:dyDescent="0.15">
      <c r="D209" s="8"/>
      <c r="E209" s="8"/>
    </row>
    <row r="210" spans="4:5" ht="13" x14ac:dyDescent="0.15">
      <c r="D210" s="8"/>
      <c r="E210" s="8"/>
    </row>
    <row r="211" spans="4:5" ht="13" x14ac:dyDescent="0.15">
      <c r="D211" s="8"/>
      <c r="E211" s="8"/>
    </row>
    <row r="212" spans="4:5" ht="13" x14ac:dyDescent="0.15">
      <c r="D212" s="8"/>
      <c r="E212" s="8"/>
    </row>
    <row r="213" spans="4:5" ht="13" x14ac:dyDescent="0.15">
      <c r="D213" s="8"/>
      <c r="E213" s="8"/>
    </row>
    <row r="214" spans="4:5" ht="13" x14ac:dyDescent="0.15">
      <c r="D214" s="8"/>
      <c r="E214" s="8"/>
    </row>
    <row r="215" spans="4:5" ht="13" x14ac:dyDescent="0.15">
      <c r="D215" s="8"/>
      <c r="E215" s="8"/>
    </row>
    <row r="216" spans="4:5" ht="13" x14ac:dyDescent="0.15">
      <c r="D216" s="8"/>
      <c r="E216" s="8"/>
    </row>
    <row r="217" spans="4:5" ht="13" x14ac:dyDescent="0.15">
      <c r="D217" s="8"/>
      <c r="E217" s="8"/>
    </row>
    <row r="218" spans="4:5" ht="13" x14ac:dyDescent="0.15">
      <c r="D218" s="8"/>
      <c r="E218" s="8"/>
    </row>
    <row r="219" spans="4:5" ht="13" x14ac:dyDescent="0.15">
      <c r="D219" s="8"/>
      <c r="E219" s="8"/>
    </row>
    <row r="220" spans="4:5" ht="13" x14ac:dyDescent="0.15">
      <c r="D220" s="8"/>
      <c r="E220" s="8"/>
    </row>
    <row r="221" spans="4:5" ht="13" x14ac:dyDescent="0.15">
      <c r="D221" s="8"/>
      <c r="E221" s="8"/>
    </row>
    <row r="222" spans="4:5" ht="13" x14ac:dyDescent="0.15">
      <c r="D222" s="8"/>
      <c r="E222" s="8"/>
    </row>
    <row r="223" spans="4:5" ht="13" x14ac:dyDescent="0.15">
      <c r="D223" s="8"/>
      <c r="E223" s="8"/>
    </row>
    <row r="224" spans="4:5" ht="13" x14ac:dyDescent="0.15">
      <c r="D224" s="8"/>
      <c r="E224" s="8"/>
    </row>
    <row r="225" spans="4:5" ht="13" x14ac:dyDescent="0.15">
      <c r="D225" s="8"/>
      <c r="E225" s="8"/>
    </row>
    <row r="226" spans="4:5" ht="13" x14ac:dyDescent="0.15">
      <c r="D226" s="8"/>
      <c r="E226" s="8"/>
    </row>
    <row r="227" spans="4:5" ht="13" x14ac:dyDescent="0.15">
      <c r="D227" s="8"/>
      <c r="E227" s="8"/>
    </row>
    <row r="228" spans="4:5" ht="13" x14ac:dyDescent="0.15">
      <c r="D228" s="8"/>
      <c r="E228" s="8"/>
    </row>
    <row r="229" spans="4:5" ht="13" x14ac:dyDescent="0.15">
      <c r="D229" s="8"/>
      <c r="E229" s="8"/>
    </row>
    <row r="230" spans="4:5" ht="13" x14ac:dyDescent="0.15">
      <c r="D230" s="8"/>
      <c r="E230" s="8"/>
    </row>
    <row r="231" spans="4:5" ht="13" x14ac:dyDescent="0.15">
      <c r="D231" s="8"/>
      <c r="E231" s="8"/>
    </row>
    <row r="232" spans="4:5" ht="13" x14ac:dyDescent="0.15">
      <c r="D232" s="8"/>
      <c r="E232" s="8"/>
    </row>
    <row r="233" spans="4:5" ht="13" x14ac:dyDescent="0.15">
      <c r="D233" s="8"/>
      <c r="E233" s="8"/>
    </row>
    <row r="234" spans="4:5" ht="13" x14ac:dyDescent="0.15">
      <c r="D234" s="8"/>
      <c r="E234" s="8"/>
    </row>
    <row r="235" spans="4:5" ht="13" x14ac:dyDescent="0.15">
      <c r="D235" s="8"/>
      <c r="E235" s="8"/>
    </row>
    <row r="236" spans="4:5" ht="13" x14ac:dyDescent="0.15">
      <c r="D236" s="8"/>
      <c r="E236" s="8"/>
    </row>
    <row r="237" spans="4:5" ht="13" x14ac:dyDescent="0.15">
      <c r="D237" s="8"/>
      <c r="E237" s="8"/>
    </row>
    <row r="238" spans="4:5" ht="13" x14ac:dyDescent="0.15">
      <c r="D238" s="8"/>
      <c r="E238" s="8"/>
    </row>
    <row r="239" spans="4:5" ht="13" x14ac:dyDescent="0.15">
      <c r="D239" s="8"/>
      <c r="E239" s="8"/>
    </row>
    <row r="240" spans="4:5" ht="13" x14ac:dyDescent="0.15">
      <c r="D240" s="8"/>
      <c r="E240" s="8"/>
    </row>
    <row r="241" spans="4:5" ht="13" x14ac:dyDescent="0.15">
      <c r="D241" s="8"/>
      <c r="E241" s="8"/>
    </row>
    <row r="242" spans="4:5" ht="13" x14ac:dyDescent="0.15">
      <c r="D242" s="8"/>
      <c r="E242" s="8"/>
    </row>
    <row r="243" spans="4:5" ht="13" x14ac:dyDescent="0.15">
      <c r="D243" s="8"/>
      <c r="E243" s="8"/>
    </row>
    <row r="244" spans="4:5" ht="13" x14ac:dyDescent="0.15">
      <c r="D244" s="8"/>
      <c r="E244" s="8"/>
    </row>
    <row r="245" spans="4:5" ht="13" x14ac:dyDescent="0.15">
      <c r="D245" s="8"/>
      <c r="E245" s="8"/>
    </row>
    <row r="246" spans="4:5" ht="13" x14ac:dyDescent="0.15">
      <c r="D246" s="8"/>
      <c r="E246" s="8"/>
    </row>
    <row r="247" spans="4:5" ht="13" x14ac:dyDescent="0.15">
      <c r="D247" s="8"/>
      <c r="E247" s="8"/>
    </row>
    <row r="248" spans="4:5" ht="13" x14ac:dyDescent="0.15">
      <c r="D248" s="8"/>
      <c r="E248" s="8"/>
    </row>
    <row r="249" spans="4:5" ht="13" x14ac:dyDescent="0.15">
      <c r="D249" s="8"/>
      <c r="E249" s="8"/>
    </row>
    <row r="250" spans="4:5" ht="13" x14ac:dyDescent="0.15">
      <c r="D250" s="8"/>
      <c r="E250" s="8"/>
    </row>
    <row r="251" spans="4:5" ht="13" x14ac:dyDescent="0.15">
      <c r="D251" s="8"/>
      <c r="E251" s="8"/>
    </row>
    <row r="252" spans="4:5" ht="13" x14ac:dyDescent="0.15">
      <c r="D252" s="8"/>
      <c r="E252" s="8"/>
    </row>
    <row r="253" spans="4:5" ht="13" x14ac:dyDescent="0.15">
      <c r="D253" s="8"/>
      <c r="E253" s="8"/>
    </row>
    <row r="254" spans="4:5" ht="13" x14ac:dyDescent="0.15">
      <c r="D254" s="8"/>
      <c r="E254" s="8"/>
    </row>
    <row r="255" spans="4:5" ht="13" x14ac:dyDescent="0.15">
      <c r="D255" s="8"/>
      <c r="E255" s="8"/>
    </row>
    <row r="256" spans="4:5" ht="13" x14ac:dyDescent="0.15">
      <c r="D256" s="8"/>
      <c r="E256" s="8"/>
    </row>
    <row r="257" spans="4:5" ht="13" x14ac:dyDescent="0.15">
      <c r="D257" s="8"/>
      <c r="E257" s="8"/>
    </row>
    <row r="258" spans="4:5" ht="13" x14ac:dyDescent="0.15">
      <c r="D258" s="8"/>
      <c r="E258" s="8"/>
    </row>
    <row r="259" spans="4:5" ht="13" x14ac:dyDescent="0.15">
      <c r="D259" s="8"/>
      <c r="E259" s="8"/>
    </row>
    <row r="260" spans="4:5" ht="13" x14ac:dyDescent="0.15">
      <c r="D260" s="8"/>
      <c r="E260" s="8"/>
    </row>
    <row r="261" spans="4:5" ht="13" x14ac:dyDescent="0.15">
      <c r="D261" s="8"/>
      <c r="E261" s="8"/>
    </row>
    <row r="262" spans="4:5" ht="13" x14ac:dyDescent="0.15">
      <c r="D262" s="8"/>
      <c r="E262" s="8"/>
    </row>
    <row r="263" spans="4:5" ht="13" x14ac:dyDescent="0.15">
      <c r="D263" s="8"/>
      <c r="E263" s="8"/>
    </row>
    <row r="264" spans="4:5" ht="13" x14ac:dyDescent="0.15">
      <c r="D264" s="8"/>
      <c r="E264" s="8"/>
    </row>
    <row r="265" spans="4:5" ht="13" x14ac:dyDescent="0.15">
      <c r="D265" s="8"/>
      <c r="E265" s="8"/>
    </row>
    <row r="266" spans="4:5" ht="13" x14ac:dyDescent="0.15">
      <c r="D266" s="8"/>
      <c r="E266" s="8"/>
    </row>
    <row r="267" spans="4:5" ht="13" x14ac:dyDescent="0.15">
      <c r="D267" s="8"/>
      <c r="E267" s="8"/>
    </row>
    <row r="268" spans="4:5" ht="13" x14ac:dyDescent="0.15">
      <c r="D268" s="8"/>
      <c r="E268" s="8"/>
    </row>
    <row r="269" spans="4:5" ht="13" x14ac:dyDescent="0.15">
      <c r="D269" s="8"/>
      <c r="E269" s="8"/>
    </row>
    <row r="270" spans="4:5" ht="13" x14ac:dyDescent="0.15">
      <c r="D270" s="8"/>
      <c r="E270" s="8"/>
    </row>
    <row r="271" spans="4:5" ht="13" x14ac:dyDescent="0.15">
      <c r="D271" s="8"/>
      <c r="E271" s="8"/>
    </row>
    <row r="272" spans="4:5" ht="13" x14ac:dyDescent="0.15">
      <c r="D272" s="8"/>
      <c r="E272" s="8"/>
    </row>
    <row r="273" spans="4:5" ht="13" x14ac:dyDescent="0.15">
      <c r="D273" s="8"/>
      <c r="E273" s="8"/>
    </row>
    <row r="274" spans="4:5" ht="13" x14ac:dyDescent="0.15">
      <c r="D274" s="8"/>
      <c r="E274" s="8"/>
    </row>
    <row r="275" spans="4:5" ht="13" x14ac:dyDescent="0.15">
      <c r="D275" s="8"/>
      <c r="E275" s="8"/>
    </row>
    <row r="276" spans="4:5" ht="13" x14ac:dyDescent="0.15">
      <c r="D276" s="8"/>
      <c r="E276" s="8"/>
    </row>
    <row r="277" spans="4:5" ht="13" x14ac:dyDescent="0.15">
      <c r="D277" s="8"/>
      <c r="E277" s="8"/>
    </row>
    <row r="278" spans="4:5" ht="13" x14ac:dyDescent="0.15">
      <c r="D278" s="8"/>
      <c r="E278" s="8"/>
    </row>
    <row r="279" spans="4:5" ht="13" x14ac:dyDescent="0.15">
      <c r="D279" s="8"/>
      <c r="E279" s="8"/>
    </row>
    <row r="280" spans="4:5" ht="13" x14ac:dyDescent="0.15">
      <c r="D280" s="8"/>
      <c r="E280" s="8"/>
    </row>
    <row r="281" spans="4:5" ht="13" x14ac:dyDescent="0.15">
      <c r="D281" s="8"/>
      <c r="E281" s="8"/>
    </row>
    <row r="282" spans="4:5" ht="13" x14ac:dyDescent="0.15">
      <c r="D282" s="8"/>
      <c r="E282" s="8"/>
    </row>
    <row r="283" spans="4:5" ht="13" x14ac:dyDescent="0.15">
      <c r="D283" s="8"/>
      <c r="E283" s="8"/>
    </row>
    <row r="284" spans="4:5" ht="13" x14ac:dyDescent="0.15">
      <c r="D284" s="8"/>
      <c r="E284" s="8"/>
    </row>
    <row r="285" spans="4:5" ht="13" x14ac:dyDescent="0.15">
      <c r="D285" s="8"/>
      <c r="E285" s="8"/>
    </row>
    <row r="286" spans="4:5" ht="13" x14ac:dyDescent="0.15">
      <c r="D286" s="8"/>
      <c r="E286" s="8"/>
    </row>
    <row r="287" spans="4:5" ht="13" x14ac:dyDescent="0.15">
      <c r="D287" s="8"/>
      <c r="E287" s="8"/>
    </row>
    <row r="288" spans="4:5" ht="13" x14ac:dyDescent="0.15">
      <c r="D288" s="8"/>
      <c r="E288" s="8"/>
    </row>
    <row r="289" spans="4:5" ht="13" x14ac:dyDescent="0.15">
      <c r="D289" s="8"/>
      <c r="E289" s="8"/>
    </row>
    <row r="290" spans="4:5" ht="13" x14ac:dyDescent="0.15">
      <c r="D290" s="8"/>
      <c r="E290" s="8"/>
    </row>
    <row r="291" spans="4:5" ht="13" x14ac:dyDescent="0.15">
      <c r="D291" s="8"/>
      <c r="E291" s="8"/>
    </row>
    <row r="292" spans="4:5" ht="13" x14ac:dyDescent="0.15">
      <c r="D292" s="8"/>
      <c r="E292" s="8"/>
    </row>
    <row r="293" spans="4:5" ht="13" x14ac:dyDescent="0.15">
      <c r="D293" s="8"/>
      <c r="E293" s="8"/>
    </row>
    <row r="294" spans="4:5" ht="13" x14ac:dyDescent="0.15">
      <c r="D294" s="8"/>
      <c r="E294" s="8"/>
    </row>
    <row r="295" spans="4:5" ht="13" x14ac:dyDescent="0.15">
      <c r="D295" s="8"/>
      <c r="E295" s="8"/>
    </row>
    <row r="296" spans="4:5" ht="13" x14ac:dyDescent="0.15">
      <c r="D296" s="8"/>
      <c r="E296" s="8"/>
    </row>
    <row r="297" spans="4:5" ht="13" x14ac:dyDescent="0.15">
      <c r="D297" s="8"/>
      <c r="E297" s="8"/>
    </row>
    <row r="298" spans="4:5" ht="13" x14ac:dyDescent="0.15">
      <c r="D298" s="8"/>
      <c r="E298" s="8"/>
    </row>
    <row r="299" spans="4:5" ht="13" x14ac:dyDescent="0.15">
      <c r="D299" s="8"/>
      <c r="E299" s="8"/>
    </row>
    <row r="300" spans="4:5" ht="13" x14ac:dyDescent="0.15">
      <c r="D300" s="8"/>
      <c r="E300" s="8"/>
    </row>
    <row r="301" spans="4:5" ht="13" x14ac:dyDescent="0.15">
      <c r="D301" s="8"/>
      <c r="E301" s="8"/>
    </row>
    <row r="302" spans="4:5" ht="13" x14ac:dyDescent="0.15">
      <c r="D302" s="8"/>
      <c r="E302" s="8"/>
    </row>
    <row r="303" spans="4:5" ht="13" x14ac:dyDescent="0.15">
      <c r="D303" s="8"/>
      <c r="E303" s="8"/>
    </row>
    <row r="304" spans="4:5" ht="13" x14ac:dyDescent="0.15">
      <c r="D304" s="8"/>
      <c r="E304" s="8"/>
    </row>
    <row r="305" spans="4:5" ht="13" x14ac:dyDescent="0.15">
      <c r="D305" s="8"/>
      <c r="E305" s="8"/>
    </row>
    <row r="306" spans="4:5" ht="13" x14ac:dyDescent="0.15">
      <c r="D306" s="8"/>
      <c r="E306" s="8"/>
    </row>
    <row r="307" spans="4:5" ht="13" x14ac:dyDescent="0.15">
      <c r="D307" s="8"/>
      <c r="E307" s="8"/>
    </row>
    <row r="308" spans="4:5" ht="13" x14ac:dyDescent="0.15">
      <c r="D308" s="8"/>
      <c r="E308" s="8"/>
    </row>
    <row r="309" spans="4:5" ht="13" x14ac:dyDescent="0.15">
      <c r="D309" s="8"/>
      <c r="E309" s="8"/>
    </row>
    <row r="310" spans="4:5" ht="13" x14ac:dyDescent="0.15">
      <c r="D310" s="8"/>
      <c r="E310" s="8"/>
    </row>
    <row r="311" spans="4:5" ht="13" x14ac:dyDescent="0.15">
      <c r="D311" s="8"/>
      <c r="E311" s="8"/>
    </row>
    <row r="312" spans="4:5" ht="13" x14ac:dyDescent="0.15">
      <c r="D312" s="8"/>
      <c r="E312" s="8"/>
    </row>
    <row r="313" spans="4:5" ht="13" x14ac:dyDescent="0.15">
      <c r="D313" s="8"/>
      <c r="E313" s="8"/>
    </row>
    <row r="314" spans="4:5" ht="13" x14ac:dyDescent="0.15">
      <c r="D314" s="8"/>
      <c r="E314" s="8"/>
    </row>
    <row r="315" spans="4:5" ht="13" x14ac:dyDescent="0.15">
      <c r="D315" s="8"/>
      <c r="E315" s="8"/>
    </row>
    <row r="316" spans="4:5" ht="13" x14ac:dyDescent="0.15">
      <c r="D316" s="8"/>
      <c r="E316" s="8"/>
    </row>
    <row r="317" spans="4:5" ht="13" x14ac:dyDescent="0.15">
      <c r="D317" s="8"/>
      <c r="E317" s="8"/>
    </row>
    <row r="318" spans="4:5" ht="13" x14ac:dyDescent="0.15">
      <c r="D318" s="8"/>
      <c r="E318" s="8"/>
    </row>
    <row r="319" spans="4:5" ht="13" x14ac:dyDescent="0.15">
      <c r="D319" s="8"/>
      <c r="E319" s="8"/>
    </row>
    <row r="320" spans="4:5" ht="13" x14ac:dyDescent="0.15">
      <c r="D320" s="8"/>
      <c r="E320" s="8"/>
    </row>
    <row r="321" spans="4:5" ht="13" x14ac:dyDescent="0.15">
      <c r="D321" s="8"/>
      <c r="E321" s="8"/>
    </row>
    <row r="322" spans="4:5" ht="13" x14ac:dyDescent="0.15">
      <c r="D322" s="8"/>
      <c r="E322" s="8"/>
    </row>
    <row r="323" spans="4:5" ht="13" x14ac:dyDescent="0.15">
      <c r="D323" s="8"/>
      <c r="E323" s="8"/>
    </row>
    <row r="324" spans="4:5" ht="13" x14ac:dyDescent="0.15">
      <c r="D324" s="8"/>
      <c r="E324" s="8"/>
    </row>
    <row r="325" spans="4:5" ht="13" x14ac:dyDescent="0.15">
      <c r="D325" s="8"/>
      <c r="E325" s="8"/>
    </row>
    <row r="326" spans="4:5" ht="13" x14ac:dyDescent="0.15">
      <c r="D326" s="8"/>
      <c r="E326" s="8"/>
    </row>
    <row r="327" spans="4:5" ht="13" x14ac:dyDescent="0.15">
      <c r="D327" s="8"/>
      <c r="E327" s="8"/>
    </row>
    <row r="328" spans="4:5" ht="13" x14ac:dyDescent="0.15">
      <c r="D328" s="8"/>
      <c r="E328" s="8"/>
    </row>
    <row r="329" spans="4:5" ht="13" x14ac:dyDescent="0.15">
      <c r="D329" s="8"/>
      <c r="E329" s="8"/>
    </row>
    <row r="330" spans="4:5" ht="13" x14ac:dyDescent="0.15">
      <c r="D330" s="8"/>
      <c r="E330" s="8"/>
    </row>
    <row r="331" spans="4:5" ht="13" x14ac:dyDescent="0.15">
      <c r="D331" s="8"/>
      <c r="E331" s="8"/>
    </row>
    <row r="332" spans="4:5" ht="13" x14ac:dyDescent="0.15">
      <c r="D332" s="8"/>
      <c r="E332" s="8"/>
    </row>
    <row r="333" spans="4:5" ht="13" x14ac:dyDescent="0.15">
      <c r="D333" s="8"/>
      <c r="E333" s="8"/>
    </row>
    <row r="334" spans="4:5" ht="13" x14ac:dyDescent="0.15">
      <c r="D334" s="8"/>
      <c r="E334" s="8"/>
    </row>
    <row r="335" spans="4:5" ht="13" x14ac:dyDescent="0.15">
      <c r="D335" s="8"/>
      <c r="E335" s="8"/>
    </row>
    <row r="336" spans="4:5" ht="13" x14ac:dyDescent="0.15">
      <c r="D336" s="8"/>
      <c r="E336" s="8"/>
    </row>
    <row r="337" spans="4:5" ht="13" x14ac:dyDescent="0.15">
      <c r="D337" s="8"/>
      <c r="E337" s="8"/>
    </row>
    <row r="338" spans="4:5" ht="13" x14ac:dyDescent="0.15">
      <c r="D338" s="8"/>
      <c r="E338" s="8"/>
    </row>
    <row r="339" spans="4:5" ht="13" x14ac:dyDescent="0.15">
      <c r="D339" s="8"/>
      <c r="E339" s="8"/>
    </row>
    <row r="340" spans="4:5" ht="13" x14ac:dyDescent="0.15">
      <c r="D340" s="8"/>
      <c r="E340" s="8"/>
    </row>
    <row r="341" spans="4:5" ht="13" x14ac:dyDescent="0.15">
      <c r="D341" s="8"/>
      <c r="E341" s="8"/>
    </row>
    <row r="342" spans="4:5" ht="13" x14ac:dyDescent="0.15">
      <c r="D342" s="8"/>
      <c r="E342" s="8"/>
    </row>
    <row r="343" spans="4:5" ht="13" x14ac:dyDescent="0.15">
      <c r="D343" s="8"/>
      <c r="E343" s="8"/>
    </row>
    <row r="344" spans="4:5" ht="13" x14ac:dyDescent="0.15">
      <c r="D344" s="8"/>
      <c r="E344" s="8"/>
    </row>
    <row r="345" spans="4:5" ht="13" x14ac:dyDescent="0.15">
      <c r="D345" s="8"/>
      <c r="E345" s="8"/>
    </row>
    <row r="346" spans="4:5" ht="13" x14ac:dyDescent="0.15">
      <c r="D346" s="8"/>
      <c r="E346" s="8"/>
    </row>
    <row r="347" spans="4:5" ht="13" x14ac:dyDescent="0.15">
      <c r="D347" s="8"/>
      <c r="E347" s="8"/>
    </row>
    <row r="348" spans="4:5" ht="13" x14ac:dyDescent="0.15">
      <c r="D348" s="8"/>
      <c r="E348" s="8"/>
    </row>
    <row r="349" spans="4:5" ht="13" x14ac:dyDescent="0.15">
      <c r="D349" s="8"/>
      <c r="E349" s="8"/>
    </row>
    <row r="350" spans="4:5" ht="13" x14ac:dyDescent="0.15">
      <c r="D350" s="8"/>
      <c r="E350" s="8"/>
    </row>
    <row r="351" spans="4:5" ht="13" x14ac:dyDescent="0.15">
      <c r="D351" s="8"/>
      <c r="E351" s="8"/>
    </row>
    <row r="352" spans="4:5" ht="13" x14ac:dyDescent="0.15">
      <c r="D352" s="8"/>
      <c r="E352" s="8"/>
    </row>
    <row r="353" spans="4:5" ht="13" x14ac:dyDescent="0.15">
      <c r="D353" s="8"/>
      <c r="E353" s="8"/>
    </row>
    <row r="354" spans="4:5" ht="13" x14ac:dyDescent="0.15">
      <c r="D354" s="8"/>
      <c r="E354" s="8"/>
    </row>
    <row r="355" spans="4:5" ht="13" x14ac:dyDescent="0.15">
      <c r="D355" s="8"/>
      <c r="E355" s="8"/>
    </row>
    <row r="356" spans="4:5" ht="13" x14ac:dyDescent="0.15">
      <c r="D356" s="8"/>
      <c r="E356" s="8"/>
    </row>
    <row r="357" spans="4:5" ht="13" x14ac:dyDescent="0.15">
      <c r="D357" s="8"/>
      <c r="E357" s="8"/>
    </row>
    <row r="358" spans="4:5" ht="13" x14ac:dyDescent="0.15">
      <c r="D358" s="8"/>
      <c r="E358" s="8"/>
    </row>
    <row r="359" spans="4:5" ht="13" x14ac:dyDescent="0.15">
      <c r="D359" s="8"/>
      <c r="E359" s="8"/>
    </row>
    <row r="360" spans="4:5" ht="13" x14ac:dyDescent="0.15">
      <c r="D360" s="8"/>
      <c r="E360" s="8"/>
    </row>
    <row r="361" spans="4:5" ht="13" x14ac:dyDescent="0.15">
      <c r="D361" s="8"/>
      <c r="E361" s="8"/>
    </row>
    <row r="362" spans="4:5" ht="13" x14ac:dyDescent="0.15">
      <c r="D362" s="8"/>
      <c r="E362" s="8"/>
    </row>
    <row r="363" spans="4:5" ht="13" x14ac:dyDescent="0.15">
      <c r="D363" s="8"/>
      <c r="E363" s="8"/>
    </row>
    <row r="364" spans="4:5" ht="13" x14ac:dyDescent="0.15">
      <c r="D364" s="8"/>
      <c r="E364" s="8"/>
    </row>
    <row r="365" spans="4:5" ht="13" x14ac:dyDescent="0.15">
      <c r="D365" s="8"/>
      <c r="E365" s="8"/>
    </row>
    <row r="366" spans="4:5" ht="13" x14ac:dyDescent="0.15">
      <c r="D366" s="8"/>
      <c r="E366" s="8"/>
    </row>
    <row r="367" spans="4:5" ht="13" x14ac:dyDescent="0.15">
      <c r="D367" s="8"/>
      <c r="E367" s="8"/>
    </row>
    <row r="368" spans="4:5" ht="13" x14ac:dyDescent="0.15">
      <c r="D368" s="8"/>
      <c r="E368" s="8"/>
    </row>
    <row r="369" spans="4:5" ht="13" x14ac:dyDescent="0.15">
      <c r="D369" s="8"/>
      <c r="E369" s="8"/>
    </row>
    <row r="370" spans="4:5" ht="13" x14ac:dyDescent="0.15">
      <c r="D370" s="8"/>
      <c r="E370" s="8"/>
    </row>
    <row r="371" spans="4:5" ht="13" x14ac:dyDescent="0.15">
      <c r="D371" s="8"/>
      <c r="E371" s="8"/>
    </row>
    <row r="372" spans="4:5" ht="13" x14ac:dyDescent="0.15">
      <c r="D372" s="8"/>
      <c r="E372" s="8"/>
    </row>
    <row r="373" spans="4:5" ht="13" x14ac:dyDescent="0.15">
      <c r="D373" s="8"/>
      <c r="E373" s="8"/>
    </row>
    <row r="374" spans="4:5" ht="13" x14ac:dyDescent="0.15">
      <c r="D374" s="8"/>
      <c r="E374" s="8"/>
    </row>
    <row r="375" spans="4:5" ht="13" x14ac:dyDescent="0.15">
      <c r="D375" s="8"/>
      <c r="E375" s="8"/>
    </row>
    <row r="376" spans="4:5" ht="13" x14ac:dyDescent="0.15">
      <c r="D376" s="8"/>
      <c r="E376" s="8"/>
    </row>
    <row r="377" spans="4:5" ht="13" x14ac:dyDescent="0.15">
      <c r="D377" s="8"/>
      <c r="E377" s="8"/>
    </row>
    <row r="378" spans="4:5" ht="13" x14ac:dyDescent="0.15">
      <c r="D378" s="8"/>
      <c r="E378" s="8"/>
    </row>
    <row r="379" spans="4:5" ht="13" x14ac:dyDescent="0.15">
      <c r="D379" s="8"/>
      <c r="E379" s="8"/>
    </row>
    <row r="380" spans="4:5" ht="13" x14ac:dyDescent="0.15">
      <c r="D380" s="8"/>
      <c r="E380" s="8"/>
    </row>
    <row r="381" spans="4:5" ht="13" x14ac:dyDescent="0.15">
      <c r="D381" s="8"/>
      <c r="E381" s="8"/>
    </row>
    <row r="382" spans="4:5" ht="13" x14ac:dyDescent="0.15">
      <c r="D382" s="8"/>
      <c r="E382" s="8"/>
    </row>
    <row r="383" spans="4:5" ht="13" x14ac:dyDescent="0.15">
      <c r="D383" s="8"/>
      <c r="E383" s="8"/>
    </row>
    <row r="384" spans="4:5" ht="13" x14ac:dyDescent="0.15">
      <c r="D384" s="8"/>
      <c r="E384" s="8"/>
    </row>
    <row r="385" spans="4:5" ht="13" x14ac:dyDescent="0.15">
      <c r="D385" s="8"/>
      <c r="E385" s="8"/>
    </row>
    <row r="386" spans="4:5" ht="13" x14ac:dyDescent="0.15">
      <c r="D386" s="8"/>
      <c r="E386" s="8"/>
    </row>
    <row r="387" spans="4:5" ht="13" x14ac:dyDescent="0.15">
      <c r="D387" s="8"/>
      <c r="E387" s="8"/>
    </row>
    <row r="388" spans="4:5" ht="13" x14ac:dyDescent="0.15">
      <c r="D388" s="8"/>
      <c r="E388" s="8"/>
    </row>
    <row r="389" spans="4:5" ht="13" x14ac:dyDescent="0.15">
      <c r="D389" s="8"/>
      <c r="E389" s="8"/>
    </row>
    <row r="390" spans="4:5" ht="13" x14ac:dyDescent="0.15">
      <c r="D390" s="8"/>
      <c r="E390" s="8"/>
    </row>
    <row r="391" spans="4:5" ht="13" x14ac:dyDescent="0.15">
      <c r="D391" s="8"/>
      <c r="E391" s="8"/>
    </row>
    <row r="392" spans="4:5" ht="13" x14ac:dyDescent="0.15">
      <c r="D392" s="8"/>
      <c r="E392" s="8"/>
    </row>
    <row r="393" spans="4:5" ht="13" x14ac:dyDescent="0.15">
      <c r="D393" s="8"/>
      <c r="E393" s="8"/>
    </row>
    <row r="394" spans="4:5" ht="13" x14ac:dyDescent="0.15">
      <c r="D394" s="8"/>
      <c r="E394" s="8"/>
    </row>
    <row r="395" spans="4:5" ht="13" x14ac:dyDescent="0.15">
      <c r="D395" s="8"/>
      <c r="E395" s="8"/>
    </row>
    <row r="396" spans="4:5" ht="13" x14ac:dyDescent="0.15">
      <c r="D396" s="8"/>
      <c r="E396" s="8"/>
    </row>
    <row r="397" spans="4:5" ht="13" x14ac:dyDescent="0.15">
      <c r="D397" s="8"/>
      <c r="E397" s="8"/>
    </row>
    <row r="398" spans="4:5" ht="13" x14ac:dyDescent="0.15">
      <c r="D398" s="8"/>
      <c r="E398" s="8"/>
    </row>
    <row r="399" spans="4:5" ht="13" x14ac:dyDescent="0.15">
      <c r="D399" s="8"/>
      <c r="E399" s="8"/>
    </row>
    <row r="400" spans="4:5" ht="13" x14ac:dyDescent="0.15">
      <c r="D400" s="8"/>
      <c r="E400" s="8"/>
    </row>
    <row r="401" spans="4:5" ht="13" x14ac:dyDescent="0.15">
      <c r="D401" s="8"/>
      <c r="E401" s="8"/>
    </row>
    <row r="402" spans="4:5" ht="13" x14ac:dyDescent="0.15">
      <c r="D402" s="8"/>
      <c r="E402" s="8"/>
    </row>
    <row r="403" spans="4:5" ht="13" x14ac:dyDescent="0.15">
      <c r="D403" s="8"/>
      <c r="E403" s="8"/>
    </row>
    <row r="404" spans="4:5" ht="13" x14ac:dyDescent="0.15">
      <c r="D404" s="8"/>
      <c r="E404" s="8"/>
    </row>
    <row r="405" spans="4:5" ht="13" x14ac:dyDescent="0.15">
      <c r="D405" s="8"/>
      <c r="E405" s="8"/>
    </row>
    <row r="406" spans="4:5" ht="13" x14ac:dyDescent="0.15">
      <c r="D406" s="8"/>
      <c r="E406" s="8"/>
    </row>
    <row r="407" spans="4:5" ht="13" x14ac:dyDescent="0.15">
      <c r="D407" s="8"/>
      <c r="E407" s="8"/>
    </row>
    <row r="408" spans="4:5" ht="13" x14ac:dyDescent="0.15">
      <c r="D408" s="8"/>
      <c r="E408" s="8"/>
    </row>
    <row r="409" spans="4:5" ht="13" x14ac:dyDescent="0.15">
      <c r="D409" s="8"/>
      <c r="E409" s="8"/>
    </row>
    <row r="410" spans="4:5" ht="13" x14ac:dyDescent="0.15">
      <c r="D410" s="8"/>
      <c r="E410" s="8"/>
    </row>
    <row r="411" spans="4:5" ht="13" x14ac:dyDescent="0.15">
      <c r="D411" s="8"/>
      <c r="E411" s="8"/>
    </row>
    <row r="412" spans="4:5" ht="13" x14ac:dyDescent="0.15">
      <c r="D412" s="8"/>
      <c r="E412" s="8"/>
    </row>
    <row r="413" spans="4:5" ht="13" x14ac:dyDescent="0.15">
      <c r="D413" s="8"/>
      <c r="E413" s="8"/>
    </row>
    <row r="414" spans="4:5" ht="13" x14ac:dyDescent="0.15">
      <c r="D414" s="8"/>
      <c r="E414" s="8"/>
    </row>
    <row r="415" spans="4:5" ht="13" x14ac:dyDescent="0.15">
      <c r="D415" s="8"/>
      <c r="E415" s="8"/>
    </row>
    <row r="416" spans="4:5" ht="13" x14ac:dyDescent="0.15">
      <c r="D416" s="8"/>
      <c r="E416" s="8"/>
    </row>
    <row r="417" spans="4:5" ht="13" x14ac:dyDescent="0.15">
      <c r="D417" s="8"/>
      <c r="E417" s="8"/>
    </row>
    <row r="418" spans="4:5" ht="13" x14ac:dyDescent="0.15">
      <c r="D418" s="8"/>
      <c r="E418" s="8"/>
    </row>
    <row r="419" spans="4:5" ht="13" x14ac:dyDescent="0.15">
      <c r="D419" s="8"/>
      <c r="E419" s="8"/>
    </row>
    <row r="420" spans="4:5" ht="13" x14ac:dyDescent="0.15">
      <c r="D420" s="8"/>
      <c r="E420" s="8"/>
    </row>
    <row r="421" spans="4:5" ht="13" x14ac:dyDescent="0.15">
      <c r="D421" s="8"/>
      <c r="E421" s="8"/>
    </row>
    <row r="422" spans="4:5" ht="13" x14ac:dyDescent="0.15">
      <c r="D422" s="8"/>
      <c r="E422" s="8"/>
    </row>
    <row r="423" spans="4:5" ht="13" x14ac:dyDescent="0.15">
      <c r="D423" s="8"/>
      <c r="E423" s="8"/>
    </row>
    <row r="424" spans="4:5" ht="13" x14ac:dyDescent="0.15">
      <c r="D424" s="8"/>
      <c r="E424" s="8"/>
    </row>
    <row r="425" spans="4:5" ht="13" x14ac:dyDescent="0.15">
      <c r="D425" s="8"/>
      <c r="E425" s="8"/>
    </row>
    <row r="426" spans="4:5" ht="13" x14ac:dyDescent="0.15">
      <c r="D426" s="8"/>
      <c r="E426" s="8"/>
    </row>
    <row r="427" spans="4:5" ht="13" x14ac:dyDescent="0.15">
      <c r="D427" s="8"/>
      <c r="E427" s="8"/>
    </row>
    <row r="428" spans="4:5" ht="13" x14ac:dyDescent="0.15">
      <c r="D428" s="8"/>
      <c r="E428" s="8"/>
    </row>
    <row r="429" spans="4:5" ht="13" x14ac:dyDescent="0.15">
      <c r="D429" s="8"/>
      <c r="E429" s="8"/>
    </row>
    <row r="430" spans="4:5" ht="13" x14ac:dyDescent="0.15">
      <c r="D430" s="8"/>
      <c r="E430" s="8"/>
    </row>
    <row r="431" spans="4:5" ht="13" x14ac:dyDescent="0.15">
      <c r="D431" s="8"/>
      <c r="E431" s="8"/>
    </row>
    <row r="432" spans="4:5" ht="13" x14ac:dyDescent="0.15">
      <c r="D432" s="8"/>
      <c r="E432" s="8"/>
    </row>
    <row r="433" spans="4:5" ht="13" x14ac:dyDescent="0.15">
      <c r="D433" s="8"/>
      <c r="E433" s="8"/>
    </row>
    <row r="434" spans="4:5" ht="13" x14ac:dyDescent="0.15">
      <c r="D434" s="8"/>
      <c r="E434" s="8"/>
    </row>
    <row r="435" spans="4:5" ht="13" x14ac:dyDescent="0.15">
      <c r="D435" s="8"/>
      <c r="E435" s="8"/>
    </row>
    <row r="436" spans="4:5" ht="13" x14ac:dyDescent="0.15">
      <c r="D436" s="8"/>
      <c r="E436" s="8"/>
    </row>
    <row r="437" spans="4:5" ht="13" x14ac:dyDescent="0.15">
      <c r="D437" s="8"/>
      <c r="E437" s="8"/>
    </row>
    <row r="438" spans="4:5" ht="13" x14ac:dyDescent="0.15">
      <c r="D438" s="8"/>
      <c r="E438" s="8"/>
    </row>
    <row r="439" spans="4:5" ht="13" x14ac:dyDescent="0.15">
      <c r="D439" s="8"/>
      <c r="E439" s="8"/>
    </row>
    <row r="440" spans="4:5" ht="13" x14ac:dyDescent="0.15">
      <c r="D440" s="8"/>
      <c r="E440" s="8"/>
    </row>
    <row r="441" spans="4:5" ht="13" x14ac:dyDescent="0.15">
      <c r="D441" s="8"/>
      <c r="E441" s="8"/>
    </row>
    <row r="442" spans="4:5" ht="13" x14ac:dyDescent="0.15">
      <c r="D442" s="8"/>
      <c r="E442" s="8"/>
    </row>
    <row r="443" spans="4:5" ht="13" x14ac:dyDescent="0.15">
      <c r="D443" s="8"/>
      <c r="E443" s="8"/>
    </row>
    <row r="444" spans="4:5" ht="13" x14ac:dyDescent="0.15">
      <c r="D444" s="8"/>
      <c r="E444" s="8"/>
    </row>
    <row r="445" spans="4:5" ht="13" x14ac:dyDescent="0.15">
      <c r="D445" s="8"/>
      <c r="E445" s="8"/>
    </row>
    <row r="446" spans="4:5" ht="13" x14ac:dyDescent="0.15">
      <c r="D446" s="8"/>
      <c r="E446" s="8"/>
    </row>
    <row r="447" spans="4:5" ht="13" x14ac:dyDescent="0.15">
      <c r="D447" s="8"/>
      <c r="E447" s="8"/>
    </row>
    <row r="448" spans="4:5" ht="13" x14ac:dyDescent="0.15">
      <c r="D448" s="8"/>
      <c r="E448" s="8"/>
    </row>
    <row r="449" spans="4:5" ht="13" x14ac:dyDescent="0.15">
      <c r="D449" s="8"/>
      <c r="E449" s="8"/>
    </row>
    <row r="450" spans="4:5" ht="13" x14ac:dyDescent="0.15">
      <c r="D450" s="8"/>
      <c r="E450" s="8"/>
    </row>
    <row r="451" spans="4:5" ht="13" x14ac:dyDescent="0.15">
      <c r="D451" s="8"/>
      <c r="E451" s="8"/>
    </row>
    <row r="452" spans="4:5" ht="13" x14ac:dyDescent="0.15">
      <c r="D452" s="8"/>
      <c r="E452" s="8"/>
    </row>
    <row r="453" spans="4:5" ht="13" x14ac:dyDescent="0.15">
      <c r="D453" s="8"/>
      <c r="E453" s="8"/>
    </row>
    <row r="454" spans="4:5" ht="13" x14ac:dyDescent="0.15">
      <c r="D454" s="8"/>
      <c r="E454" s="8"/>
    </row>
    <row r="455" spans="4:5" ht="13" x14ac:dyDescent="0.15">
      <c r="D455" s="8"/>
      <c r="E455" s="8"/>
    </row>
    <row r="456" spans="4:5" ht="13" x14ac:dyDescent="0.15">
      <c r="D456" s="8"/>
      <c r="E456" s="8"/>
    </row>
    <row r="457" spans="4:5" ht="13" x14ac:dyDescent="0.15">
      <c r="D457" s="8"/>
      <c r="E457" s="8"/>
    </row>
    <row r="458" spans="4:5" ht="13" x14ac:dyDescent="0.15">
      <c r="D458" s="8"/>
      <c r="E458" s="8"/>
    </row>
    <row r="459" spans="4:5" ht="13" x14ac:dyDescent="0.15">
      <c r="D459" s="8"/>
      <c r="E459" s="8"/>
    </row>
    <row r="460" spans="4:5" ht="13" x14ac:dyDescent="0.15">
      <c r="D460" s="8"/>
      <c r="E460" s="8"/>
    </row>
    <row r="461" spans="4:5" ht="13" x14ac:dyDescent="0.15">
      <c r="D461" s="8"/>
      <c r="E461" s="8"/>
    </row>
    <row r="462" spans="4:5" ht="13" x14ac:dyDescent="0.15">
      <c r="D462" s="8"/>
      <c r="E462" s="8"/>
    </row>
    <row r="463" spans="4:5" ht="13" x14ac:dyDescent="0.15">
      <c r="D463" s="8"/>
      <c r="E463" s="8"/>
    </row>
    <row r="464" spans="4:5" ht="13" x14ac:dyDescent="0.15">
      <c r="D464" s="8"/>
      <c r="E464" s="8"/>
    </row>
    <row r="465" spans="4:5" ht="13" x14ac:dyDescent="0.15">
      <c r="D465" s="8"/>
      <c r="E465" s="8"/>
    </row>
    <row r="466" spans="4:5" ht="13" x14ac:dyDescent="0.15">
      <c r="D466" s="8"/>
      <c r="E466" s="8"/>
    </row>
    <row r="467" spans="4:5" ht="13" x14ac:dyDescent="0.15">
      <c r="D467" s="8"/>
      <c r="E467" s="8"/>
    </row>
    <row r="468" spans="4:5" ht="13" x14ac:dyDescent="0.15">
      <c r="D468" s="8"/>
      <c r="E468" s="8"/>
    </row>
    <row r="469" spans="4:5" ht="13" x14ac:dyDescent="0.15">
      <c r="D469" s="8"/>
      <c r="E469" s="8"/>
    </row>
    <row r="470" spans="4:5" ht="13" x14ac:dyDescent="0.15">
      <c r="D470" s="8"/>
      <c r="E470" s="8"/>
    </row>
    <row r="471" spans="4:5" ht="13" x14ac:dyDescent="0.15">
      <c r="D471" s="8"/>
      <c r="E471" s="8"/>
    </row>
    <row r="472" spans="4:5" ht="13" x14ac:dyDescent="0.15">
      <c r="D472" s="8"/>
      <c r="E472" s="8"/>
    </row>
    <row r="473" spans="4:5" ht="13" x14ac:dyDescent="0.15">
      <c r="D473" s="8"/>
      <c r="E473" s="8"/>
    </row>
    <row r="474" spans="4:5" ht="13" x14ac:dyDescent="0.15">
      <c r="D474" s="8"/>
      <c r="E474" s="8"/>
    </row>
    <row r="475" spans="4:5" ht="13" x14ac:dyDescent="0.15">
      <c r="D475" s="8"/>
      <c r="E475" s="8"/>
    </row>
    <row r="476" spans="4:5" ht="13" x14ac:dyDescent="0.15">
      <c r="D476" s="8"/>
      <c r="E476" s="8"/>
    </row>
    <row r="477" spans="4:5" ht="13" x14ac:dyDescent="0.15">
      <c r="D477" s="8"/>
      <c r="E477" s="8"/>
    </row>
    <row r="478" spans="4:5" ht="13" x14ac:dyDescent="0.15">
      <c r="D478" s="8"/>
      <c r="E478" s="8"/>
    </row>
    <row r="479" spans="4:5" ht="13" x14ac:dyDescent="0.15">
      <c r="D479" s="8"/>
      <c r="E479" s="8"/>
    </row>
    <row r="480" spans="4:5" ht="13" x14ac:dyDescent="0.15">
      <c r="D480" s="8"/>
      <c r="E480" s="8"/>
    </row>
    <row r="481" spans="4:5" ht="13" x14ac:dyDescent="0.15">
      <c r="D481" s="8"/>
      <c r="E481" s="8"/>
    </row>
    <row r="482" spans="4:5" ht="13" x14ac:dyDescent="0.15">
      <c r="D482" s="8"/>
      <c r="E482" s="8"/>
    </row>
    <row r="483" spans="4:5" ht="13" x14ac:dyDescent="0.15">
      <c r="D483" s="8"/>
      <c r="E483" s="8"/>
    </row>
    <row r="484" spans="4:5" ht="13" x14ac:dyDescent="0.15">
      <c r="D484" s="8"/>
      <c r="E484" s="8"/>
    </row>
    <row r="485" spans="4:5" ht="13" x14ac:dyDescent="0.15">
      <c r="D485" s="8"/>
      <c r="E485" s="8"/>
    </row>
    <row r="486" spans="4:5" ht="13" x14ac:dyDescent="0.15">
      <c r="D486" s="8"/>
      <c r="E486" s="8"/>
    </row>
    <row r="487" spans="4:5" ht="13" x14ac:dyDescent="0.15">
      <c r="D487" s="8"/>
      <c r="E487" s="8"/>
    </row>
    <row r="488" spans="4:5" ht="13" x14ac:dyDescent="0.15">
      <c r="D488" s="8"/>
      <c r="E488" s="8"/>
    </row>
    <row r="489" spans="4:5" ht="13" x14ac:dyDescent="0.15">
      <c r="D489" s="8"/>
      <c r="E489" s="8"/>
    </row>
    <row r="490" spans="4:5" ht="13" x14ac:dyDescent="0.15">
      <c r="D490" s="8"/>
      <c r="E490" s="8"/>
    </row>
    <row r="491" spans="4:5" ht="13" x14ac:dyDescent="0.15">
      <c r="D491" s="8"/>
      <c r="E491" s="8"/>
    </row>
    <row r="492" spans="4:5" ht="13" x14ac:dyDescent="0.15">
      <c r="D492" s="8"/>
      <c r="E492" s="8"/>
    </row>
    <row r="493" spans="4:5" ht="13" x14ac:dyDescent="0.15">
      <c r="D493" s="8"/>
      <c r="E493" s="8"/>
    </row>
    <row r="494" spans="4:5" ht="13" x14ac:dyDescent="0.15">
      <c r="D494" s="8"/>
      <c r="E494" s="8"/>
    </row>
    <row r="495" spans="4:5" ht="13" x14ac:dyDescent="0.15">
      <c r="D495" s="8"/>
      <c r="E495" s="8"/>
    </row>
    <row r="496" spans="4:5" ht="13" x14ac:dyDescent="0.15">
      <c r="D496" s="8"/>
      <c r="E496" s="8"/>
    </row>
    <row r="497" spans="4:5" ht="13" x14ac:dyDescent="0.15">
      <c r="D497" s="8"/>
      <c r="E497" s="8"/>
    </row>
    <row r="498" spans="4:5" ht="13" x14ac:dyDescent="0.15">
      <c r="D498" s="8"/>
      <c r="E498" s="8"/>
    </row>
    <row r="499" spans="4:5" ht="13" x14ac:dyDescent="0.15">
      <c r="D499" s="8"/>
      <c r="E499" s="8"/>
    </row>
    <row r="500" spans="4:5" ht="13" x14ac:dyDescent="0.15">
      <c r="D500" s="8"/>
      <c r="E500" s="8"/>
    </row>
    <row r="501" spans="4:5" ht="13" x14ac:dyDescent="0.15">
      <c r="D501" s="8"/>
      <c r="E501" s="8"/>
    </row>
    <row r="502" spans="4:5" ht="13" x14ac:dyDescent="0.15">
      <c r="D502" s="8"/>
      <c r="E502" s="8"/>
    </row>
    <row r="503" spans="4:5" ht="13" x14ac:dyDescent="0.15">
      <c r="D503" s="8"/>
      <c r="E503" s="8"/>
    </row>
    <row r="504" spans="4:5" ht="13" x14ac:dyDescent="0.15">
      <c r="D504" s="8"/>
      <c r="E504" s="8"/>
    </row>
    <row r="505" spans="4:5" ht="13" x14ac:dyDescent="0.15">
      <c r="D505" s="8"/>
      <c r="E505" s="8"/>
    </row>
    <row r="506" spans="4:5" ht="13" x14ac:dyDescent="0.15">
      <c r="D506" s="8"/>
      <c r="E506" s="8"/>
    </row>
    <row r="507" spans="4:5" ht="13" x14ac:dyDescent="0.15">
      <c r="D507" s="8"/>
      <c r="E507" s="8"/>
    </row>
    <row r="508" spans="4:5" ht="13" x14ac:dyDescent="0.15">
      <c r="D508" s="8"/>
      <c r="E508" s="8"/>
    </row>
    <row r="509" spans="4:5" ht="13" x14ac:dyDescent="0.15">
      <c r="D509" s="8"/>
      <c r="E509" s="8"/>
    </row>
    <row r="510" spans="4:5" ht="13" x14ac:dyDescent="0.15">
      <c r="D510" s="8"/>
      <c r="E510" s="8"/>
    </row>
    <row r="511" spans="4:5" ht="13" x14ac:dyDescent="0.15">
      <c r="D511" s="8"/>
      <c r="E511" s="8"/>
    </row>
    <row r="512" spans="4:5" ht="13" x14ac:dyDescent="0.15">
      <c r="D512" s="8"/>
      <c r="E512" s="8"/>
    </row>
    <row r="513" spans="4:5" ht="13" x14ac:dyDescent="0.15">
      <c r="D513" s="8"/>
      <c r="E513" s="8"/>
    </row>
    <row r="514" spans="4:5" ht="13" x14ac:dyDescent="0.15">
      <c r="D514" s="8"/>
      <c r="E514" s="8"/>
    </row>
    <row r="515" spans="4:5" ht="13" x14ac:dyDescent="0.15">
      <c r="D515" s="8"/>
      <c r="E515" s="8"/>
    </row>
    <row r="516" spans="4:5" ht="13" x14ac:dyDescent="0.15">
      <c r="D516" s="8"/>
      <c r="E516" s="8"/>
    </row>
    <row r="517" spans="4:5" ht="13" x14ac:dyDescent="0.15">
      <c r="D517" s="8"/>
      <c r="E517" s="8"/>
    </row>
    <row r="518" spans="4:5" ht="13" x14ac:dyDescent="0.15">
      <c r="D518" s="8"/>
      <c r="E518" s="8"/>
    </row>
    <row r="519" spans="4:5" ht="13" x14ac:dyDescent="0.15">
      <c r="D519" s="8"/>
      <c r="E519" s="8"/>
    </row>
    <row r="520" spans="4:5" ht="13" x14ac:dyDescent="0.15">
      <c r="D520" s="8"/>
      <c r="E520" s="8"/>
    </row>
    <row r="521" spans="4:5" ht="13" x14ac:dyDescent="0.15">
      <c r="D521" s="8"/>
      <c r="E521" s="8"/>
    </row>
    <row r="522" spans="4:5" ht="13" x14ac:dyDescent="0.15">
      <c r="D522" s="8"/>
      <c r="E522" s="8"/>
    </row>
    <row r="523" spans="4:5" ht="13" x14ac:dyDescent="0.15">
      <c r="D523" s="8"/>
      <c r="E523" s="8"/>
    </row>
    <row r="524" spans="4:5" ht="13" x14ac:dyDescent="0.15">
      <c r="D524" s="8"/>
      <c r="E524" s="8"/>
    </row>
    <row r="525" spans="4:5" ht="13" x14ac:dyDescent="0.15">
      <c r="D525" s="8"/>
      <c r="E525" s="8"/>
    </row>
    <row r="526" spans="4:5" ht="13" x14ac:dyDescent="0.15">
      <c r="D526" s="8"/>
      <c r="E526" s="8"/>
    </row>
    <row r="527" spans="4:5" ht="13" x14ac:dyDescent="0.15">
      <c r="D527" s="8"/>
      <c r="E527" s="8"/>
    </row>
    <row r="528" spans="4:5" ht="13" x14ac:dyDescent="0.15">
      <c r="D528" s="8"/>
      <c r="E528" s="8"/>
    </row>
    <row r="529" spans="4:5" ht="13" x14ac:dyDescent="0.15">
      <c r="D529" s="8"/>
      <c r="E529" s="8"/>
    </row>
    <row r="530" spans="4:5" ht="13" x14ac:dyDescent="0.15">
      <c r="D530" s="8"/>
      <c r="E530" s="8"/>
    </row>
    <row r="531" spans="4:5" ht="13" x14ac:dyDescent="0.15">
      <c r="D531" s="8"/>
      <c r="E531" s="8"/>
    </row>
    <row r="532" spans="4:5" ht="13" x14ac:dyDescent="0.15">
      <c r="D532" s="8"/>
      <c r="E532" s="8"/>
    </row>
    <row r="533" spans="4:5" ht="13" x14ac:dyDescent="0.15">
      <c r="D533" s="8"/>
      <c r="E533" s="8"/>
    </row>
    <row r="534" spans="4:5" ht="13" x14ac:dyDescent="0.15">
      <c r="D534" s="8"/>
      <c r="E534" s="8"/>
    </row>
    <row r="535" spans="4:5" ht="13" x14ac:dyDescent="0.15">
      <c r="D535" s="8"/>
      <c r="E535" s="8"/>
    </row>
    <row r="536" spans="4:5" ht="13" x14ac:dyDescent="0.15">
      <c r="D536" s="8"/>
      <c r="E536" s="8"/>
    </row>
    <row r="537" spans="4:5" ht="13" x14ac:dyDescent="0.15">
      <c r="D537" s="8"/>
      <c r="E537" s="8"/>
    </row>
    <row r="538" spans="4:5" ht="13" x14ac:dyDescent="0.15">
      <c r="D538" s="8"/>
      <c r="E538" s="8"/>
    </row>
    <row r="539" spans="4:5" ht="13" x14ac:dyDescent="0.15">
      <c r="D539" s="8"/>
      <c r="E539" s="8"/>
    </row>
    <row r="540" spans="4:5" ht="13" x14ac:dyDescent="0.15">
      <c r="D540" s="8"/>
      <c r="E540" s="8"/>
    </row>
    <row r="541" spans="4:5" ht="13" x14ac:dyDescent="0.15">
      <c r="D541" s="8"/>
      <c r="E541" s="8"/>
    </row>
    <row r="542" spans="4:5" ht="13" x14ac:dyDescent="0.15">
      <c r="D542" s="8"/>
      <c r="E542" s="8"/>
    </row>
    <row r="543" spans="4:5" ht="13" x14ac:dyDescent="0.15">
      <c r="D543" s="8"/>
      <c r="E543" s="8"/>
    </row>
    <row r="544" spans="4:5" ht="13" x14ac:dyDescent="0.15">
      <c r="D544" s="8"/>
      <c r="E544" s="8"/>
    </row>
    <row r="545" spans="4:5" ht="13" x14ac:dyDescent="0.15">
      <c r="D545" s="8"/>
      <c r="E545" s="8"/>
    </row>
    <row r="546" spans="4:5" ht="13" x14ac:dyDescent="0.15">
      <c r="D546" s="8"/>
      <c r="E546" s="8"/>
    </row>
    <row r="547" spans="4:5" ht="13" x14ac:dyDescent="0.15">
      <c r="D547" s="8"/>
      <c r="E547" s="8"/>
    </row>
    <row r="548" spans="4:5" ht="13" x14ac:dyDescent="0.15">
      <c r="D548" s="8"/>
      <c r="E548" s="8"/>
    </row>
    <row r="549" spans="4:5" ht="13" x14ac:dyDescent="0.15">
      <c r="D549" s="8"/>
      <c r="E549" s="8"/>
    </row>
    <row r="550" spans="4:5" ht="13" x14ac:dyDescent="0.15">
      <c r="D550" s="8"/>
      <c r="E550" s="8"/>
    </row>
    <row r="551" spans="4:5" ht="13" x14ac:dyDescent="0.15">
      <c r="D551" s="8"/>
      <c r="E551" s="8"/>
    </row>
    <row r="552" spans="4:5" ht="13" x14ac:dyDescent="0.15">
      <c r="D552" s="8"/>
      <c r="E552" s="8"/>
    </row>
    <row r="553" spans="4:5" ht="13" x14ac:dyDescent="0.15">
      <c r="D553" s="8"/>
      <c r="E553" s="8"/>
    </row>
    <row r="554" spans="4:5" ht="13" x14ac:dyDescent="0.15">
      <c r="D554" s="8"/>
      <c r="E554" s="8"/>
    </row>
    <row r="555" spans="4:5" ht="13" x14ac:dyDescent="0.15">
      <c r="D555" s="8"/>
      <c r="E555" s="8"/>
    </row>
    <row r="556" spans="4:5" ht="13" x14ac:dyDescent="0.15">
      <c r="D556" s="8"/>
      <c r="E556" s="8"/>
    </row>
    <row r="557" spans="4:5" ht="13" x14ac:dyDescent="0.15">
      <c r="D557" s="8"/>
      <c r="E557" s="8"/>
    </row>
    <row r="558" spans="4:5" ht="13" x14ac:dyDescent="0.15">
      <c r="D558" s="8"/>
      <c r="E558" s="8"/>
    </row>
    <row r="559" spans="4:5" ht="13" x14ac:dyDescent="0.15">
      <c r="D559" s="8"/>
      <c r="E559" s="8"/>
    </row>
    <row r="560" spans="4:5" ht="13" x14ac:dyDescent="0.15">
      <c r="D560" s="8"/>
      <c r="E560" s="8"/>
    </row>
    <row r="561" spans="4:5" ht="13" x14ac:dyDescent="0.15">
      <c r="D561" s="8"/>
      <c r="E561" s="8"/>
    </row>
    <row r="562" spans="4:5" ht="13" x14ac:dyDescent="0.15">
      <c r="D562" s="8"/>
      <c r="E562" s="8"/>
    </row>
    <row r="563" spans="4:5" ht="13" x14ac:dyDescent="0.15">
      <c r="D563" s="8"/>
      <c r="E563" s="8"/>
    </row>
    <row r="564" spans="4:5" ht="13" x14ac:dyDescent="0.15">
      <c r="D564" s="8"/>
      <c r="E564" s="8"/>
    </row>
    <row r="565" spans="4:5" ht="13" x14ac:dyDescent="0.15">
      <c r="D565" s="8"/>
      <c r="E565" s="8"/>
    </row>
    <row r="566" spans="4:5" ht="13" x14ac:dyDescent="0.15">
      <c r="D566" s="8"/>
      <c r="E566" s="8"/>
    </row>
    <row r="567" spans="4:5" ht="13" x14ac:dyDescent="0.15">
      <c r="D567" s="8"/>
      <c r="E567" s="8"/>
    </row>
    <row r="568" spans="4:5" ht="13" x14ac:dyDescent="0.15">
      <c r="D568" s="8"/>
      <c r="E568" s="8"/>
    </row>
    <row r="569" spans="4:5" ht="13" x14ac:dyDescent="0.15">
      <c r="D569" s="8"/>
      <c r="E569" s="8"/>
    </row>
    <row r="570" spans="4:5" ht="13" x14ac:dyDescent="0.15">
      <c r="D570" s="8"/>
      <c r="E570" s="8"/>
    </row>
    <row r="571" spans="4:5" ht="13" x14ac:dyDescent="0.15">
      <c r="D571" s="8"/>
      <c r="E571" s="8"/>
    </row>
    <row r="572" spans="4:5" ht="13" x14ac:dyDescent="0.15">
      <c r="D572" s="8"/>
      <c r="E572" s="8"/>
    </row>
    <row r="573" spans="4:5" ht="13" x14ac:dyDescent="0.15">
      <c r="D573" s="8"/>
      <c r="E573" s="8"/>
    </row>
    <row r="574" spans="4:5" ht="13" x14ac:dyDescent="0.15">
      <c r="D574" s="8"/>
      <c r="E574" s="8"/>
    </row>
    <row r="575" spans="4:5" ht="13" x14ac:dyDescent="0.15">
      <c r="D575" s="8"/>
      <c r="E575" s="8"/>
    </row>
    <row r="576" spans="4:5" ht="13" x14ac:dyDescent="0.15">
      <c r="D576" s="8"/>
      <c r="E576" s="8"/>
    </row>
    <row r="577" spans="4:5" ht="13" x14ac:dyDescent="0.15">
      <c r="D577" s="8"/>
      <c r="E577" s="8"/>
    </row>
    <row r="578" spans="4:5" ht="13" x14ac:dyDescent="0.15">
      <c r="D578" s="8"/>
      <c r="E578" s="8"/>
    </row>
    <row r="579" spans="4:5" ht="13" x14ac:dyDescent="0.15">
      <c r="D579" s="8"/>
      <c r="E579" s="8"/>
    </row>
    <row r="580" spans="4:5" ht="13" x14ac:dyDescent="0.15">
      <c r="D580" s="8"/>
      <c r="E580" s="8"/>
    </row>
    <row r="581" spans="4:5" ht="13" x14ac:dyDescent="0.15">
      <c r="D581" s="8"/>
      <c r="E581" s="8"/>
    </row>
    <row r="582" spans="4:5" ht="13" x14ac:dyDescent="0.15">
      <c r="D582" s="8"/>
      <c r="E582" s="8"/>
    </row>
    <row r="583" spans="4:5" ht="13" x14ac:dyDescent="0.15">
      <c r="D583" s="8"/>
      <c r="E583" s="8"/>
    </row>
    <row r="584" spans="4:5" ht="13" x14ac:dyDescent="0.15">
      <c r="D584" s="8"/>
      <c r="E584" s="8"/>
    </row>
    <row r="585" spans="4:5" ht="13" x14ac:dyDescent="0.15">
      <c r="D585" s="8"/>
      <c r="E585" s="8"/>
    </row>
    <row r="586" spans="4:5" ht="13" x14ac:dyDescent="0.15">
      <c r="D586" s="8"/>
      <c r="E586" s="8"/>
    </row>
    <row r="587" spans="4:5" ht="13" x14ac:dyDescent="0.15">
      <c r="D587" s="8"/>
      <c r="E587" s="8"/>
    </row>
    <row r="588" spans="4:5" ht="13" x14ac:dyDescent="0.15">
      <c r="D588" s="8"/>
      <c r="E588" s="8"/>
    </row>
    <row r="589" spans="4:5" ht="13" x14ac:dyDescent="0.15">
      <c r="D589" s="8"/>
      <c r="E589" s="8"/>
    </row>
    <row r="590" spans="4:5" ht="13" x14ac:dyDescent="0.15">
      <c r="D590" s="8"/>
      <c r="E590" s="8"/>
    </row>
    <row r="591" spans="4:5" ht="13" x14ac:dyDescent="0.15">
      <c r="D591" s="8"/>
      <c r="E591" s="8"/>
    </row>
    <row r="592" spans="4:5" ht="13" x14ac:dyDescent="0.15">
      <c r="D592" s="8"/>
      <c r="E592" s="8"/>
    </row>
    <row r="593" spans="4:5" ht="13" x14ac:dyDescent="0.15">
      <c r="D593" s="8"/>
      <c r="E593" s="8"/>
    </row>
    <row r="594" spans="4:5" ht="13" x14ac:dyDescent="0.15">
      <c r="D594" s="8"/>
      <c r="E594" s="8"/>
    </row>
    <row r="595" spans="4:5" ht="13" x14ac:dyDescent="0.15">
      <c r="D595" s="8"/>
      <c r="E595" s="8"/>
    </row>
    <row r="596" spans="4:5" ht="13" x14ac:dyDescent="0.15">
      <c r="D596" s="8"/>
      <c r="E596" s="8"/>
    </row>
    <row r="597" spans="4:5" ht="13" x14ac:dyDescent="0.15">
      <c r="D597" s="8"/>
      <c r="E597" s="8"/>
    </row>
    <row r="598" spans="4:5" ht="13" x14ac:dyDescent="0.15">
      <c r="D598" s="8"/>
      <c r="E598" s="8"/>
    </row>
    <row r="599" spans="4:5" ht="13" x14ac:dyDescent="0.15">
      <c r="D599" s="8"/>
      <c r="E599" s="8"/>
    </row>
    <row r="600" spans="4:5" ht="13" x14ac:dyDescent="0.15">
      <c r="D600" s="8"/>
      <c r="E600" s="8"/>
    </row>
    <row r="601" spans="4:5" ht="13" x14ac:dyDescent="0.15">
      <c r="D601" s="8"/>
      <c r="E601" s="8"/>
    </row>
    <row r="602" spans="4:5" ht="13" x14ac:dyDescent="0.15">
      <c r="D602" s="8"/>
      <c r="E602" s="8"/>
    </row>
    <row r="603" spans="4:5" ht="13" x14ac:dyDescent="0.15">
      <c r="D603" s="8"/>
      <c r="E603" s="8"/>
    </row>
    <row r="604" spans="4:5" ht="13" x14ac:dyDescent="0.15">
      <c r="D604" s="8"/>
      <c r="E604" s="8"/>
    </row>
    <row r="605" spans="4:5" ht="13" x14ac:dyDescent="0.15">
      <c r="D605" s="8"/>
      <c r="E605" s="8"/>
    </row>
    <row r="606" spans="4:5" ht="13" x14ac:dyDescent="0.15">
      <c r="D606" s="8"/>
      <c r="E606" s="8"/>
    </row>
    <row r="607" spans="4:5" ht="13" x14ac:dyDescent="0.15">
      <c r="D607" s="8"/>
      <c r="E607" s="8"/>
    </row>
    <row r="608" spans="4:5" ht="13" x14ac:dyDescent="0.15">
      <c r="D608" s="8"/>
      <c r="E608" s="8"/>
    </row>
    <row r="609" spans="4:5" ht="13" x14ac:dyDescent="0.15">
      <c r="D609" s="8"/>
      <c r="E609" s="8"/>
    </row>
    <row r="610" spans="4:5" ht="13" x14ac:dyDescent="0.15">
      <c r="D610" s="8"/>
      <c r="E610" s="8"/>
    </row>
    <row r="611" spans="4:5" ht="13" x14ac:dyDescent="0.15">
      <c r="D611" s="8"/>
      <c r="E611" s="8"/>
    </row>
    <row r="612" spans="4:5" ht="13" x14ac:dyDescent="0.15">
      <c r="D612" s="8"/>
      <c r="E612" s="8"/>
    </row>
    <row r="613" spans="4:5" ht="13" x14ac:dyDescent="0.15">
      <c r="D613" s="8"/>
      <c r="E613" s="8"/>
    </row>
    <row r="614" spans="4:5" ht="13" x14ac:dyDescent="0.15">
      <c r="D614" s="8"/>
      <c r="E614" s="8"/>
    </row>
    <row r="615" spans="4:5" ht="13" x14ac:dyDescent="0.15">
      <c r="D615" s="8"/>
      <c r="E615" s="8"/>
    </row>
    <row r="616" spans="4:5" ht="13" x14ac:dyDescent="0.15">
      <c r="D616" s="8"/>
      <c r="E616" s="8"/>
    </row>
    <row r="617" spans="4:5" ht="13" x14ac:dyDescent="0.15">
      <c r="D617" s="8"/>
      <c r="E617" s="8"/>
    </row>
    <row r="618" spans="4:5" ht="13" x14ac:dyDescent="0.15">
      <c r="D618" s="8"/>
      <c r="E618" s="8"/>
    </row>
    <row r="619" spans="4:5" ht="13" x14ac:dyDescent="0.15">
      <c r="D619" s="8"/>
      <c r="E619" s="8"/>
    </row>
    <row r="620" spans="4:5" ht="13" x14ac:dyDescent="0.15">
      <c r="D620" s="8"/>
      <c r="E620" s="8"/>
    </row>
    <row r="621" spans="4:5" ht="13" x14ac:dyDescent="0.15">
      <c r="D621" s="8"/>
      <c r="E621" s="8"/>
    </row>
    <row r="622" spans="4:5" ht="13" x14ac:dyDescent="0.15">
      <c r="D622" s="8"/>
      <c r="E622" s="8"/>
    </row>
    <row r="623" spans="4:5" ht="13" x14ac:dyDescent="0.15">
      <c r="D623" s="8"/>
      <c r="E623" s="8"/>
    </row>
    <row r="624" spans="4:5" ht="13" x14ac:dyDescent="0.15">
      <c r="D624" s="8"/>
      <c r="E624" s="8"/>
    </row>
    <row r="625" spans="4:5" ht="13" x14ac:dyDescent="0.15">
      <c r="D625" s="8"/>
      <c r="E625" s="8"/>
    </row>
    <row r="626" spans="4:5" ht="13" x14ac:dyDescent="0.15">
      <c r="D626" s="8"/>
      <c r="E626" s="8"/>
    </row>
    <row r="627" spans="4:5" ht="13" x14ac:dyDescent="0.15">
      <c r="D627" s="8"/>
      <c r="E627" s="8"/>
    </row>
    <row r="628" spans="4:5" ht="13" x14ac:dyDescent="0.15">
      <c r="D628" s="8"/>
      <c r="E628" s="8"/>
    </row>
    <row r="629" spans="4:5" ht="13" x14ac:dyDescent="0.15">
      <c r="D629" s="8"/>
      <c r="E629" s="8"/>
    </row>
    <row r="630" spans="4:5" ht="13" x14ac:dyDescent="0.15">
      <c r="D630" s="8"/>
      <c r="E630" s="8"/>
    </row>
    <row r="631" spans="4:5" ht="13" x14ac:dyDescent="0.15">
      <c r="D631" s="8"/>
      <c r="E631" s="8"/>
    </row>
    <row r="632" spans="4:5" ht="13" x14ac:dyDescent="0.15">
      <c r="D632" s="8"/>
      <c r="E632" s="8"/>
    </row>
    <row r="633" spans="4:5" ht="13" x14ac:dyDescent="0.15">
      <c r="D633" s="8"/>
      <c r="E633" s="8"/>
    </row>
    <row r="634" spans="4:5" ht="13" x14ac:dyDescent="0.15">
      <c r="D634" s="8"/>
      <c r="E634" s="8"/>
    </row>
    <row r="635" spans="4:5" ht="13" x14ac:dyDescent="0.15">
      <c r="D635" s="8"/>
      <c r="E635" s="8"/>
    </row>
    <row r="636" spans="4:5" ht="13" x14ac:dyDescent="0.15">
      <c r="D636" s="8"/>
      <c r="E636" s="8"/>
    </row>
    <row r="637" spans="4:5" ht="13" x14ac:dyDescent="0.15">
      <c r="D637" s="8"/>
      <c r="E637" s="8"/>
    </row>
    <row r="638" spans="4:5" ht="13" x14ac:dyDescent="0.15">
      <c r="D638" s="8"/>
      <c r="E638" s="8"/>
    </row>
    <row r="639" spans="4:5" ht="13" x14ac:dyDescent="0.15">
      <c r="D639" s="8"/>
      <c r="E639" s="8"/>
    </row>
    <row r="640" spans="4:5" ht="13" x14ac:dyDescent="0.15">
      <c r="D640" s="8"/>
      <c r="E640" s="8"/>
    </row>
    <row r="641" spans="4:5" ht="13" x14ac:dyDescent="0.15">
      <c r="D641" s="8"/>
      <c r="E641" s="8"/>
    </row>
    <row r="642" spans="4:5" ht="13" x14ac:dyDescent="0.15">
      <c r="D642" s="8"/>
      <c r="E642" s="8"/>
    </row>
    <row r="643" spans="4:5" ht="13" x14ac:dyDescent="0.15">
      <c r="D643" s="8"/>
      <c r="E643" s="8"/>
    </row>
    <row r="644" spans="4:5" ht="13" x14ac:dyDescent="0.15">
      <c r="D644" s="8"/>
      <c r="E644" s="8"/>
    </row>
    <row r="645" spans="4:5" ht="13" x14ac:dyDescent="0.15">
      <c r="D645" s="8"/>
      <c r="E645" s="8"/>
    </row>
    <row r="646" spans="4:5" ht="13" x14ac:dyDescent="0.15">
      <c r="D646" s="8"/>
      <c r="E646" s="8"/>
    </row>
    <row r="647" spans="4:5" ht="13" x14ac:dyDescent="0.15">
      <c r="D647" s="8"/>
      <c r="E647" s="8"/>
    </row>
    <row r="648" spans="4:5" ht="13" x14ac:dyDescent="0.15">
      <c r="D648" s="8"/>
      <c r="E648" s="8"/>
    </row>
    <row r="649" spans="4:5" ht="13" x14ac:dyDescent="0.15">
      <c r="D649" s="8"/>
      <c r="E649" s="8"/>
    </row>
    <row r="650" spans="4:5" ht="13" x14ac:dyDescent="0.15">
      <c r="D650" s="8"/>
      <c r="E650" s="8"/>
    </row>
    <row r="651" spans="4:5" ht="13" x14ac:dyDescent="0.15">
      <c r="D651" s="8"/>
      <c r="E651" s="8"/>
    </row>
    <row r="652" spans="4:5" ht="13" x14ac:dyDescent="0.15">
      <c r="D652" s="8"/>
      <c r="E652" s="8"/>
    </row>
    <row r="653" spans="4:5" ht="13" x14ac:dyDescent="0.15">
      <c r="D653" s="8"/>
      <c r="E653" s="8"/>
    </row>
    <row r="654" spans="4:5" ht="13" x14ac:dyDescent="0.15">
      <c r="D654" s="8"/>
      <c r="E654" s="8"/>
    </row>
    <row r="655" spans="4:5" ht="13" x14ac:dyDescent="0.15">
      <c r="D655" s="8"/>
      <c r="E655" s="8"/>
    </row>
    <row r="656" spans="4:5" ht="13" x14ac:dyDescent="0.15">
      <c r="D656" s="8"/>
      <c r="E656" s="8"/>
    </row>
    <row r="657" spans="4:5" ht="13" x14ac:dyDescent="0.15">
      <c r="D657" s="8"/>
      <c r="E657" s="8"/>
    </row>
    <row r="658" spans="4:5" ht="13" x14ac:dyDescent="0.15">
      <c r="D658" s="8"/>
      <c r="E658" s="8"/>
    </row>
    <row r="659" spans="4:5" ht="13" x14ac:dyDescent="0.15">
      <c r="D659" s="8"/>
      <c r="E659" s="8"/>
    </row>
    <row r="660" spans="4:5" ht="13" x14ac:dyDescent="0.15">
      <c r="D660" s="8"/>
      <c r="E660" s="8"/>
    </row>
    <row r="661" spans="4:5" ht="13" x14ac:dyDescent="0.15">
      <c r="D661" s="8"/>
      <c r="E661" s="8"/>
    </row>
    <row r="662" spans="4:5" ht="13" x14ac:dyDescent="0.15">
      <c r="D662" s="8"/>
      <c r="E662" s="8"/>
    </row>
    <row r="663" spans="4:5" ht="13" x14ac:dyDescent="0.15">
      <c r="D663" s="8"/>
      <c r="E663" s="8"/>
    </row>
    <row r="664" spans="4:5" ht="13" x14ac:dyDescent="0.15">
      <c r="D664" s="8"/>
      <c r="E664" s="8"/>
    </row>
    <row r="665" spans="4:5" ht="13" x14ac:dyDescent="0.15">
      <c r="D665" s="8"/>
      <c r="E665" s="8"/>
    </row>
    <row r="666" spans="4:5" ht="13" x14ac:dyDescent="0.15">
      <c r="D666" s="8"/>
      <c r="E666" s="8"/>
    </row>
    <row r="667" spans="4:5" ht="13" x14ac:dyDescent="0.15">
      <c r="D667" s="8"/>
      <c r="E667" s="8"/>
    </row>
    <row r="668" spans="4:5" ht="13" x14ac:dyDescent="0.15">
      <c r="D668" s="8"/>
      <c r="E668" s="8"/>
    </row>
    <row r="669" spans="4:5" ht="13" x14ac:dyDescent="0.15">
      <c r="D669" s="8"/>
      <c r="E669" s="8"/>
    </row>
    <row r="670" spans="4:5" ht="13" x14ac:dyDescent="0.15">
      <c r="D670" s="8"/>
      <c r="E670" s="8"/>
    </row>
    <row r="671" spans="4:5" ht="13" x14ac:dyDescent="0.15">
      <c r="D671" s="8"/>
      <c r="E671" s="8"/>
    </row>
    <row r="672" spans="4:5" ht="13" x14ac:dyDescent="0.15">
      <c r="D672" s="8"/>
      <c r="E672" s="8"/>
    </row>
    <row r="673" spans="4:5" ht="13" x14ac:dyDescent="0.15">
      <c r="D673" s="8"/>
      <c r="E673" s="8"/>
    </row>
    <row r="674" spans="4:5" ht="13" x14ac:dyDescent="0.15">
      <c r="D674" s="8"/>
      <c r="E674" s="8"/>
    </row>
    <row r="675" spans="4:5" ht="13" x14ac:dyDescent="0.15">
      <c r="D675" s="8"/>
      <c r="E675" s="8"/>
    </row>
    <row r="676" spans="4:5" ht="13" x14ac:dyDescent="0.15">
      <c r="D676" s="8"/>
      <c r="E676" s="8"/>
    </row>
    <row r="677" spans="4:5" ht="13" x14ac:dyDescent="0.15">
      <c r="D677" s="8"/>
      <c r="E677" s="8"/>
    </row>
    <row r="678" spans="4:5" ht="13" x14ac:dyDescent="0.15">
      <c r="D678" s="8"/>
      <c r="E678" s="8"/>
    </row>
    <row r="679" spans="4:5" ht="13" x14ac:dyDescent="0.15">
      <c r="D679" s="8"/>
      <c r="E679" s="8"/>
    </row>
    <row r="680" spans="4:5" ht="13" x14ac:dyDescent="0.15">
      <c r="D680" s="8"/>
      <c r="E680" s="8"/>
    </row>
    <row r="681" spans="4:5" ht="13" x14ac:dyDescent="0.15">
      <c r="D681" s="8"/>
      <c r="E681" s="8"/>
    </row>
    <row r="682" spans="4:5" ht="13" x14ac:dyDescent="0.15">
      <c r="D682" s="8"/>
      <c r="E682" s="8"/>
    </row>
    <row r="683" spans="4:5" ht="13" x14ac:dyDescent="0.15">
      <c r="D683" s="8"/>
      <c r="E683" s="8"/>
    </row>
    <row r="684" spans="4:5" ht="13" x14ac:dyDescent="0.15">
      <c r="D684" s="8"/>
      <c r="E684" s="8"/>
    </row>
    <row r="685" spans="4:5" ht="13" x14ac:dyDescent="0.15">
      <c r="D685" s="8"/>
      <c r="E685" s="8"/>
    </row>
    <row r="686" spans="4:5" ht="13" x14ac:dyDescent="0.15">
      <c r="D686" s="8"/>
      <c r="E686" s="8"/>
    </row>
    <row r="687" spans="4:5" ht="13" x14ac:dyDescent="0.15">
      <c r="D687" s="8"/>
      <c r="E687" s="8"/>
    </row>
    <row r="688" spans="4:5" ht="13" x14ac:dyDescent="0.15">
      <c r="D688" s="8"/>
      <c r="E688" s="8"/>
    </row>
    <row r="689" spans="4:5" ht="13" x14ac:dyDescent="0.15">
      <c r="D689" s="8"/>
      <c r="E689" s="8"/>
    </row>
    <row r="690" spans="4:5" ht="13" x14ac:dyDescent="0.15">
      <c r="D690" s="8"/>
      <c r="E690" s="8"/>
    </row>
    <row r="691" spans="4:5" ht="13" x14ac:dyDescent="0.15">
      <c r="D691" s="8"/>
      <c r="E691" s="8"/>
    </row>
    <row r="692" spans="4:5" ht="13" x14ac:dyDescent="0.15">
      <c r="D692" s="8"/>
      <c r="E692" s="8"/>
    </row>
    <row r="693" spans="4:5" ht="13" x14ac:dyDescent="0.15">
      <c r="D693" s="8"/>
      <c r="E693" s="8"/>
    </row>
    <row r="694" spans="4:5" ht="13" x14ac:dyDescent="0.15">
      <c r="D694" s="8"/>
      <c r="E694" s="8"/>
    </row>
    <row r="695" spans="4:5" ht="13" x14ac:dyDescent="0.15">
      <c r="D695" s="8"/>
      <c r="E695" s="8"/>
    </row>
    <row r="696" spans="4:5" ht="13" x14ac:dyDescent="0.15">
      <c r="D696" s="8"/>
      <c r="E696" s="8"/>
    </row>
    <row r="697" spans="4:5" ht="13" x14ac:dyDescent="0.15">
      <c r="D697" s="8"/>
      <c r="E697" s="8"/>
    </row>
    <row r="698" spans="4:5" ht="13" x14ac:dyDescent="0.15">
      <c r="D698" s="8"/>
      <c r="E698" s="8"/>
    </row>
    <row r="699" spans="4:5" ht="13" x14ac:dyDescent="0.15">
      <c r="D699" s="8"/>
      <c r="E699" s="8"/>
    </row>
    <row r="700" spans="4:5" ht="13" x14ac:dyDescent="0.15">
      <c r="D700" s="8"/>
      <c r="E700" s="8"/>
    </row>
    <row r="701" spans="4:5" ht="13" x14ac:dyDescent="0.15">
      <c r="D701" s="8"/>
      <c r="E701" s="8"/>
    </row>
    <row r="702" spans="4:5" ht="13" x14ac:dyDescent="0.15">
      <c r="D702" s="8"/>
      <c r="E702" s="8"/>
    </row>
    <row r="703" spans="4:5" ht="13" x14ac:dyDescent="0.15">
      <c r="D703" s="8"/>
      <c r="E703" s="8"/>
    </row>
    <row r="704" spans="4:5" ht="13" x14ac:dyDescent="0.15">
      <c r="D704" s="8"/>
      <c r="E704" s="8"/>
    </row>
    <row r="705" spans="4:5" ht="13" x14ac:dyDescent="0.15">
      <c r="D705" s="8"/>
      <c r="E705" s="8"/>
    </row>
    <row r="706" spans="4:5" ht="13" x14ac:dyDescent="0.15">
      <c r="D706" s="8"/>
      <c r="E706" s="8"/>
    </row>
    <row r="707" spans="4:5" ht="13" x14ac:dyDescent="0.15">
      <c r="D707" s="8"/>
      <c r="E707" s="8"/>
    </row>
    <row r="708" spans="4:5" ht="13" x14ac:dyDescent="0.15">
      <c r="D708" s="8"/>
      <c r="E708" s="8"/>
    </row>
    <row r="709" spans="4:5" ht="13" x14ac:dyDescent="0.15">
      <c r="D709" s="8"/>
      <c r="E709" s="8"/>
    </row>
    <row r="710" spans="4:5" ht="13" x14ac:dyDescent="0.15">
      <c r="D710" s="8"/>
      <c r="E710" s="8"/>
    </row>
    <row r="711" spans="4:5" ht="13" x14ac:dyDescent="0.15">
      <c r="D711" s="8"/>
      <c r="E711" s="8"/>
    </row>
    <row r="712" spans="4:5" ht="13" x14ac:dyDescent="0.15">
      <c r="D712" s="8"/>
      <c r="E712" s="8"/>
    </row>
    <row r="713" spans="4:5" ht="13" x14ac:dyDescent="0.15">
      <c r="D713" s="8"/>
      <c r="E713" s="8"/>
    </row>
    <row r="714" spans="4:5" ht="13" x14ac:dyDescent="0.15">
      <c r="D714" s="8"/>
      <c r="E714" s="8"/>
    </row>
    <row r="715" spans="4:5" ht="13" x14ac:dyDescent="0.15">
      <c r="D715" s="8"/>
      <c r="E715" s="8"/>
    </row>
    <row r="716" spans="4:5" ht="13" x14ac:dyDescent="0.15">
      <c r="D716" s="8"/>
      <c r="E716" s="8"/>
    </row>
    <row r="717" spans="4:5" ht="13" x14ac:dyDescent="0.15">
      <c r="D717" s="8"/>
      <c r="E717" s="8"/>
    </row>
    <row r="718" spans="4:5" ht="13" x14ac:dyDescent="0.15">
      <c r="D718" s="8"/>
      <c r="E718" s="8"/>
    </row>
    <row r="719" spans="4:5" ht="13" x14ac:dyDescent="0.15">
      <c r="D719" s="8"/>
      <c r="E719" s="8"/>
    </row>
    <row r="720" spans="4:5" ht="13" x14ac:dyDescent="0.15">
      <c r="D720" s="8"/>
      <c r="E720" s="8"/>
    </row>
    <row r="721" spans="4:5" ht="13" x14ac:dyDescent="0.15">
      <c r="D721" s="8"/>
      <c r="E721" s="8"/>
    </row>
    <row r="722" spans="4:5" ht="13" x14ac:dyDescent="0.15">
      <c r="D722" s="8"/>
      <c r="E722" s="8"/>
    </row>
    <row r="723" spans="4:5" ht="13" x14ac:dyDescent="0.15">
      <c r="D723" s="8"/>
      <c r="E723" s="8"/>
    </row>
    <row r="724" spans="4:5" ht="13" x14ac:dyDescent="0.15">
      <c r="D724" s="8"/>
      <c r="E724" s="8"/>
    </row>
    <row r="725" spans="4:5" ht="13" x14ac:dyDescent="0.15">
      <c r="D725" s="8"/>
      <c r="E725" s="8"/>
    </row>
    <row r="726" spans="4:5" ht="13" x14ac:dyDescent="0.15">
      <c r="D726" s="8"/>
      <c r="E726" s="8"/>
    </row>
    <row r="727" spans="4:5" ht="13" x14ac:dyDescent="0.15">
      <c r="D727" s="8"/>
      <c r="E727" s="8"/>
    </row>
    <row r="728" spans="4:5" ht="13" x14ac:dyDescent="0.15">
      <c r="D728" s="8"/>
      <c r="E728" s="8"/>
    </row>
    <row r="729" spans="4:5" ht="13" x14ac:dyDescent="0.15">
      <c r="D729" s="8"/>
      <c r="E729" s="8"/>
    </row>
    <row r="730" spans="4:5" ht="13" x14ac:dyDescent="0.15">
      <c r="D730" s="8"/>
      <c r="E730" s="8"/>
    </row>
    <row r="731" spans="4:5" ht="13" x14ac:dyDescent="0.15">
      <c r="D731" s="8"/>
      <c r="E731" s="8"/>
    </row>
    <row r="732" spans="4:5" ht="13" x14ac:dyDescent="0.15">
      <c r="D732" s="8"/>
      <c r="E732" s="8"/>
    </row>
    <row r="733" spans="4:5" ht="13" x14ac:dyDescent="0.15">
      <c r="D733" s="8"/>
      <c r="E733" s="8"/>
    </row>
    <row r="734" spans="4:5" ht="13" x14ac:dyDescent="0.15">
      <c r="D734" s="8"/>
      <c r="E734" s="8"/>
    </row>
    <row r="735" spans="4:5" ht="13" x14ac:dyDescent="0.15">
      <c r="D735" s="8"/>
      <c r="E735" s="8"/>
    </row>
    <row r="736" spans="4:5" ht="13" x14ac:dyDescent="0.15">
      <c r="D736" s="8"/>
      <c r="E736" s="8"/>
    </row>
    <row r="737" spans="4:5" ht="13" x14ac:dyDescent="0.15">
      <c r="D737" s="8"/>
      <c r="E737" s="8"/>
    </row>
    <row r="738" spans="4:5" ht="13" x14ac:dyDescent="0.15">
      <c r="D738" s="8"/>
      <c r="E738" s="8"/>
    </row>
    <row r="739" spans="4:5" ht="13" x14ac:dyDescent="0.15">
      <c r="D739" s="8"/>
      <c r="E739" s="8"/>
    </row>
    <row r="740" spans="4:5" ht="13" x14ac:dyDescent="0.15">
      <c r="D740" s="8"/>
      <c r="E740" s="8"/>
    </row>
    <row r="741" spans="4:5" ht="13" x14ac:dyDescent="0.15">
      <c r="D741" s="8"/>
      <c r="E741" s="8"/>
    </row>
    <row r="742" spans="4:5" ht="13" x14ac:dyDescent="0.15">
      <c r="D742" s="8"/>
      <c r="E742" s="8"/>
    </row>
    <row r="743" spans="4:5" ht="13" x14ac:dyDescent="0.15">
      <c r="D743" s="8"/>
      <c r="E743" s="8"/>
    </row>
    <row r="744" spans="4:5" ht="13" x14ac:dyDescent="0.15">
      <c r="D744" s="8"/>
      <c r="E744" s="8"/>
    </row>
    <row r="745" spans="4:5" ht="13" x14ac:dyDescent="0.15">
      <c r="D745" s="8"/>
      <c r="E745" s="8"/>
    </row>
    <row r="746" spans="4:5" ht="13" x14ac:dyDescent="0.15">
      <c r="D746" s="8"/>
      <c r="E746" s="8"/>
    </row>
    <row r="747" spans="4:5" ht="13" x14ac:dyDescent="0.15">
      <c r="D747" s="8"/>
      <c r="E747" s="8"/>
    </row>
    <row r="748" spans="4:5" ht="13" x14ac:dyDescent="0.15">
      <c r="D748" s="8"/>
      <c r="E748" s="8"/>
    </row>
    <row r="749" spans="4:5" ht="13" x14ac:dyDescent="0.15">
      <c r="D749" s="8"/>
      <c r="E749" s="8"/>
    </row>
    <row r="750" spans="4:5" ht="13" x14ac:dyDescent="0.15">
      <c r="D750" s="8"/>
      <c r="E750" s="8"/>
    </row>
    <row r="751" spans="4:5" ht="13" x14ac:dyDescent="0.15">
      <c r="D751" s="8"/>
      <c r="E751" s="8"/>
    </row>
    <row r="752" spans="4:5" ht="13" x14ac:dyDescent="0.15">
      <c r="D752" s="8"/>
      <c r="E752" s="8"/>
    </row>
    <row r="753" spans="4:5" ht="13" x14ac:dyDescent="0.15">
      <c r="D753" s="8"/>
      <c r="E753" s="8"/>
    </row>
    <row r="754" spans="4:5" ht="13" x14ac:dyDescent="0.15">
      <c r="D754" s="8"/>
      <c r="E754" s="8"/>
    </row>
    <row r="755" spans="4:5" ht="13" x14ac:dyDescent="0.15">
      <c r="D755" s="8"/>
      <c r="E755" s="8"/>
    </row>
    <row r="756" spans="4:5" ht="13" x14ac:dyDescent="0.15">
      <c r="D756" s="8"/>
      <c r="E756" s="8"/>
    </row>
    <row r="757" spans="4:5" ht="13" x14ac:dyDescent="0.15">
      <c r="D757" s="8"/>
      <c r="E757" s="8"/>
    </row>
    <row r="758" spans="4:5" ht="13" x14ac:dyDescent="0.15">
      <c r="D758" s="8"/>
      <c r="E758" s="8"/>
    </row>
    <row r="759" spans="4:5" ht="13" x14ac:dyDescent="0.15">
      <c r="D759" s="8"/>
      <c r="E759" s="8"/>
    </row>
    <row r="760" spans="4:5" ht="13" x14ac:dyDescent="0.15">
      <c r="D760" s="8"/>
      <c r="E760" s="8"/>
    </row>
    <row r="761" spans="4:5" ht="13" x14ac:dyDescent="0.15">
      <c r="D761" s="8"/>
      <c r="E761" s="8"/>
    </row>
    <row r="762" spans="4:5" ht="13" x14ac:dyDescent="0.15">
      <c r="D762" s="8"/>
      <c r="E762" s="8"/>
    </row>
    <row r="763" spans="4:5" ht="13" x14ac:dyDescent="0.15">
      <c r="D763" s="8"/>
      <c r="E763" s="8"/>
    </row>
    <row r="764" spans="4:5" ht="13" x14ac:dyDescent="0.15">
      <c r="D764" s="8"/>
      <c r="E764" s="8"/>
    </row>
    <row r="765" spans="4:5" ht="13" x14ac:dyDescent="0.15">
      <c r="D765" s="8"/>
      <c r="E765" s="8"/>
    </row>
    <row r="766" spans="4:5" ht="13" x14ac:dyDescent="0.15">
      <c r="D766" s="8"/>
      <c r="E766" s="8"/>
    </row>
    <row r="767" spans="4:5" ht="13" x14ac:dyDescent="0.15">
      <c r="D767" s="8"/>
      <c r="E767" s="8"/>
    </row>
    <row r="768" spans="4:5" ht="13" x14ac:dyDescent="0.15">
      <c r="D768" s="8"/>
      <c r="E768" s="8"/>
    </row>
    <row r="769" spans="4:5" ht="13" x14ac:dyDescent="0.15">
      <c r="D769" s="8"/>
      <c r="E769" s="8"/>
    </row>
    <row r="770" spans="4:5" ht="13" x14ac:dyDescent="0.15">
      <c r="D770" s="8"/>
      <c r="E770" s="8"/>
    </row>
    <row r="771" spans="4:5" ht="13" x14ac:dyDescent="0.15">
      <c r="D771" s="8"/>
      <c r="E771" s="8"/>
    </row>
    <row r="772" spans="4:5" ht="13" x14ac:dyDescent="0.15">
      <c r="D772" s="8"/>
      <c r="E772" s="8"/>
    </row>
    <row r="773" spans="4:5" ht="13" x14ac:dyDescent="0.15">
      <c r="D773" s="8"/>
      <c r="E773" s="8"/>
    </row>
    <row r="774" spans="4:5" ht="13" x14ac:dyDescent="0.15">
      <c r="D774" s="8"/>
      <c r="E774" s="8"/>
    </row>
    <row r="775" spans="4:5" ht="13" x14ac:dyDescent="0.15">
      <c r="D775" s="8"/>
      <c r="E775" s="8"/>
    </row>
    <row r="776" spans="4:5" ht="13" x14ac:dyDescent="0.15">
      <c r="D776" s="8"/>
      <c r="E776" s="8"/>
    </row>
    <row r="777" spans="4:5" ht="13" x14ac:dyDescent="0.15">
      <c r="D777" s="8"/>
      <c r="E777" s="8"/>
    </row>
    <row r="778" spans="4:5" ht="13" x14ac:dyDescent="0.15">
      <c r="D778" s="8"/>
      <c r="E778" s="8"/>
    </row>
    <row r="779" spans="4:5" ht="13" x14ac:dyDescent="0.15">
      <c r="D779" s="8"/>
      <c r="E779" s="8"/>
    </row>
    <row r="780" spans="4:5" ht="13" x14ac:dyDescent="0.15">
      <c r="D780" s="8"/>
      <c r="E780" s="8"/>
    </row>
    <row r="781" spans="4:5" ht="13" x14ac:dyDescent="0.15">
      <c r="D781" s="8"/>
      <c r="E781" s="8"/>
    </row>
    <row r="782" spans="4:5" ht="13" x14ac:dyDescent="0.15">
      <c r="D782" s="8"/>
      <c r="E782" s="8"/>
    </row>
    <row r="783" spans="4:5" ht="13" x14ac:dyDescent="0.15">
      <c r="D783" s="8"/>
      <c r="E783" s="8"/>
    </row>
    <row r="784" spans="4:5" ht="13" x14ac:dyDescent="0.15">
      <c r="D784" s="8"/>
      <c r="E784" s="8"/>
    </row>
    <row r="785" spans="4:5" ht="13" x14ac:dyDescent="0.15">
      <c r="D785" s="8"/>
      <c r="E785" s="8"/>
    </row>
    <row r="786" spans="4:5" ht="13" x14ac:dyDescent="0.15">
      <c r="D786" s="8"/>
      <c r="E786" s="8"/>
    </row>
    <row r="787" spans="4:5" ht="13" x14ac:dyDescent="0.15">
      <c r="D787" s="8"/>
      <c r="E787" s="8"/>
    </row>
    <row r="788" spans="4:5" ht="13" x14ac:dyDescent="0.15">
      <c r="D788" s="8"/>
      <c r="E788" s="8"/>
    </row>
    <row r="789" spans="4:5" ht="13" x14ac:dyDescent="0.15">
      <c r="D789" s="8"/>
      <c r="E789" s="8"/>
    </row>
    <row r="790" spans="4:5" ht="13" x14ac:dyDescent="0.15">
      <c r="D790" s="8"/>
      <c r="E790" s="8"/>
    </row>
    <row r="791" spans="4:5" ht="13" x14ac:dyDescent="0.15">
      <c r="D791" s="8"/>
      <c r="E791" s="8"/>
    </row>
    <row r="792" spans="4:5" ht="13" x14ac:dyDescent="0.15">
      <c r="D792" s="8"/>
      <c r="E792" s="8"/>
    </row>
    <row r="793" spans="4:5" ht="13" x14ac:dyDescent="0.15">
      <c r="D793" s="8"/>
      <c r="E793" s="8"/>
    </row>
    <row r="794" spans="4:5" ht="13" x14ac:dyDescent="0.15">
      <c r="D794" s="8"/>
      <c r="E794" s="8"/>
    </row>
    <row r="795" spans="4:5" ht="13" x14ac:dyDescent="0.15">
      <c r="D795" s="8"/>
      <c r="E795" s="8"/>
    </row>
    <row r="796" spans="4:5" ht="13" x14ac:dyDescent="0.15">
      <c r="D796" s="8"/>
      <c r="E796" s="8"/>
    </row>
    <row r="797" spans="4:5" ht="13" x14ac:dyDescent="0.15">
      <c r="D797" s="8"/>
      <c r="E797" s="8"/>
    </row>
    <row r="798" spans="4:5" ht="13" x14ac:dyDescent="0.15">
      <c r="D798" s="8"/>
      <c r="E798" s="8"/>
    </row>
    <row r="799" spans="4:5" ht="13" x14ac:dyDescent="0.15">
      <c r="D799" s="8"/>
      <c r="E799" s="8"/>
    </row>
    <row r="800" spans="4:5" ht="13" x14ac:dyDescent="0.15">
      <c r="D800" s="8"/>
      <c r="E800" s="8"/>
    </row>
    <row r="801" spans="4:5" ht="13" x14ac:dyDescent="0.15">
      <c r="D801" s="8"/>
      <c r="E801" s="8"/>
    </row>
    <row r="802" spans="4:5" ht="13" x14ac:dyDescent="0.15">
      <c r="D802" s="8"/>
      <c r="E802" s="8"/>
    </row>
    <row r="803" spans="4:5" ht="13" x14ac:dyDescent="0.15">
      <c r="D803" s="8"/>
      <c r="E803" s="8"/>
    </row>
    <row r="804" spans="4:5" ht="13" x14ac:dyDescent="0.15">
      <c r="D804" s="8"/>
      <c r="E804" s="8"/>
    </row>
    <row r="805" spans="4:5" ht="13" x14ac:dyDescent="0.15">
      <c r="D805" s="8"/>
      <c r="E805" s="8"/>
    </row>
    <row r="806" spans="4:5" ht="13" x14ac:dyDescent="0.15">
      <c r="D806" s="8"/>
      <c r="E806" s="8"/>
    </row>
    <row r="807" spans="4:5" ht="13" x14ac:dyDescent="0.15">
      <c r="D807" s="8"/>
      <c r="E807" s="8"/>
    </row>
    <row r="808" spans="4:5" ht="13" x14ac:dyDescent="0.15">
      <c r="D808" s="8"/>
      <c r="E808" s="8"/>
    </row>
    <row r="809" spans="4:5" ht="13" x14ac:dyDescent="0.15">
      <c r="D809" s="8"/>
      <c r="E809" s="8"/>
    </row>
    <row r="810" spans="4:5" ht="13" x14ac:dyDescent="0.15">
      <c r="D810" s="8"/>
      <c r="E810" s="8"/>
    </row>
    <row r="811" spans="4:5" ht="13" x14ac:dyDescent="0.15">
      <c r="D811" s="8"/>
      <c r="E811" s="8"/>
    </row>
    <row r="812" spans="4:5" ht="13" x14ac:dyDescent="0.15">
      <c r="D812" s="8"/>
      <c r="E812" s="8"/>
    </row>
    <row r="813" spans="4:5" ht="13" x14ac:dyDescent="0.15">
      <c r="D813" s="8"/>
      <c r="E813" s="8"/>
    </row>
    <row r="814" spans="4:5" ht="13" x14ac:dyDescent="0.15">
      <c r="D814" s="8"/>
      <c r="E814" s="8"/>
    </row>
    <row r="815" spans="4:5" ht="13" x14ac:dyDescent="0.15">
      <c r="D815" s="8"/>
      <c r="E815" s="8"/>
    </row>
    <row r="816" spans="4:5" ht="13" x14ac:dyDescent="0.15">
      <c r="D816" s="8"/>
      <c r="E816" s="8"/>
    </row>
    <row r="817" spans="4:5" ht="13" x14ac:dyDescent="0.15">
      <c r="D817" s="8"/>
      <c r="E817" s="8"/>
    </row>
    <row r="818" spans="4:5" ht="13" x14ac:dyDescent="0.15">
      <c r="D818" s="8"/>
      <c r="E818" s="8"/>
    </row>
    <row r="819" spans="4:5" ht="13" x14ac:dyDescent="0.15">
      <c r="D819" s="8"/>
      <c r="E819" s="8"/>
    </row>
    <row r="820" spans="4:5" ht="13" x14ac:dyDescent="0.15">
      <c r="D820" s="8"/>
      <c r="E820" s="8"/>
    </row>
    <row r="821" spans="4:5" ht="13" x14ac:dyDescent="0.15">
      <c r="D821" s="8"/>
      <c r="E821" s="8"/>
    </row>
    <row r="822" spans="4:5" ht="13" x14ac:dyDescent="0.15">
      <c r="D822" s="8"/>
      <c r="E822" s="8"/>
    </row>
    <row r="823" spans="4:5" ht="13" x14ac:dyDescent="0.15">
      <c r="D823" s="8"/>
      <c r="E823" s="8"/>
    </row>
    <row r="824" spans="4:5" ht="13" x14ac:dyDescent="0.15">
      <c r="D824" s="8"/>
      <c r="E824" s="8"/>
    </row>
    <row r="825" spans="4:5" ht="13" x14ac:dyDescent="0.15">
      <c r="D825" s="8"/>
      <c r="E825" s="8"/>
    </row>
    <row r="826" spans="4:5" ht="13" x14ac:dyDescent="0.15">
      <c r="D826" s="8"/>
      <c r="E826" s="8"/>
    </row>
    <row r="827" spans="4:5" ht="13" x14ac:dyDescent="0.15">
      <c r="D827" s="8"/>
      <c r="E827" s="8"/>
    </row>
    <row r="828" spans="4:5" ht="13" x14ac:dyDescent="0.15">
      <c r="D828" s="8"/>
      <c r="E828" s="8"/>
    </row>
    <row r="829" spans="4:5" ht="13" x14ac:dyDescent="0.15">
      <c r="D829" s="8"/>
      <c r="E829" s="8"/>
    </row>
    <row r="830" spans="4:5" ht="13" x14ac:dyDescent="0.15">
      <c r="D830" s="8"/>
      <c r="E830" s="8"/>
    </row>
    <row r="831" spans="4:5" ht="13" x14ac:dyDescent="0.15">
      <c r="D831" s="8"/>
      <c r="E831" s="8"/>
    </row>
    <row r="832" spans="4:5" ht="13" x14ac:dyDescent="0.15">
      <c r="D832" s="8"/>
      <c r="E832" s="8"/>
    </row>
    <row r="833" spans="4:5" ht="13" x14ac:dyDescent="0.15">
      <c r="D833" s="8"/>
      <c r="E833" s="8"/>
    </row>
    <row r="834" spans="4:5" ht="13" x14ac:dyDescent="0.15">
      <c r="D834" s="8"/>
      <c r="E834" s="8"/>
    </row>
    <row r="835" spans="4:5" ht="13" x14ac:dyDescent="0.15">
      <c r="D835" s="8"/>
      <c r="E835" s="8"/>
    </row>
    <row r="836" spans="4:5" ht="13" x14ac:dyDescent="0.15">
      <c r="D836" s="8"/>
      <c r="E836" s="8"/>
    </row>
    <row r="837" spans="4:5" ht="13" x14ac:dyDescent="0.15">
      <c r="D837" s="8"/>
      <c r="E837" s="8"/>
    </row>
    <row r="838" spans="4:5" ht="13" x14ac:dyDescent="0.15">
      <c r="D838" s="8"/>
      <c r="E838" s="8"/>
    </row>
    <row r="839" spans="4:5" ht="13" x14ac:dyDescent="0.15">
      <c r="D839" s="8"/>
      <c r="E839" s="8"/>
    </row>
    <row r="840" spans="4:5" ht="13" x14ac:dyDescent="0.15">
      <c r="D840" s="8"/>
      <c r="E840" s="8"/>
    </row>
    <row r="841" spans="4:5" ht="13" x14ac:dyDescent="0.15">
      <c r="D841" s="8"/>
      <c r="E841" s="8"/>
    </row>
    <row r="842" spans="4:5" ht="13" x14ac:dyDescent="0.15">
      <c r="D842" s="8"/>
      <c r="E842" s="8"/>
    </row>
    <row r="843" spans="4:5" ht="13" x14ac:dyDescent="0.15">
      <c r="D843" s="8"/>
      <c r="E843" s="8"/>
    </row>
    <row r="844" spans="4:5" ht="13" x14ac:dyDescent="0.15">
      <c r="D844" s="8"/>
      <c r="E844" s="8"/>
    </row>
    <row r="845" spans="4:5" ht="13" x14ac:dyDescent="0.15">
      <c r="D845" s="8"/>
      <c r="E845" s="8"/>
    </row>
    <row r="846" spans="4:5" ht="13" x14ac:dyDescent="0.15">
      <c r="D846" s="8"/>
      <c r="E846" s="8"/>
    </row>
    <row r="847" spans="4:5" ht="13" x14ac:dyDescent="0.15">
      <c r="D847" s="8"/>
      <c r="E847" s="8"/>
    </row>
    <row r="848" spans="4:5" ht="13" x14ac:dyDescent="0.15">
      <c r="D848" s="8"/>
      <c r="E848" s="8"/>
    </row>
    <row r="849" spans="4:5" ht="13" x14ac:dyDescent="0.15">
      <c r="D849" s="8"/>
      <c r="E849" s="8"/>
    </row>
    <row r="850" spans="4:5" ht="13" x14ac:dyDescent="0.15">
      <c r="D850" s="8"/>
      <c r="E850" s="8"/>
    </row>
    <row r="851" spans="4:5" ht="13" x14ac:dyDescent="0.15">
      <c r="D851" s="8"/>
      <c r="E851" s="8"/>
    </row>
    <row r="852" spans="4:5" ht="13" x14ac:dyDescent="0.15">
      <c r="D852" s="8"/>
      <c r="E852" s="8"/>
    </row>
    <row r="853" spans="4:5" ht="13" x14ac:dyDescent="0.15">
      <c r="D853" s="8"/>
      <c r="E853" s="8"/>
    </row>
    <row r="854" spans="4:5" ht="13" x14ac:dyDescent="0.15">
      <c r="D854" s="8"/>
      <c r="E854" s="8"/>
    </row>
    <row r="855" spans="4:5" ht="13" x14ac:dyDescent="0.15">
      <c r="D855" s="8"/>
      <c r="E855" s="8"/>
    </row>
    <row r="856" spans="4:5" ht="13" x14ac:dyDescent="0.15">
      <c r="D856" s="8"/>
      <c r="E856" s="8"/>
    </row>
    <row r="857" spans="4:5" ht="13" x14ac:dyDescent="0.15">
      <c r="D857" s="8"/>
      <c r="E857" s="8"/>
    </row>
    <row r="858" spans="4:5" ht="13" x14ac:dyDescent="0.15">
      <c r="D858" s="8"/>
      <c r="E858" s="8"/>
    </row>
    <row r="859" spans="4:5" ht="13" x14ac:dyDescent="0.15">
      <c r="D859" s="8"/>
      <c r="E859" s="8"/>
    </row>
    <row r="860" spans="4:5" ht="13" x14ac:dyDescent="0.15">
      <c r="D860" s="8"/>
      <c r="E860" s="8"/>
    </row>
    <row r="861" spans="4:5" ht="13" x14ac:dyDescent="0.15">
      <c r="D861" s="8"/>
      <c r="E861" s="8"/>
    </row>
    <row r="862" spans="4:5" ht="13" x14ac:dyDescent="0.15">
      <c r="D862" s="8"/>
      <c r="E862" s="8"/>
    </row>
    <row r="863" spans="4:5" ht="13" x14ac:dyDescent="0.15">
      <c r="D863" s="8"/>
      <c r="E863" s="8"/>
    </row>
    <row r="864" spans="4:5" ht="13" x14ac:dyDescent="0.15">
      <c r="D864" s="8"/>
      <c r="E864" s="8"/>
    </row>
    <row r="865" spans="4:5" ht="13" x14ac:dyDescent="0.15">
      <c r="D865" s="8"/>
      <c r="E865" s="8"/>
    </row>
    <row r="866" spans="4:5" ht="13" x14ac:dyDescent="0.15">
      <c r="D866" s="8"/>
      <c r="E866" s="8"/>
    </row>
    <row r="867" spans="4:5" ht="13" x14ac:dyDescent="0.15">
      <c r="D867" s="8"/>
      <c r="E867" s="8"/>
    </row>
    <row r="868" spans="4:5" ht="13" x14ac:dyDescent="0.15">
      <c r="D868" s="8"/>
      <c r="E868" s="8"/>
    </row>
    <row r="869" spans="4:5" ht="13" x14ac:dyDescent="0.15">
      <c r="D869" s="8"/>
      <c r="E869" s="8"/>
    </row>
    <row r="870" spans="4:5" ht="13" x14ac:dyDescent="0.15">
      <c r="D870" s="8"/>
      <c r="E870" s="8"/>
    </row>
    <row r="871" spans="4:5" ht="13" x14ac:dyDescent="0.15">
      <c r="D871" s="8"/>
      <c r="E871" s="8"/>
    </row>
    <row r="872" spans="4:5" ht="13" x14ac:dyDescent="0.15">
      <c r="D872" s="8"/>
      <c r="E872" s="8"/>
    </row>
    <row r="873" spans="4:5" ht="13" x14ac:dyDescent="0.15">
      <c r="D873" s="8"/>
      <c r="E873" s="8"/>
    </row>
    <row r="874" spans="4:5" ht="13" x14ac:dyDescent="0.15">
      <c r="D874" s="8"/>
      <c r="E874" s="8"/>
    </row>
    <row r="875" spans="4:5" ht="13" x14ac:dyDescent="0.15">
      <c r="D875" s="8"/>
      <c r="E875" s="8"/>
    </row>
    <row r="876" spans="4:5" ht="13" x14ac:dyDescent="0.15">
      <c r="D876" s="8"/>
      <c r="E876" s="8"/>
    </row>
    <row r="877" spans="4:5" ht="13" x14ac:dyDescent="0.15">
      <c r="D877" s="8"/>
      <c r="E877" s="8"/>
    </row>
    <row r="878" spans="4:5" ht="13" x14ac:dyDescent="0.15">
      <c r="D878" s="8"/>
      <c r="E878" s="8"/>
    </row>
    <row r="879" spans="4:5" ht="13" x14ac:dyDescent="0.15">
      <c r="D879" s="8"/>
      <c r="E879" s="8"/>
    </row>
    <row r="880" spans="4:5" ht="13" x14ac:dyDescent="0.15">
      <c r="D880" s="8"/>
      <c r="E880" s="8"/>
    </row>
    <row r="881" spans="4:5" ht="13" x14ac:dyDescent="0.15">
      <c r="D881" s="8"/>
      <c r="E881" s="8"/>
    </row>
    <row r="882" spans="4:5" ht="13" x14ac:dyDescent="0.15">
      <c r="D882" s="8"/>
      <c r="E882" s="8"/>
    </row>
    <row r="883" spans="4:5" ht="13" x14ac:dyDescent="0.15">
      <c r="D883" s="8"/>
      <c r="E883" s="8"/>
    </row>
    <row r="884" spans="4:5" ht="13" x14ac:dyDescent="0.15">
      <c r="D884" s="8"/>
      <c r="E884" s="8"/>
    </row>
    <row r="885" spans="4:5" ht="13" x14ac:dyDescent="0.15">
      <c r="D885" s="8"/>
      <c r="E885" s="8"/>
    </row>
    <row r="886" spans="4:5" ht="13" x14ac:dyDescent="0.15">
      <c r="D886" s="8"/>
      <c r="E886" s="8"/>
    </row>
    <row r="887" spans="4:5" ht="13" x14ac:dyDescent="0.15">
      <c r="D887" s="8"/>
      <c r="E887" s="8"/>
    </row>
    <row r="888" spans="4:5" ht="13" x14ac:dyDescent="0.15">
      <c r="D888" s="8"/>
      <c r="E888" s="8"/>
    </row>
    <row r="889" spans="4:5" ht="13" x14ac:dyDescent="0.15">
      <c r="D889" s="8"/>
      <c r="E889" s="8"/>
    </row>
    <row r="890" spans="4:5" ht="13" x14ac:dyDescent="0.15">
      <c r="D890" s="8"/>
      <c r="E890" s="8"/>
    </row>
    <row r="891" spans="4:5" ht="13" x14ac:dyDescent="0.15">
      <c r="D891" s="8"/>
      <c r="E891" s="8"/>
    </row>
    <row r="892" spans="4:5" ht="13" x14ac:dyDescent="0.15">
      <c r="D892" s="8"/>
      <c r="E892" s="8"/>
    </row>
    <row r="893" spans="4:5" ht="13" x14ac:dyDescent="0.15">
      <c r="D893" s="8"/>
      <c r="E893" s="8"/>
    </row>
    <row r="894" spans="4:5" ht="13" x14ac:dyDescent="0.15">
      <c r="D894" s="8"/>
      <c r="E894" s="8"/>
    </row>
    <row r="895" spans="4:5" ht="13" x14ac:dyDescent="0.15">
      <c r="D895" s="8"/>
      <c r="E895" s="8"/>
    </row>
    <row r="896" spans="4:5" ht="13" x14ac:dyDescent="0.15">
      <c r="D896" s="8"/>
      <c r="E896" s="8"/>
    </row>
    <row r="897" spans="4:5" ht="13" x14ac:dyDescent="0.15">
      <c r="D897" s="8"/>
      <c r="E897" s="8"/>
    </row>
    <row r="898" spans="4:5" ht="13" x14ac:dyDescent="0.15">
      <c r="D898" s="8"/>
      <c r="E898" s="8"/>
    </row>
    <row r="899" spans="4:5" ht="13" x14ac:dyDescent="0.15">
      <c r="D899" s="8"/>
      <c r="E899" s="8"/>
    </row>
    <row r="900" spans="4:5" ht="13" x14ac:dyDescent="0.15">
      <c r="D900" s="8"/>
      <c r="E900" s="8"/>
    </row>
    <row r="901" spans="4:5" ht="13" x14ac:dyDescent="0.15">
      <c r="D901" s="8"/>
      <c r="E901" s="8"/>
    </row>
    <row r="902" spans="4:5" ht="13" x14ac:dyDescent="0.15">
      <c r="D902" s="8"/>
      <c r="E902" s="8"/>
    </row>
    <row r="903" spans="4:5" ht="13" x14ac:dyDescent="0.15">
      <c r="D903" s="8"/>
      <c r="E903" s="8"/>
    </row>
    <row r="904" spans="4:5" ht="13" x14ac:dyDescent="0.15">
      <c r="D904" s="8"/>
      <c r="E904" s="8"/>
    </row>
    <row r="905" spans="4:5" ht="13" x14ac:dyDescent="0.15">
      <c r="D905" s="8"/>
      <c r="E905" s="8"/>
    </row>
    <row r="906" spans="4:5" ht="13" x14ac:dyDescent="0.15">
      <c r="D906" s="8"/>
      <c r="E906" s="8"/>
    </row>
    <row r="907" spans="4:5" ht="13" x14ac:dyDescent="0.15">
      <c r="D907" s="8"/>
      <c r="E907" s="8"/>
    </row>
    <row r="908" spans="4:5" ht="13" x14ac:dyDescent="0.15">
      <c r="D908" s="8"/>
      <c r="E908" s="8"/>
    </row>
    <row r="909" spans="4:5" ht="13" x14ac:dyDescent="0.15">
      <c r="D909" s="8"/>
      <c r="E909" s="8"/>
    </row>
    <row r="910" spans="4:5" ht="13" x14ac:dyDescent="0.15">
      <c r="D910" s="8"/>
      <c r="E910" s="8"/>
    </row>
    <row r="911" spans="4:5" ht="13" x14ac:dyDescent="0.15">
      <c r="D911" s="8"/>
      <c r="E911" s="8"/>
    </row>
    <row r="912" spans="4:5" ht="13" x14ac:dyDescent="0.15">
      <c r="D912" s="8"/>
      <c r="E912" s="8"/>
    </row>
    <row r="913" spans="4:5" ht="13" x14ac:dyDescent="0.15">
      <c r="D913" s="8"/>
      <c r="E913" s="8"/>
    </row>
    <row r="914" spans="4:5" ht="13" x14ac:dyDescent="0.15">
      <c r="D914" s="8"/>
      <c r="E914" s="8"/>
    </row>
    <row r="915" spans="4:5" ht="13" x14ac:dyDescent="0.15">
      <c r="D915" s="8"/>
      <c r="E915" s="8"/>
    </row>
    <row r="916" spans="4:5" ht="13" x14ac:dyDescent="0.15">
      <c r="D916" s="8"/>
      <c r="E916" s="8"/>
    </row>
    <row r="917" spans="4:5" ht="13" x14ac:dyDescent="0.15">
      <c r="D917" s="8"/>
      <c r="E917" s="8"/>
    </row>
    <row r="918" spans="4:5" ht="13" x14ac:dyDescent="0.15">
      <c r="D918" s="8"/>
      <c r="E918" s="8"/>
    </row>
    <row r="919" spans="4:5" ht="13" x14ac:dyDescent="0.15">
      <c r="D919" s="8"/>
      <c r="E919" s="8"/>
    </row>
    <row r="920" spans="4:5" ht="13" x14ac:dyDescent="0.15">
      <c r="D920" s="8"/>
      <c r="E920" s="8"/>
    </row>
    <row r="921" spans="4:5" ht="13" x14ac:dyDescent="0.15">
      <c r="D921" s="8"/>
      <c r="E921" s="8"/>
    </row>
    <row r="922" spans="4:5" ht="13" x14ac:dyDescent="0.15">
      <c r="D922" s="8"/>
      <c r="E922" s="8"/>
    </row>
    <row r="923" spans="4:5" ht="13" x14ac:dyDescent="0.15">
      <c r="D923" s="8"/>
      <c r="E923" s="8"/>
    </row>
    <row r="924" spans="4:5" ht="13" x14ac:dyDescent="0.15">
      <c r="D924" s="8"/>
      <c r="E924" s="8"/>
    </row>
    <row r="925" spans="4:5" ht="13" x14ac:dyDescent="0.15">
      <c r="D925" s="8"/>
      <c r="E925" s="8"/>
    </row>
    <row r="926" spans="4:5" ht="13" x14ac:dyDescent="0.15">
      <c r="D926" s="8"/>
      <c r="E926" s="8"/>
    </row>
    <row r="927" spans="4:5" ht="13" x14ac:dyDescent="0.15">
      <c r="D927" s="8"/>
      <c r="E927" s="8"/>
    </row>
    <row r="928" spans="4:5" ht="13" x14ac:dyDescent="0.15">
      <c r="D928" s="8"/>
      <c r="E928" s="8"/>
    </row>
    <row r="929" spans="4:5" ht="13" x14ac:dyDescent="0.15">
      <c r="D929" s="8"/>
      <c r="E929" s="8"/>
    </row>
    <row r="930" spans="4:5" ht="13" x14ac:dyDescent="0.15">
      <c r="D930" s="8"/>
      <c r="E930" s="8"/>
    </row>
    <row r="931" spans="4:5" ht="13" x14ac:dyDescent="0.15">
      <c r="D931" s="8"/>
      <c r="E931" s="8"/>
    </row>
    <row r="932" spans="4:5" ht="13" x14ac:dyDescent="0.15">
      <c r="D932" s="8"/>
      <c r="E932" s="8"/>
    </row>
    <row r="933" spans="4:5" ht="13" x14ac:dyDescent="0.15">
      <c r="D933" s="8"/>
      <c r="E933" s="8"/>
    </row>
    <row r="934" spans="4:5" ht="13" x14ac:dyDescent="0.15">
      <c r="D934" s="8"/>
      <c r="E934" s="8"/>
    </row>
    <row r="935" spans="4:5" ht="13" x14ac:dyDescent="0.15">
      <c r="D935" s="8"/>
      <c r="E935" s="8"/>
    </row>
    <row r="936" spans="4:5" ht="13" x14ac:dyDescent="0.15">
      <c r="D936" s="8"/>
      <c r="E936" s="8"/>
    </row>
    <row r="937" spans="4:5" ht="13" x14ac:dyDescent="0.15">
      <c r="D937" s="8"/>
      <c r="E937" s="8"/>
    </row>
    <row r="938" spans="4:5" ht="13" x14ac:dyDescent="0.15">
      <c r="D938" s="8"/>
      <c r="E938" s="8"/>
    </row>
    <row r="939" spans="4:5" ht="13" x14ac:dyDescent="0.15">
      <c r="D939" s="8"/>
      <c r="E939" s="8"/>
    </row>
    <row r="940" spans="4:5" ht="13" x14ac:dyDescent="0.15">
      <c r="D940" s="8"/>
      <c r="E940" s="8"/>
    </row>
    <row r="941" spans="4:5" ht="13" x14ac:dyDescent="0.15">
      <c r="D941" s="8"/>
      <c r="E941" s="8"/>
    </row>
    <row r="942" spans="4:5" ht="13" x14ac:dyDescent="0.15">
      <c r="D942" s="8"/>
      <c r="E942" s="8"/>
    </row>
    <row r="943" spans="4:5" ht="13" x14ac:dyDescent="0.15">
      <c r="D943" s="8"/>
      <c r="E943" s="8"/>
    </row>
    <row r="944" spans="4:5" ht="13" x14ac:dyDescent="0.15">
      <c r="D944" s="8"/>
      <c r="E944" s="8"/>
    </row>
    <row r="945" spans="4:5" ht="13" x14ac:dyDescent="0.15">
      <c r="D945" s="8"/>
      <c r="E945" s="8"/>
    </row>
    <row r="946" spans="4:5" ht="13" x14ac:dyDescent="0.15">
      <c r="D946" s="8"/>
      <c r="E946" s="8"/>
    </row>
    <row r="947" spans="4:5" ht="13" x14ac:dyDescent="0.15">
      <c r="D947" s="8"/>
      <c r="E947" s="8"/>
    </row>
    <row r="948" spans="4:5" ht="13" x14ac:dyDescent="0.15">
      <c r="D948" s="8"/>
      <c r="E948" s="8"/>
    </row>
    <row r="949" spans="4:5" ht="13" x14ac:dyDescent="0.15">
      <c r="D949" s="8"/>
      <c r="E949" s="8"/>
    </row>
    <row r="950" spans="4:5" ht="13" x14ac:dyDescent="0.15">
      <c r="D950" s="8"/>
      <c r="E950" s="8"/>
    </row>
    <row r="951" spans="4:5" ht="13" x14ac:dyDescent="0.15">
      <c r="D951" s="8"/>
      <c r="E951" s="8"/>
    </row>
    <row r="952" spans="4:5" ht="13" x14ac:dyDescent="0.15">
      <c r="D952" s="8"/>
      <c r="E952" s="8"/>
    </row>
    <row r="953" spans="4:5" ht="13" x14ac:dyDescent="0.15">
      <c r="D953" s="8"/>
      <c r="E953" s="8"/>
    </row>
    <row r="954" spans="4:5" ht="13" x14ac:dyDescent="0.15">
      <c r="D954" s="8"/>
      <c r="E954" s="8"/>
    </row>
    <row r="955" spans="4:5" ht="13" x14ac:dyDescent="0.15">
      <c r="D955" s="8"/>
      <c r="E955" s="8"/>
    </row>
    <row r="956" spans="4:5" ht="13" x14ac:dyDescent="0.15">
      <c r="D956" s="8"/>
      <c r="E956" s="8"/>
    </row>
    <row r="957" spans="4:5" ht="13" x14ac:dyDescent="0.15">
      <c r="D957" s="8"/>
      <c r="E957" s="8"/>
    </row>
    <row r="958" spans="4:5" ht="13" x14ac:dyDescent="0.15">
      <c r="D958" s="8"/>
      <c r="E958" s="8"/>
    </row>
    <row r="959" spans="4:5" ht="13" x14ac:dyDescent="0.15">
      <c r="D959" s="8"/>
      <c r="E959" s="8"/>
    </row>
    <row r="960" spans="4:5" ht="13" x14ac:dyDescent="0.15">
      <c r="D960" s="8"/>
      <c r="E960" s="8"/>
    </row>
    <row r="961" spans="4:5" ht="13" x14ac:dyDescent="0.15">
      <c r="D961" s="8"/>
      <c r="E961" s="8"/>
    </row>
    <row r="962" spans="4:5" ht="13" x14ac:dyDescent="0.15">
      <c r="D962" s="8"/>
      <c r="E962" s="8"/>
    </row>
    <row r="963" spans="4:5" ht="13" x14ac:dyDescent="0.15">
      <c r="D963" s="8"/>
      <c r="E963" s="8"/>
    </row>
    <row r="964" spans="4:5" ht="13" x14ac:dyDescent="0.15">
      <c r="D964" s="8"/>
      <c r="E964" s="8"/>
    </row>
    <row r="965" spans="4:5" ht="13" x14ac:dyDescent="0.15">
      <c r="D965" s="8"/>
      <c r="E965" s="8"/>
    </row>
    <row r="966" spans="4:5" ht="13" x14ac:dyDescent="0.15">
      <c r="D966" s="8"/>
      <c r="E966" s="8"/>
    </row>
    <row r="967" spans="4:5" ht="13" x14ac:dyDescent="0.15">
      <c r="D967" s="8"/>
      <c r="E967" s="8"/>
    </row>
    <row r="968" spans="4:5" ht="13" x14ac:dyDescent="0.15">
      <c r="D968" s="8"/>
      <c r="E968" s="8"/>
    </row>
    <row r="969" spans="4:5" ht="13" x14ac:dyDescent="0.15">
      <c r="D969" s="8"/>
      <c r="E969" s="8"/>
    </row>
    <row r="970" spans="4:5" ht="13" x14ac:dyDescent="0.15">
      <c r="D970" s="8"/>
      <c r="E970" s="8"/>
    </row>
    <row r="971" spans="4:5" ht="13" x14ac:dyDescent="0.15">
      <c r="D971" s="8"/>
      <c r="E971" s="8"/>
    </row>
    <row r="972" spans="4:5" ht="13" x14ac:dyDescent="0.15">
      <c r="D972" s="8"/>
      <c r="E972" s="8"/>
    </row>
    <row r="973" spans="4:5" ht="13" x14ac:dyDescent="0.15">
      <c r="D973" s="8"/>
      <c r="E973" s="8"/>
    </row>
    <row r="974" spans="4:5" ht="13" x14ac:dyDescent="0.15">
      <c r="D974" s="8"/>
      <c r="E974" s="8"/>
    </row>
    <row r="975" spans="4:5" ht="13" x14ac:dyDescent="0.15">
      <c r="D975" s="8"/>
      <c r="E975" s="8"/>
    </row>
    <row r="976" spans="4:5" ht="13" x14ac:dyDescent="0.15">
      <c r="D976" s="8"/>
      <c r="E976" s="8"/>
    </row>
    <row r="977" spans="4:5" ht="13" x14ac:dyDescent="0.15">
      <c r="D977" s="8"/>
      <c r="E977" s="8"/>
    </row>
    <row r="978" spans="4:5" ht="13" x14ac:dyDescent="0.15">
      <c r="D978" s="8"/>
      <c r="E978" s="8"/>
    </row>
    <row r="979" spans="4:5" ht="13" x14ac:dyDescent="0.15">
      <c r="D979" s="8"/>
      <c r="E979" s="8"/>
    </row>
    <row r="980" spans="4:5" ht="13" x14ac:dyDescent="0.15">
      <c r="D980" s="8"/>
      <c r="E980" s="8"/>
    </row>
    <row r="981" spans="4:5" ht="13" x14ac:dyDescent="0.15">
      <c r="D981" s="8"/>
      <c r="E981" s="8"/>
    </row>
    <row r="982" spans="4:5" ht="13" x14ac:dyDescent="0.15">
      <c r="D982" s="8"/>
      <c r="E982" s="8"/>
    </row>
    <row r="983" spans="4:5" ht="13" x14ac:dyDescent="0.15">
      <c r="D983" s="8"/>
      <c r="E983" s="8"/>
    </row>
    <row r="984" spans="4:5" ht="13" x14ac:dyDescent="0.15">
      <c r="D984" s="8"/>
      <c r="E984" s="8"/>
    </row>
    <row r="985" spans="4:5" ht="13" x14ac:dyDescent="0.15">
      <c r="D985" s="8"/>
      <c r="E985" s="8"/>
    </row>
    <row r="986" spans="4:5" ht="13" x14ac:dyDescent="0.15">
      <c r="D986" s="8"/>
      <c r="E986" s="8"/>
    </row>
    <row r="987" spans="4:5" ht="13" x14ac:dyDescent="0.15">
      <c r="D987" s="8"/>
      <c r="E987" s="8"/>
    </row>
    <row r="988" spans="4:5" ht="13" x14ac:dyDescent="0.15">
      <c r="D988" s="8"/>
      <c r="E988" s="8"/>
    </row>
    <row r="989" spans="4:5" ht="13" x14ac:dyDescent="0.15">
      <c r="D989" s="8"/>
      <c r="E989" s="8"/>
    </row>
    <row r="990" spans="4:5" ht="13" x14ac:dyDescent="0.15">
      <c r="D990" s="8"/>
      <c r="E990" s="8"/>
    </row>
    <row r="991" spans="4:5" ht="13" x14ac:dyDescent="0.15">
      <c r="D991" s="8"/>
      <c r="E991" s="8"/>
    </row>
  </sheetData>
  <pageMargins left="0.7" right="0.7" top="0.75" bottom="0.75" header="0.3" footer="0.3"/>
  <headerFooter>
    <oddHeader>&amp;C&amp;"Calibri"&amp;11&amp;K000000 OFFICIAL (CLOSED) / NON-SENSITIVE&amp;1#_x000D_</oddHeader>
    <oddFooter>&amp;C_x000D_&amp;1#&amp;"Calibri"&amp;11&amp;K000000 OFFICIAL (CLOSED) / NON-SENSITIVE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220"/>
  <sheetViews>
    <sheetView workbookViewId="0"/>
  </sheetViews>
  <sheetFormatPr baseColWidth="10" defaultColWidth="12.5" defaultRowHeight="15.75" customHeight="1" x14ac:dyDescent="0.15"/>
  <cols>
    <col min="1" max="1" width="16.6640625" customWidth="1"/>
    <col min="2" max="2" width="6.6640625" customWidth="1"/>
    <col min="3" max="3" width="30.83203125" customWidth="1"/>
    <col min="4" max="5" width="6.6640625" customWidth="1"/>
    <col min="6" max="6" width="2.83203125" customWidth="1"/>
  </cols>
  <sheetData>
    <row r="1" spans="1:26" ht="13" x14ac:dyDescent="0.15">
      <c r="A1" s="5"/>
      <c r="B1" s="5"/>
      <c r="C1" s="5" t="s">
        <v>159</v>
      </c>
      <c r="D1" s="5" t="s">
        <v>170</v>
      </c>
      <c r="E1" s="5" t="s">
        <v>171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6"/>
      <c r="C2" s="4" t="s">
        <v>126</v>
      </c>
      <c r="D2" s="4">
        <v>22</v>
      </c>
      <c r="E2" s="4">
        <v>24.5</v>
      </c>
    </row>
    <row r="3" spans="1:26" ht="15.75" customHeight="1" x14ac:dyDescent="0.15">
      <c r="A3" s="6"/>
      <c r="C3" s="4" t="s">
        <v>115</v>
      </c>
      <c r="D3" s="4">
        <v>30</v>
      </c>
      <c r="E3" s="4">
        <v>30</v>
      </c>
    </row>
    <row r="4" spans="1:26" ht="15.75" customHeight="1" x14ac:dyDescent="0.15">
      <c r="A4" s="6"/>
      <c r="C4" s="4" t="s">
        <v>78</v>
      </c>
      <c r="D4" s="4">
        <v>22.5</v>
      </c>
      <c r="E4" s="4">
        <v>24</v>
      </c>
    </row>
    <row r="5" spans="1:26" ht="15.75" customHeight="1" x14ac:dyDescent="0.15">
      <c r="A5" s="6"/>
      <c r="C5" s="4" t="s">
        <v>87</v>
      </c>
      <c r="D5" s="4">
        <v>17.5</v>
      </c>
      <c r="E5" s="4">
        <v>17.5</v>
      </c>
    </row>
    <row r="6" spans="1:26" ht="15.75" customHeight="1" x14ac:dyDescent="0.15">
      <c r="A6" s="6"/>
      <c r="C6" s="4" t="s">
        <v>46</v>
      </c>
      <c r="D6" s="4">
        <v>28</v>
      </c>
      <c r="E6" s="4">
        <v>28</v>
      </c>
    </row>
    <row r="7" spans="1:26" ht="15.75" customHeight="1" x14ac:dyDescent="0.15">
      <c r="A7" s="6"/>
      <c r="C7" s="4" t="s">
        <v>81</v>
      </c>
      <c r="D7" s="4">
        <v>19.5</v>
      </c>
      <c r="E7" s="4">
        <v>19</v>
      </c>
    </row>
    <row r="8" spans="1:26" ht="15.75" customHeight="1" x14ac:dyDescent="0.15">
      <c r="A8" s="6"/>
      <c r="C8" s="4" t="s">
        <v>109</v>
      </c>
      <c r="D8" s="4">
        <v>29</v>
      </c>
      <c r="E8" s="4">
        <v>28.5</v>
      </c>
    </row>
    <row r="9" spans="1:26" ht="15.75" customHeight="1" x14ac:dyDescent="0.15">
      <c r="A9" s="6"/>
      <c r="C9" s="4" t="s">
        <v>124</v>
      </c>
      <c r="D9" s="4">
        <v>40</v>
      </c>
      <c r="E9" s="4">
        <v>42</v>
      </c>
    </row>
    <row r="10" spans="1:26" ht="15.75" customHeight="1" x14ac:dyDescent="0.15">
      <c r="A10" s="6"/>
      <c r="C10" s="4" t="s">
        <v>114</v>
      </c>
      <c r="D10" s="4">
        <v>28.5</v>
      </c>
      <c r="E10" s="4">
        <v>27.5</v>
      </c>
    </row>
    <row r="11" spans="1:26" ht="15.75" customHeight="1" x14ac:dyDescent="0.15">
      <c r="A11" s="6"/>
      <c r="C11" s="4" t="s">
        <v>127</v>
      </c>
      <c r="D11" s="4">
        <v>21</v>
      </c>
      <c r="E11" s="4">
        <v>22</v>
      </c>
    </row>
    <row r="12" spans="1:26" ht="15.75" customHeight="1" x14ac:dyDescent="0.15">
      <c r="A12" s="6"/>
      <c r="C12" s="4" t="s">
        <v>147</v>
      </c>
      <c r="D12" s="4">
        <v>27.5</v>
      </c>
      <c r="E12" s="4">
        <v>25.5</v>
      </c>
    </row>
    <row r="13" spans="1:26" ht="15.75" customHeight="1" x14ac:dyDescent="0.15">
      <c r="A13" s="6"/>
      <c r="C13" s="4" t="s">
        <v>128</v>
      </c>
      <c r="D13" s="4">
        <v>27</v>
      </c>
      <c r="E13" s="4">
        <v>31</v>
      </c>
    </row>
    <row r="14" spans="1:26" ht="15.75" customHeight="1" x14ac:dyDescent="0.15">
      <c r="A14" s="6"/>
      <c r="C14" s="4" t="s">
        <v>136</v>
      </c>
      <c r="D14" s="4">
        <v>24</v>
      </c>
      <c r="E14" s="4">
        <v>24</v>
      </c>
    </row>
    <row r="15" spans="1:26" ht="15.75" customHeight="1" x14ac:dyDescent="0.15">
      <c r="A15" s="6"/>
      <c r="C15" s="4" t="s">
        <v>86</v>
      </c>
      <c r="D15" s="4">
        <v>17.5</v>
      </c>
      <c r="E15" s="4">
        <v>19.5</v>
      </c>
    </row>
    <row r="16" spans="1:26" ht="15.75" customHeight="1" x14ac:dyDescent="0.15">
      <c r="A16" s="6"/>
      <c r="C16" s="4" t="s">
        <v>117</v>
      </c>
      <c r="D16" s="4">
        <v>23</v>
      </c>
      <c r="E16" s="4">
        <v>24</v>
      </c>
    </row>
    <row r="17" spans="1:5" ht="15.75" customHeight="1" x14ac:dyDescent="0.15">
      <c r="A17" s="6"/>
      <c r="C17" s="4" t="s">
        <v>118</v>
      </c>
      <c r="D17" s="4">
        <v>23</v>
      </c>
      <c r="E17" s="4">
        <v>24.5</v>
      </c>
    </row>
    <row r="18" spans="1:5" ht="15.75" customHeight="1" x14ac:dyDescent="0.15">
      <c r="A18" s="6"/>
      <c r="C18" s="4" t="s">
        <v>98</v>
      </c>
      <c r="D18" s="4">
        <v>21</v>
      </c>
      <c r="E18" s="4">
        <v>21</v>
      </c>
    </row>
    <row r="19" spans="1:5" ht="15.75" customHeight="1" x14ac:dyDescent="0.15">
      <c r="A19" s="6"/>
      <c r="C19" s="4" t="s">
        <v>101</v>
      </c>
      <c r="D19" s="4">
        <v>20</v>
      </c>
      <c r="E19" s="4">
        <v>20</v>
      </c>
    </row>
    <row r="20" spans="1:5" ht="13" x14ac:dyDescent="0.15">
      <c r="A20" s="6"/>
      <c r="C20" s="4" t="s">
        <v>132</v>
      </c>
      <c r="D20" s="4">
        <v>27</v>
      </c>
      <c r="E20" s="4">
        <v>28</v>
      </c>
    </row>
    <row r="21" spans="1:5" ht="13" x14ac:dyDescent="0.15">
      <c r="A21" s="6"/>
      <c r="C21" s="4" t="s">
        <v>48</v>
      </c>
      <c r="D21" s="4">
        <v>24.5</v>
      </c>
      <c r="E21" s="4">
        <v>26</v>
      </c>
    </row>
    <row r="22" spans="1:5" ht="13" x14ac:dyDescent="0.15">
      <c r="A22" s="6"/>
      <c r="C22" s="4" t="s">
        <v>104</v>
      </c>
      <c r="D22" s="4">
        <v>22</v>
      </c>
      <c r="E22" s="4">
        <v>22</v>
      </c>
    </row>
    <row r="23" spans="1:5" ht="13" x14ac:dyDescent="0.15">
      <c r="A23" s="6"/>
      <c r="C23" s="4" t="s">
        <v>70</v>
      </c>
      <c r="D23" s="4">
        <v>23.5</v>
      </c>
      <c r="E23" s="4">
        <v>20.5</v>
      </c>
    </row>
    <row r="24" spans="1:5" ht="13" x14ac:dyDescent="0.15">
      <c r="A24" s="6"/>
      <c r="C24" s="4" t="s">
        <v>91</v>
      </c>
      <c r="D24" s="4">
        <v>15.5</v>
      </c>
      <c r="E24" s="4">
        <v>14</v>
      </c>
    </row>
    <row r="25" spans="1:5" ht="13" x14ac:dyDescent="0.15">
      <c r="A25" s="6"/>
      <c r="C25" s="4" t="s">
        <v>95</v>
      </c>
      <c r="D25" s="4">
        <v>35</v>
      </c>
      <c r="E25" s="4">
        <v>37.5</v>
      </c>
    </row>
    <row r="26" spans="1:5" ht="13" x14ac:dyDescent="0.15">
      <c r="A26" s="6"/>
      <c r="C26" s="4" t="s">
        <v>134</v>
      </c>
      <c r="D26" s="4">
        <v>32</v>
      </c>
      <c r="E26" s="4">
        <v>33</v>
      </c>
    </row>
    <row r="27" spans="1:5" ht="13" x14ac:dyDescent="0.15">
      <c r="A27" s="6"/>
      <c r="C27" s="4" t="s">
        <v>153</v>
      </c>
      <c r="D27" s="4">
        <v>30</v>
      </c>
      <c r="E27" s="4">
        <v>27</v>
      </c>
    </row>
    <row r="28" spans="1:5" ht="13" x14ac:dyDescent="0.15">
      <c r="A28" s="6"/>
      <c r="C28" s="4" t="s">
        <v>47</v>
      </c>
      <c r="D28" s="4">
        <v>9.5</v>
      </c>
      <c r="E28" s="4">
        <v>10</v>
      </c>
    </row>
    <row r="29" spans="1:5" ht="13" x14ac:dyDescent="0.15">
      <c r="A29" s="6"/>
      <c r="C29" s="4" t="s">
        <v>59</v>
      </c>
      <c r="D29" s="4">
        <v>16</v>
      </c>
      <c r="E29" s="4">
        <v>12.5</v>
      </c>
    </row>
    <row r="30" spans="1:5" ht="13" x14ac:dyDescent="0.15">
      <c r="A30" s="6"/>
      <c r="C30" s="4" t="s">
        <v>82</v>
      </c>
      <c r="D30" s="4">
        <v>25.5</v>
      </c>
      <c r="E30" s="4">
        <v>28</v>
      </c>
    </row>
    <row r="31" spans="1:5" ht="13" x14ac:dyDescent="0.15">
      <c r="A31" s="6"/>
      <c r="C31" s="4" t="s">
        <v>99</v>
      </c>
      <c r="D31" s="4">
        <v>25</v>
      </c>
      <c r="E31" s="4">
        <v>27</v>
      </c>
    </row>
    <row r="32" spans="1:5" ht="13" x14ac:dyDescent="0.15">
      <c r="A32" s="6"/>
      <c r="C32" s="4" t="s">
        <v>137</v>
      </c>
      <c r="D32" s="4">
        <v>13.5</v>
      </c>
      <c r="E32" s="4">
        <v>16</v>
      </c>
    </row>
    <row r="33" spans="1:5" ht="13" x14ac:dyDescent="0.15">
      <c r="A33" s="6"/>
      <c r="C33" s="4" t="s">
        <v>50</v>
      </c>
      <c r="D33" s="4">
        <v>30.5</v>
      </c>
      <c r="E33" s="4">
        <v>30</v>
      </c>
    </row>
    <row r="34" spans="1:5" ht="13" x14ac:dyDescent="0.15">
      <c r="A34" s="6"/>
      <c r="C34" s="4" t="s">
        <v>61</v>
      </c>
      <c r="D34" s="4">
        <v>19</v>
      </c>
      <c r="E34" s="4">
        <v>18.5</v>
      </c>
    </row>
    <row r="35" spans="1:5" ht="13" x14ac:dyDescent="0.15">
      <c r="A35" s="6"/>
      <c r="C35" s="4" t="s">
        <v>80</v>
      </c>
      <c r="D35" s="4">
        <v>19</v>
      </c>
      <c r="E35" s="4">
        <v>24</v>
      </c>
    </row>
    <row r="36" spans="1:5" ht="13" x14ac:dyDescent="0.15">
      <c r="A36" s="6"/>
      <c r="C36" s="4" t="s">
        <v>83</v>
      </c>
      <c r="D36" s="4">
        <v>18.5</v>
      </c>
      <c r="E36" s="4">
        <v>17.5</v>
      </c>
    </row>
    <row r="37" spans="1:5" ht="13" x14ac:dyDescent="0.15">
      <c r="A37" s="6"/>
      <c r="C37" s="4" t="s">
        <v>43</v>
      </c>
      <c r="D37" s="4">
        <v>29</v>
      </c>
      <c r="E37" s="4">
        <v>30</v>
      </c>
    </row>
    <row r="38" spans="1:5" ht="13" x14ac:dyDescent="0.15">
      <c r="A38" s="6"/>
      <c r="C38" s="4" t="s">
        <v>44</v>
      </c>
      <c r="D38" s="4">
        <v>15.5</v>
      </c>
      <c r="E38" s="4">
        <v>13</v>
      </c>
    </row>
    <row r="39" spans="1:5" ht="13" x14ac:dyDescent="0.15">
      <c r="A39" s="6"/>
      <c r="C39" s="4" t="s">
        <v>62</v>
      </c>
      <c r="D39" s="4">
        <v>22.5</v>
      </c>
      <c r="E39" s="4">
        <v>23</v>
      </c>
    </row>
    <row r="40" spans="1:5" ht="13" x14ac:dyDescent="0.15">
      <c r="A40" s="6"/>
      <c r="C40" s="4" t="s">
        <v>156</v>
      </c>
      <c r="D40" s="4">
        <v>12.5</v>
      </c>
      <c r="E40" s="4">
        <v>13.5</v>
      </c>
    </row>
    <row r="41" spans="1:5" ht="13" x14ac:dyDescent="0.15">
      <c r="A41" s="6"/>
      <c r="C41" s="4" t="s">
        <v>130</v>
      </c>
      <c r="D41" s="4">
        <v>21</v>
      </c>
      <c r="E41" s="4">
        <v>22.5</v>
      </c>
    </row>
    <row r="42" spans="1:5" ht="13" x14ac:dyDescent="0.15">
      <c r="A42" s="6"/>
      <c r="C42" s="4" t="s">
        <v>139</v>
      </c>
      <c r="D42" s="4">
        <v>22</v>
      </c>
      <c r="E42" s="4">
        <v>22</v>
      </c>
    </row>
    <row r="43" spans="1:5" ht="13" x14ac:dyDescent="0.15">
      <c r="A43" s="6"/>
      <c r="C43" s="4" t="s">
        <v>131</v>
      </c>
      <c r="D43" s="4">
        <v>30</v>
      </c>
      <c r="E43" s="4">
        <v>30.5</v>
      </c>
    </row>
    <row r="44" spans="1:5" ht="13" x14ac:dyDescent="0.15">
      <c r="A44" s="6"/>
      <c r="C44" s="4" t="s">
        <v>89</v>
      </c>
      <c r="D44" s="4">
        <v>14</v>
      </c>
      <c r="E44" s="4">
        <v>15.5</v>
      </c>
    </row>
    <row r="45" spans="1:5" ht="13" x14ac:dyDescent="0.15">
      <c r="A45" s="6"/>
      <c r="C45" s="4" t="s">
        <v>75</v>
      </c>
      <c r="D45" s="4">
        <v>22.5</v>
      </c>
      <c r="E45" s="4">
        <v>20</v>
      </c>
    </row>
    <row r="46" spans="1:5" ht="13" x14ac:dyDescent="0.15">
      <c r="A46" s="6"/>
      <c r="C46" s="4" t="s">
        <v>154</v>
      </c>
      <c r="D46" s="4">
        <v>39</v>
      </c>
      <c r="E46" s="4">
        <v>38.5</v>
      </c>
    </row>
    <row r="47" spans="1:5" ht="13" x14ac:dyDescent="0.15">
      <c r="A47" s="6"/>
      <c r="C47" s="4" t="s">
        <v>94</v>
      </c>
      <c r="D47" s="4">
        <v>13</v>
      </c>
      <c r="E47" s="4">
        <v>13</v>
      </c>
    </row>
    <row r="48" spans="1:5" ht="13" x14ac:dyDescent="0.15">
      <c r="A48" s="6"/>
      <c r="C48" s="4" t="s">
        <v>121</v>
      </c>
      <c r="D48" s="4">
        <v>20</v>
      </c>
      <c r="E48" s="4">
        <v>22</v>
      </c>
    </row>
    <row r="49" spans="1:5" ht="13" x14ac:dyDescent="0.15">
      <c r="A49" s="6"/>
      <c r="C49" s="4" t="s">
        <v>102</v>
      </c>
      <c r="D49" s="4">
        <v>23.5</v>
      </c>
      <c r="E49" s="4">
        <v>21</v>
      </c>
    </row>
    <row r="50" spans="1:5" ht="13" x14ac:dyDescent="0.15">
      <c r="A50" s="6"/>
      <c r="C50" s="4" t="s">
        <v>123</v>
      </c>
      <c r="D50" s="4">
        <v>20</v>
      </c>
      <c r="E50" s="4">
        <v>20</v>
      </c>
    </row>
    <row r="51" spans="1:5" ht="13" x14ac:dyDescent="0.15">
      <c r="A51" s="6"/>
      <c r="C51" s="4" t="s">
        <v>88</v>
      </c>
      <c r="D51" s="4">
        <v>21</v>
      </c>
      <c r="E51" s="4">
        <v>21</v>
      </c>
    </row>
    <row r="52" spans="1:5" ht="13" x14ac:dyDescent="0.15">
      <c r="A52" s="6"/>
      <c r="C52" s="4" t="s">
        <v>150</v>
      </c>
      <c r="D52" s="4">
        <v>34</v>
      </c>
      <c r="E52" s="4">
        <v>35</v>
      </c>
    </row>
    <row r="53" spans="1:5" ht="13" x14ac:dyDescent="0.15">
      <c r="A53" s="6"/>
      <c r="C53" s="4" t="s">
        <v>100</v>
      </c>
      <c r="D53" s="4">
        <v>23.5</v>
      </c>
      <c r="E53" s="4">
        <v>21</v>
      </c>
    </row>
    <row r="54" spans="1:5" ht="13" x14ac:dyDescent="0.15">
      <c r="A54" s="6"/>
      <c r="C54" s="4" t="s">
        <v>52</v>
      </c>
      <c r="D54" s="4">
        <v>21</v>
      </c>
      <c r="E54" s="4">
        <v>24.5</v>
      </c>
    </row>
    <row r="55" spans="1:5" ht="13" x14ac:dyDescent="0.15">
      <c r="A55" s="6"/>
      <c r="C55" s="4" t="s">
        <v>54</v>
      </c>
      <c r="D55" s="4">
        <v>29</v>
      </c>
      <c r="E55" s="4">
        <v>22</v>
      </c>
    </row>
    <row r="56" spans="1:5" ht="13" x14ac:dyDescent="0.15">
      <c r="A56" s="6"/>
      <c r="C56" s="4" t="s">
        <v>110</v>
      </c>
      <c r="D56" s="4">
        <v>22.5</v>
      </c>
      <c r="E56" s="4">
        <v>22</v>
      </c>
    </row>
    <row r="57" spans="1:5" ht="13" x14ac:dyDescent="0.15">
      <c r="A57" s="6"/>
      <c r="C57" s="4" t="s">
        <v>135</v>
      </c>
      <c r="D57" s="4">
        <v>17</v>
      </c>
      <c r="E57" s="4">
        <v>18.5</v>
      </c>
    </row>
    <row r="58" spans="1:5" ht="13" x14ac:dyDescent="0.15">
      <c r="A58" s="6"/>
      <c r="C58" s="4" t="s">
        <v>120</v>
      </c>
      <c r="D58" s="4">
        <v>25</v>
      </c>
      <c r="E58" s="4">
        <v>29.5</v>
      </c>
    </row>
    <row r="59" spans="1:5" ht="13" x14ac:dyDescent="0.15">
      <c r="A59" s="6"/>
      <c r="C59" s="4" t="s">
        <v>53</v>
      </c>
      <c r="D59" s="4">
        <v>28</v>
      </c>
      <c r="E59" s="4">
        <v>29.5</v>
      </c>
    </row>
    <row r="60" spans="1:5" ht="13" x14ac:dyDescent="0.15">
      <c r="A60" s="6"/>
      <c r="C60" s="4" t="s">
        <v>116</v>
      </c>
      <c r="D60" s="4">
        <v>30</v>
      </c>
      <c r="E60" s="4">
        <v>29.5</v>
      </c>
    </row>
    <row r="61" spans="1:5" ht="13" x14ac:dyDescent="0.15">
      <c r="A61" s="6"/>
      <c r="C61" s="4" t="s">
        <v>49</v>
      </c>
      <c r="D61" s="4">
        <v>20</v>
      </c>
      <c r="E61" s="4">
        <v>20</v>
      </c>
    </row>
    <row r="62" spans="1:5" ht="13" x14ac:dyDescent="0.15">
      <c r="A62" s="6"/>
      <c r="C62" s="4" t="s">
        <v>79</v>
      </c>
      <c r="D62" s="4">
        <v>19</v>
      </c>
      <c r="E62" s="4">
        <v>22</v>
      </c>
    </row>
    <row r="63" spans="1:5" ht="13" x14ac:dyDescent="0.15">
      <c r="A63" s="6"/>
      <c r="C63" s="4" t="s">
        <v>119</v>
      </c>
      <c r="D63" s="4">
        <v>30.5</v>
      </c>
      <c r="E63" s="4">
        <v>29</v>
      </c>
    </row>
    <row r="64" spans="1:5" ht="13" x14ac:dyDescent="0.15">
      <c r="A64" s="6"/>
      <c r="C64" s="4" t="s">
        <v>142</v>
      </c>
      <c r="D64" s="4">
        <v>13</v>
      </c>
      <c r="E64" s="4">
        <v>12.5</v>
      </c>
    </row>
    <row r="65" spans="1:5" ht="13" x14ac:dyDescent="0.15">
      <c r="A65" s="6"/>
      <c r="C65" s="4" t="s">
        <v>90</v>
      </c>
      <c r="D65" s="4">
        <v>16</v>
      </c>
      <c r="E65" s="4">
        <v>17</v>
      </c>
    </row>
    <row r="66" spans="1:5" ht="13" x14ac:dyDescent="0.15">
      <c r="A66" s="6"/>
      <c r="C66" s="4" t="s">
        <v>45</v>
      </c>
      <c r="D66" s="4">
        <v>21</v>
      </c>
      <c r="E66" s="4">
        <v>23</v>
      </c>
    </row>
    <row r="67" spans="1:5" ht="13" x14ac:dyDescent="0.15">
      <c r="A67" s="6"/>
      <c r="C67" s="4" t="s">
        <v>112</v>
      </c>
      <c r="D67" s="4">
        <v>21</v>
      </c>
      <c r="E67" s="4">
        <v>20</v>
      </c>
    </row>
    <row r="68" spans="1:5" ht="13" x14ac:dyDescent="0.15">
      <c r="A68" s="6"/>
      <c r="C68" s="4" t="s">
        <v>129</v>
      </c>
      <c r="D68" s="4">
        <v>23</v>
      </c>
      <c r="E68" s="4">
        <v>23</v>
      </c>
    </row>
    <row r="69" spans="1:5" ht="13" x14ac:dyDescent="0.15">
      <c r="A69" s="6"/>
      <c r="C69" s="4" t="s">
        <v>105</v>
      </c>
      <c r="D69" s="4">
        <v>20</v>
      </c>
      <c r="E69" s="4">
        <v>21</v>
      </c>
    </row>
    <row r="70" spans="1:5" ht="13" x14ac:dyDescent="0.15">
      <c r="A70" s="6"/>
      <c r="C70" s="4" t="s">
        <v>145</v>
      </c>
      <c r="D70" s="4">
        <v>33</v>
      </c>
      <c r="E70" s="4">
        <v>37</v>
      </c>
    </row>
    <row r="71" spans="1:5" ht="13" x14ac:dyDescent="0.15">
      <c r="A71" s="6"/>
      <c r="C71" s="4" t="s">
        <v>138</v>
      </c>
      <c r="D71" s="4">
        <v>12</v>
      </c>
      <c r="E71" s="4">
        <v>19.5</v>
      </c>
    </row>
    <row r="72" spans="1:5" ht="13" x14ac:dyDescent="0.15">
      <c r="A72" s="6"/>
      <c r="C72" s="4" t="s">
        <v>111</v>
      </c>
      <c r="D72" s="4">
        <v>29</v>
      </c>
      <c r="E72" s="4">
        <v>27</v>
      </c>
    </row>
    <row r="73" spans="1:5" ht="13" x14ac:dyDescent="0.15">
      <c r="A73" s="6"/>
      <c r="C73" s="4" t="s">
        <v>96</v>
      </c>
      <c r="D73" s="4">
        <v>24</v>
      </c>
      <c r="E73" s="4">
        <v>25</v>
      </c>
    </row>
    <row r="74" spans="1:5" ht="13" x14ac:dyDescent="0.15">
      <c r="A74" s="6"/>
      <c r="C74" s="4" t="s">
        <v>66</v>
      </c>
      <c r="D74" s="4">
        <v>28</v>
      </c>
      <c r="E74" s="4">
        <v>25</v>
      </c>
    </row>
    <row r="75" spans="1:5" ht="13" x14ac:dyDescent="0.15">
      <c r="A75" s="6"/>
      <c r="C75" s="4" t="s">
        <v>92</v>
      </c>
      <c r="D75" s="4">
        <v>23</v>
      </c>
      <c r="E75" s="4">
        <v>24</v>
      </c>
    </row>
    <row r="76" spans="1:5" ht="13" x14ac:dyDescent="0.15">
      <c r="A76" s="6"/>
      <c r="C76" s="4" t="s">
        <v>72</v>
      </c>
      <c r="D76" s="4">
        <v>30.5</v>
      </c>
      <c r="E76" s="4">
        <v>28</v>
      </c>
    </row>
    <row r="77" spans="1:5" ht="13" x14ac:dyDescent="0.15">
      <c r="A77" s="6"/>
      <c r="C77" s="4" t="s">
        <v>57</v>
      </c>
      <c r="D77" s="4">
        <v>28</v>
      </c>
      <c r="E77" s="4">
        <v>29</v>
      </c>
    </row>
    <row r="78" spans="1:5" ht="13" x14ac:dyDescent="0.15">
      <c r="A78" s="6"/>
      <c r="C78" s="4" t="s">
        <v>58</v>
      </c>
      <c r="D78" s="4">
        <v>15</v>
      </c>
      <c r="E78" s="4">
        <v>16</v>
      </c>
    </row>
    <row r="79" spans="1:5" ht="13" x14ac:dyDescent="0.15">
      <c r="A79" s="6"/>
      <c r="C79" s="4" t="s">
        <v>155</v>
      </c>
      <c r="D79" s="4">
        <v>36</v>
      </c>
      <c r="E79" s="4">
        <v>37</v>
      </c>
    </row>
    <row r="80" spans="1:5" ht="13" x14ac:dyDescent="0.15">
      <c r="A80" s="6"/>
      <c r="C80" s="4" t="s">
        <v>64</v>
      </c>
      <c r="D80" s="4">
        <v>20</v>
      </c>
      <c r="E80" s="4">
        <v>20</v>
      </c>
    </row>
    <row r="81" spans="1:5" ht="13" x14ac:dyDescent="0.15">
      <c r="A81" s="6"/>
      <c r="C81" s="4" t="s">
        <v>69</v>
      </c>
      <c r="D81" s="4">
        <v>15</v>
      </c>
      <c r="E81" s="4">
        <v>15</v>
      </c>
    </row>
    <row r="82" spans="1:5" ht="13" x14ac:dyDescent="0.15">
      <c r="A82" s="6"/>
      <c r="C82" s="4" t="s">
        <v>55</v>
      </c>
      <c r="D82" s="4">
        <v>19</v>
      </c>
      <c r="E82" s="4">
        <v>37.1</v>
      </c>
    </row>
    <row r="83" spans="1:5" ht="13" x14ac:dyDescent="0.15">
      <c r="A83" s="6"/>
      <c r="C83" s="4" t="s">
        <v>108</v>
      </c>
      <c r="D83" s="4">
        <v>30.5</v>
      </c>
      <c r="E83" s="4">
        <v>29.5</v>
      </c>
    </row>
    <row r="84" spans="1:5" ht="13" x14ac:dyDescent="0.15">
      <c r="A84" s="6"/>
      <c r="C84" s="4" t="s">
        <v>133</v>
      </c>
      <c r="D84" s="4">
        <v>21</v>
      </c>
      <c r="E84" s="4">
        <v>25.5</v>
      </c>
    </row>
    <row r="85" spans="1:5" ht="13" x14ac:dyDescent="0.15">
      <c r="A85" s="6"/>
      <c r="C85" s="4" t="s">
        <v>84</v>
      </c>
      <c r="D85" s="4">
        <v>16</v>
      </c>
      <c r="E85" s="4">
        <v>16</v>
      </c>
    </row>
    <row r="86" spans="1:5" ht="13" x14ac:dyDescent="0.15">
      <c r="A86" s="6"/>
      <c r="C86" s="4" t="s">
        <v>107</v>
      </c>
      <c r="D86" s="4">
        <v>26</v>
      </c>
      <c r="E86" s="4">
        <v>22.5</v>
      </c>
    </row>
    <row r="87" spans="1:5" ht="13" x14ac:dyDescent="0.15">
      <c r="A87" s="6"/>
      <c r="C87" s="4" t="s">
        <v>63</v>
      </c>
      <c r="D87" s="4">
        <v>22</v>
      </c>
      <c r="E87" s="4">
        <v>20.5</v>
      </c>
    </row>
    <row r="88" spans="1:5" ht="13" x14ac:dyDescent="0.15">
      <c r="A88" s="6"/>
      <c r="C88" s="4" t="s">
        <v>85</v>
      </c>
      <c r="D88" s="4">
        <v>15</v>
      </c>
      <c r="E88" s="4">
        <v>14.5</v>
      </c>
    </row>
    <row r="89" spans="1:5" ht="13" x14ac:dyDescent="0.15">
      <c r="A89" s="6"/>
      <c r="C89" s="4" t="s">
        <v>56</v>
      </c>
      <c r="D89" s="4">
        <v>14</v>
      </c>
      <c r="E89" s="4">
        <v>11</v>
      </c>
    </row>
    <row r="90" spans="1:5" ht="13" x14ac:dyDescent="0.15">
      <c r="A90" s="6"/>
      <c r="C90" s="4" t="s">
        <v>77</v>
      </c>
      <c r="D90" s="4">
        <v>23.5</v>
      </c>
      <c r="E90" s="4">
        <v>25</v>
      </c>
    </row>
    <row r="91" spans="1:5" ht="13" x14ac:dyDescent="0.15">
      <c r="A91" s="6"/>
      <c r="C91" s="4" t="s">
        <v>65</v>
      </c>
      <c r="D91" s="4">
        <v>18</v>
      </c>
      <c r="E91" s="4">
        <v>20</v>
      </c>
    </row>
    <row r="92" spans="1:5" ht="13" x14ac:dyDescent="0.15">
      <c r="A92" s="6"/>
      <c r="C92" s="4" t="s">
        <v>113</v>
      </c>
      <c r="D92" s="4">
        <v>45.5</v>
      </c>
      <c r="E92" s="4">
        <v>46</v>
      </c>
    </row>
    <row r="93" spans="1:5" ht="13" x14ac:dyDescent="0.15">
      <c r="A93" s="6"/>
      <c r="C93" s="4" t="s">
        <v>143</v>
      </c>
      <c r="D93" s="4">
        <v>36</v>
      </c>
      <c r="E93" s="4">
        <v>37.5</v>
      </c>
    </row>
    <row r="94" spans="1:5" ht="13" x14ac:dyDescent="0.15">
      <c r="A94" s="6"/>
      <c r="C94" s="4" t="s">
        <v>141</v>
      </c>
      <c r="D94" s="4">
        <v>37</v>
      </c>
      <c r="E94" s="4">
        <v>37.5</v>
      </c>
    </row>
    <row r="95" spans="1:5" ht="13" x14ac:dyDescent="0.15">
      <c r="A95" s="6"/>
      <c r="C95" s="4" t="s">
        <v>122</v>
      </c>
      <c r="D95" s="4">
        <v>15</v>
      </c>
      <c r="E95" s="4">
        <v>15</v>
      </c>
    </row>
    <row r="96" spans="1:5" ht="13" x14ac:dyDescent="0.15">
      <c r="A96" s="6"/>
      <c r="C96" s="4" t="s">
        <v>106</v>
      </c>
      <c r="D96" s="4">
        <v>17.5</v>
      </c>
      <c r="E96" s="4">
        <v>16.5</v>
      </c>
    </row>
    <row r="97" spans="1:5" ht="13" x14ac:dyDescent="0.15">
      <c r="A97" s="6"/>
      <c r="C97" s="4" t="s">
        <v>148</v>
      </c>
      <c r="D97" s="4">
        <v>20</v>
      </c>
      <c r="E97" s="4">
        <v>21</v>
      </c>
    </row>
    <row r="98" spans="1:5" ht="13" x14ac:dyDescent="0.15">
      <c r="A98" s="6"/>
      <c r="C98" s="4" t="s">
        <v>76</v>
      </c>
      <c r="D98" s="4">
        <v>16.5</v>
      </c>
      <c r="E98" s="4">
        <v>17.5</v>
      </c>
    </row>
    <row r="99" spans="1:5" ht="13" x14ac:dyDescent="0.15">
      <c r="A99" s="6"/>
      <c r="C99" s="4" t="s">
        <v>51</v>
      </c>
      <c r="D99" s="4">
        <v>22.5</v>
      </c>
      <c r="E99" s="4">
        <v>22</v>
      </c>
    </row>
    <row r="100" spans="1:5" ht="13" x14ac:dyDescent="0.15">
      <c r="A100" s="6"/>
      <c r="C100" s="4" t="s">
        <v>146</v>
      </c>
      <c r="D100" s="4">
        <v>31</v>
      </c>
      <c r="E100" s="4">
        <v>30</v>
      </c>
    </row>
    <row r="101" spans="1:5" ht="13" x14ac:dyDescent="0.15">
      <c r="A101" s="6"/>
      <c r="C101" s="4" t="s">
        <v>144</v>
      </c>
      <c r="D101" s="4">
        <v>25</v>
      </c>
      <c r="E101" s="4">
        <v>24.5</v>
      </c>
    </row>
    <row r="102" spans="1:5" ht="13" x14ac:dyDescent="0.15">
      <c r="A102" s="6"/>
      <c r="C102" s="4" t="s">
        <v>71</v>
      </c>
      <c r="D102" s="4">
        <v>25</v>
      </c>
      <c r="E102" s="4">
        <v>20.5</v>
      </c>
    </row>
    <row r="103" spans="1:5" ht="13" x14ac:dyDescent="0.15">
      <c r="A103" s="6"/>
      <c r="C103" s="4" t="s">
        <v>93</v>
      </c>
      <c r="D103" s="4">
        <v>17</v>
      </c>
      <c r="E103" s="4">
        <v>20.5</v>
      </c>
    </row>
    <row r="104" spans="1:5" ht="13" x14ac:dyDescent="0.15">
      <c r="A104" s="6"/>
      <c r="C104" s="4" t="s">
        <v>125</v>
      </c>
      <c r="D104" s="4">
        <v>32</v>
      </c>
      <c r="E104" s="4">
        <v>37</v>
      </c>
    </row>
    <row r="105" spans="1:5" ht="13" x14ac:dyDescent="0.15">
      <c r="A105" s="6"/>
      <c r="C105" s="4" t="s">
        <v>140</v>
      </c>
      <c r="D105" s="4">
        <v>21</v>
      </c>
      <c r="E105" s="4">
        <v>21</v>
      </c>
    </row>
    <row r="106" spans="1:5" ht="13" x14ac:dyDescent="0.15">
      <c r="A106" s="6"/>
      <c r="C106" s="4" t="s">
        <v>103</v>
      </c>
      <c r="D106" s="4">
        <v>23</v>
      </c>
      <c r="E106" s="4">
        <v>28.5</v>
      </c>
    </row>
    <row r="107" spans="1:5" ht="13" x14ac:dyDescent="0.15">
      <c r="A107" s="6"/>
      <c r="C107" s="4" t="s">
        <v>151</v>
      </c>
      <c r="D107" s="4">
        <v>21.5</v>
      </c>
      <c r="E107" s="4">
        <v>23.5</v>
      </c>
    </row>
    <row r="108" spans="1:5" ht="13" x14ac:dyDescent="0.15">
      <c r="A108" s="6"/>
      <c r="C108" s="4" t="s">
        <v>68</v>
      </c>
      <c r="D108" s="4">
        <v>20</v>
      </c>
      <c r="E108" s="4">
        <v>20.5</v>
      </c>
    </row>
    <row r="109" spans="1:5" ht="13" x14ac:dyDescent="0.15">
      <c r="A109" s="6"/>
      <c r="C109" s="4" t="s">
        <v>97</v>
      </c>
      <c r="D109" s="4">
        <v>21</v>
      </c>
      <c r="E109" s="4">
        <v>23</v>
      </c>
    </row>
    <row r="110" spans="1:5" ht="13" x14ac:dyDescent="0.15">
      <c r="A110" s="6"/>
      <c r="C110" s="4" t="s">
        <v>152</v>
      </c>
      <c r="D110" s="4">
        <v>34.5</v>
      </c>
      <c r="E110" s="4">
        <v>37.5</v>
      </c>
    </row>
    <row r="111" spans="1:5" ht="13" x14ac:dyDescent="0.15">
      <c r="A111" s="6"/>
      <c r="C111" s="4" t="s">
        <v>140</v>
      </c>
      <c r="D111" s="4" t="s">
        <v>171</v>
      </c>
      <c r="E111" s="4">
        <v>21</v>
      </c>
    </row>
    <row r="112" spans="1:5" ht="13" x14ac:dyDescent="0.15">
      <c r="A112" s="6"/>
      <c r="C112" s="4" t="s">
        <v>154</v>
      </c>
      <c r="D112" s="4" t="s">
        <v>171</v>
      </c>
      <c r="E112" s="4">
        <v>38.5</v>
      </c>
    </row>
    <row r="113" spans="1:5" ht="13" x14ac:dyDescent="0.15">
      <c r="A113" s="6"/>
      <c r="C113" s="4" t="s">
        <v>138</v>
      </c>
      <c r="D113" s="4" t="s">
        <v>171</v>
      </c>
      <c r="E113" s="4">
        <v>19.5</v>
      </c>
    </row>
    <row r="114" spans="1:5" ht="13" x14ac:dyDescent="0.15">
      <c r="A114" s="6"/>
      <c r="C114" s="4" t="s">
        <v>145</v>
      </c>
      <c r="D114" s="4" t="s">
        <v>171</v>
      </c>
      <c r="E114" s="4">
        <v>37</v>
      </c>
    </row>
    <row r="115" spans="1:5" ht="13" x14ac:dyDescent="0.15">
      <c r="A115" s="6"/>
      <c r="C115" s="4" t="s">
        <v>147</v>
      </c>
      <c r="D115" s="4" t="s">
        <v>171</v>
      </c>
      <c r="E115" s="4">
        <v>25.5</v>
      </c>
    </row>
    <row r="116" spans="1:5" ht="13" x14ac:dyDescent="0.15">
      <c r="A116" s="6"/>
      <c r="C116" s="4" t="s">
        <v>155</v>
      </c>
      <c r="D116" s="4" t="s">
        <v>171</v>
      </c>
      <c r="E116" s="4">
        <v>37</v>
      </c>
    </row>
    <row r="117" spans="1:5" ht="13" x14ac:dyDescent="0.15">
      <c r="A117" s="6"/>
      <c r="C117" s="4" t="s">
        <v>136</v>
      </c>
      <c r="D117" s="4" t="s">
        <v>171</v>
      </c>
      <c r="E117" s="4">
        <v>24</v>
      </c>
    </row>
    <row r="118" spans="1:5" ht="13" x14ac:dyDescent="0.15">
      <c r="A118" s="6"/>
      <c r="C118" s="4" t="s">
        <v>54</v>
      </c>
      <c r="D118" s="4" t="s">
        <v>170</v>
      </c>
      <c r="E118" s="4">
        <v>29</v>
      </c>
    </row>
    <row r="119" spans="1:5" ht="13" x14ac:dyDescent="0.15">
      <c r="A119" s="6"/>
      <c r="C119" s="4" t="s">
        <v>55</v>
      </c>
      <c r="D119" s="4" t="s">
        <v>170</v>
      </c>
      <c r="E119" s="4">
        <v>19</v>
      </c>
    </row>
    <row r="120" spans="1:5" ht="13" x14ac:dyDescent="0.15">
      <c r="A120" s="6"/>
      <c r="C120" s="4" t="s">
        <v>58</v>
      </c>
      <c r="D120" s="4" t="s">
        <v>170</v>
      </c>
      <c r="E120" s="4">
        <v>15</v>
      </c>
    </row>
    <row r="121" spans="1:5" ht="13" x14ac:dyDescent="0.15">
      <c r="A121" s="6"/>
      <c r="C121" s="4" t="s">
        <v>56</v>
      </c>
      <c r="D121" s="4" t="s">
        <v>170</v>
      </c>
      <c r="E121" s="4">
        <v>14</v>
      </c>
    </row>
    <row r="122" spans="1:5" ht="13" x14ac:dyDescent="0.15">
      <c r="A122" s="6"/>
      <c r="C122" s="4" t="s">
        <v>59</v>
      </c>
      <c r="D122" s="4" t="s">
        <v>170</v>
      </c>
      <c r="E122" s="4">
        <v>16</v>
      </c>
    </row>
    <row r="123" spans="1:5" ht="13" x14ac:dyDescent="0.15">
      <c r="A123" s="6"/>
      <c r="C123" s="4" t="s">
        <v>55</v>
      </c>
      <c r="D123" s="4" t="s">
        <v>171</v>
      </c>
      <c r="E123" s="4">
        <v>18.600000000000001</v>
      </c>
    </row>
    <row r="124" spans="1:5" ht="13" x14ac:dyDescent="0.15">
      <c r="A124" s="6"/>
      <c r="C124" s="4" t="s">
        <v>57</v>
      </c>
      <c r="D124" s="4" t="s">
        <v>170</v>
      </c>
      <c r="E124" s="4">
        <v>28</v>
      </c>
    </row>
    <row r="125" spans="1:5" ht="13" x14ac:dyDescent="0.15">
      <c r="A125" s="6"/>
      <c r="C125" s="4" t="s">
        <v>55</v>
      </c>
      <c r="D125" s="4" t="s">
        <v>171</v>
      </c>
      <c r="E125" s="4">
        <v>18.5</v>
      </c>
    </row>
    <row r="126" spans="1:5" ht="13" x14ac:dyDescent="0.15">
      <c r="A126" s="6"/>
      <c r="C126" s="4" t="s">
        <v>54</v>
      </c>
      <c r="D126" s="4" t="s">
        <v>171</v>
      </c>
      <c r="E126" s="4">
        <v>22</v>
      </c>
    </row>
    <row r="127" spans="1:5" ht="13" x14ac:dyDescent="0.15">
      <c r="A127" s="6"/>
      <c r="C127" s="4" t="s">
        <v>58</v>
      </c>
      <c r="D127" s="4" t="s">
        <v>171</v>
      </c>
      <c r="E127" s="4">
        <v>16</v>
      </c>
    </row>
    <row r="128" spans="1:5" ht="13" x14ac:dyDescent="0.15">
      <c r="A128" s="6"/>
      <c r="C128" s="4" t="s">
        <v>56</v>
      </c>
      <c r="D128" s="4" t="s">
        <v>171</v>
      </c>
      <c r="E128" s="4">
        <v>11</v>
      </c>
    </row>
    <row r="129" spans="1:5" ht="13" x14ac:dyDescent="0.15">
      <c r="A129" s="6"/>
      <c r="C129" s="4" t="s">
        <v>59</v>
      </c>
      <c r="D129" s="4" t="s">
        <v>171</v>
      </c>
      <c r="E129" s="4">
        <v>12.5</v>
      </c>
    </row>
    <row r="130" spans="1:5" ht="13" x14ac:dyDescent="0.15">
      <c r="A130" s="6"/>
      <c r="C130" s="4" t="s">
        <v>57</v>
      </c>
      <c r="D130" s="4" t="s">
        <v>171</v>
      </c>
      <c r="E130" s="4">
        <v>29</v>
      </c>
    </row>
    <row r="131" spans="1:5" ht="13" x14ac:dyDescent="0.15">
      <c r="A131" s="6"/>
      <c r="C131" s="4" t="s">
        <v>93</v>
      </c>
      <c r="D131" s="4" t="s">
        <v>170</v>
      </c>
      <c r="E131" s="4">
        <v>17</v>
      </c>
    </row>
    <row r="132" spans="1:5" ht="13" x14ac:dyDescent="0.15">
      <c r="A132" s="6"/>
      <c r="C132" s="4" t="s">
        <v>89</v>
      </c>
      <c r="D132" s="4" t="s">
        <v>170</v>
      </c>
      <c r="E132" s="4">
        <v>14</v>
      </c>
    </row>
    <row r="133" spans="1:5" ht="13" x14ac:dyDescent="0.15">
      <c r="A133" s="6"/>
      <c r="C133" s="4" t="s">
        <v>96</v>
      </c>
      <c r="D133" s="4" t="s">
        <v>170</v>
      </c>
      <c r="E133" s="4">
        <v>24</v>
      </c>
    </row>
    <row r="134" spans="1:5" ht="13" x14ac:dyDescent="0.15">
      <c r="A134" s="6"/>
      <c r="C134" s="4" t="s">
        <v>91</v>
      </c>
      <c r="D134" s="4" t="s">
        <v>170</v>
      </c>
      <c r="E134" s="4">
        <v>15.5</v>
      </c>
    </row>
    <row r="135" spans="1:5" ht="13" x14ac:dyDescent="0.15">
      <c r="A135" s="6"/>
      <c r="C135" s="4" t="s">
        <v>48</v>
      </c>
      <c r="D135" s="4" t="s">
        <v>170</v>
      </c>
      <c r="E135" s="4">
        <v>24.5</v>
      </c>
    </row>
    <row r="136" spans="1:5" ht="13" x14ac:dyDescent="0.15">
      <c r="A136" s="6"/>
      <c r="C136" s="4" t="s">
        <v>43</v>
      </c>
      <c r="D136" s="4" t="s">
        <v>170</v>
      </c>
      <c r="E136" s="4">
        <v>29</v>
      </c>
    </row>
    <row r="137" spans="1:5" ht="13" x14ac:dyDescent="0.15">
      <c r="A137" s="6"/>
      <c r="C137" s="4" t="s">
        <v>92</v>
      </c>
      <c r="D137" s="4" t="s">
        <v>170</v>
      </c>
      <c r="E137" s="4">
        <v>23</v>
      </c>
    </row>
    <row r="138" spans="1:5" ht="13" x14ac:dyDescent="0.15">
      <c r="A138" s="6"/>
      <c r="C138" s="4" t="s">
        <v>90</v>
      </c>
      <c r="D138" s="4" t="s">
        <v>170</v>
      </c>
      <c r="E138" s="4">
        <v>16</v>
      </c>
    </row>
    <row r="139" spans="1:5" ht="13" x14ac:dyDescent="0.15">
      <c r="A139" s="6"/>
      <c r="C139" s="4" t="s">
        <v>47</v>
      </c>
      <c r="D139" s="4" t="s">
        <v>170</v>
      </c>
      <c r="E139" s="4">
        <v>9.5</v>
      </c>
    </row>
    <row r="140" spans="1:5" ht="13" x14ac:dyDescent="0.15">
      <c r="A140" s="6"/>
      <c r="C140" s="4" t="s">
        <v>93</v>
      </c>
      <c r="D140" s="4" t="s">
        <v>171</v>
      </c>
      <c r="E140" s="4">
        <v>20.5</v>
      </c>
    </row>
    <row r="141" spans="1:5" ht="13" x14ac:dyDescent="0.15">
      <c r="A141" s="6"/>
      <c r="C141" s="4" t="s">
        <v>95</v>
      </c>
      <c r="D141" s="4" t="s">
        <v>170</v>
      </c>
      <c r="E141" s="4">
        <v>35</v>
      </c>
    </row>
    <row r="142" spans="1:5" ht="13" x14ac:dyDescent="0.15">
      <c r="A142" s="6"/>
      <c r="C142" s="4" t="s">
        <v>89</v>
      </c>
      <c r="D142" s="4" t="s">
        <v>171</v>
      </c>
      <c r="E142" s="4">
        <v>15.5</v>
      </c>
    </row>
    <row r="143" spans="1:5" ht="13" x14ac:dyDescent="0.15">
      <c r="A143" s="6"/>
      <c r="C143" s="4" t="s">
        <v>88</v>
      </c>
      <c r="D143" s="4" t="s">
        <v>170</v>
      </c>
      <c r="E143" s="4">
        <v>21</v>
      </c>
    </row>
    <row r="144" spans="1:5" ht="13" x14ac:dyDescent="0.15">
      <c r="A144" s="6"/>
      <c r="C144" s="4" t="s">
        <v>44</v>
      </c>
      <c r="D144" s="4" t="s">
        <v>170</v>
      </c>
      <c r="E144" s="4">
        <v>15.5</v>
      </c>
    </row>
    <row r="145" spans="1:5" ht="13" x14ac:dyDescent="0.15">
      <c r="A145" s="6"/>
      <c r="C145" s="4" t="s">
        <v>88</v>
      </c>
      <c r="D145" s="4" t="s">
        <v>171</v>
      </c>
      <c r="E145" s="4">
        <v>21</v>
      </c>
    </row>
    <row r="146" spans="1:5" ht="13" x14ac:dyDescent="0.15">
      <c r="A146" s="6"/>
      <c r="C146" s="4" t="s">
        <v>96</v>
      </c>
      <c r="D146" s="4" t="s">
        <v>171</v>
      </c>
      <c r="E146" s="4">
        <v>25</v>
      </c>
    </row>
    <row r="147" spans="1:5" ht="13" x14ac:dyDescent="0.15">
      <c r="A147" s="6"/>
      <c r="C147" s="4" t="s">
        <v>45</v>
      </c>
      <c r="D147" s="4" t="s">
        <v>170</v>
      </c>
      <c r="E147" s="4">
        <v>21</v>
      </c>
    </row>
    <row r="148" spans="1:5" ht="13" x14ac:dyDescent="0.15">
      <c r="A148" s="6"/>
      <c r="C148" s="4" t="s">
        <v>46</v>
      </c>
      <c r="D148" s="4" t="s">
        <v>170</v>
      </c>
      <c r="E148" s="4">
        <v>28</v>
      </c>
    </row>
    <row r="149" spans="1:5" ht="13" x14ac:dyDescent="0.15">
      <c r="A149" s="6"/>
      <c r="C149" s="4" t="s">
        <v>48</v>
      </c>
      <c r="D149" s="4" t="s">
        <v>171</v>
      </c>
      <c r="E149" s="4">
        <v>26</v>
      </c>
    </row>
    <row r="150" spans="1:5" ht="13" x14ac:dyDescent="0.15">
      <c r="A150" s="6"/>
      <c r="C150" s="4" t="s">
        <v>94</v>
      </c>
      <c r="D150" s="4" t="s">
        <v>170</v>
      </c>
      <c r="E150" s="4">
        <v>13</v>
      </c>
    </row>
    <row r="151" spans="1:5" ht="13" x14ac:dyDescent="0.15">
      <c r="A151" s="6"/>
      <c r="C151" s="4" t="s">
        <v>47</v>
      </c>
      <c r="D151" s="4" t="s">
        <v>171</v>
      </c>
      <c r="E151" s="4">
        <v>10</v>
      </c>
    </row>
    <row r="152" spans="1:5" ht="13" x14ac:dyDescent="0.15">
      <c r="A152" s="6"/>
      <c r="C152" s="4" t="s">
        <v>91</v>
      </c>
      <c r="D152" s="4" t="s">
        <v>171</v>
      </c>
      <c r="E152" s="4">
        <v>14</v>
      </c>
    </row>
    <row r="153" spans="1:5" ht="13" x14ac:dyDescent="0.15">
      <c r="A153" s="6"/>
      <c r="C153" s="4" t="s">
        <v>43</v>
      </c>
      <c r="D153" s="4" t="s">
        <v>171</v>
      </c>
      <c r="E153" s="4">
        <v>30</v>
      </c>
    </row>
    <row r="154" spans="1:5" ht="13" x14ac:dyDescent="0.15">
      <c r="A154" s="6"/>
      <c r="C154" s="4" t="s">
        <v>92</v>
      </c>
      <c r="D154" s="4" t="s">
        <v>171</v>
      </c>
      <c r="E154" s="4">
        <v>24</v>
      </c>
    </row>
    <row r="155" spans="1:5" ht="13" x14ac:dyDescent="0.15">
      <c r="A155" s="6"/>
      <c r="C155" s="4" t="s">
        <v>90</v>
      </c>
      <c r="D155" s="4" t="s">
        <v>171</v>
      </c>
      <c r="E155" s="4">
        <v>17</v>
      </c>
    </row>
    <row r="156" spans="1:5" ht="13" x14ac:dyDescent="0.15">
      <c r="A156" s="6"/>
      <c r="C156" s="4" t="s">
        <v>44</v>
      </c>
      <c r="D156" s="4" t="s">
        <v>171</v>
      </c>
      <c r="E156" s="4">
        <v>13</v>
      </c>
    </row>
    <row r="157" spans="1:5" ht="13" x14ac:dyDescent="0.15">
      <c r="A157" s="6"/>
      <c r="C157" s="4" t="s">
        <v>95</v>
      </c>
      <c r="D157" s="4" t="s">
        <v>171</v>
      </c>
      <c r="E157" s="4">
        <v>37.5</v>
      </c>
    </row>
    <row r="158" spans="1:5" ht="13" x14ac:dyDescent="0.15">
      <c r="A158" s="6"/>
      <c r="C158" s="4" t="s">
        <v>94</v>
      </c>
      <c r="D158" s="4" t="s">
        <v>171</v>
      </c>
      <c r="E158" s="4">
        <v>13</v>
      </c>
    </row>
    <row r="159" spans="1:5" ht="13" x14ac:dyDescent="0.15">
      <c r="A159" s="6"/>
      <c r="C159" s="4" t="s">
        <v>45</v>
      </c>
      <c r="D159" s="4" t="s">
        <v>171</v>
      </c>
      <c r="E159" s="4">
        <v>23</v>
      </c>
    </row>
    <row r="160" spans="1:5" ht="13" x14ac:dyDescent="0.15">
      <c r="A160" s="6"/>
      <c r="C160" s="4" t="s">
        <v>46</v>
      </c>
      <c r="D160" s="4" t="s">
        <v>171</v>
      </c>
      <c r="E160" s="4">
        <v>28</v>
      </c>
    </row>
    <row r="161" spans="1:5" ht="13" x14ac:dyDescent="0.15">
      <c r="A161" s="6"/>
      <c r="C161" s="4" t="s">
        <v>50</v>
      </c>
      <c r="D161" s="4" t="s">
        <v>170</v>
      </c>
      <c r="E161" s="4">
        <v>30.5</v>
      </c>
    </row>
    <row r="162" spans="1:5" ht="13" x14ac:dyDescent="0.15">
      <c r="A162" s="6"/>
      <c r="C162" s="4" t="s">
        <v>53</v>
      </c>
      <c r="D162" s="4" t="s">
        <v>170</v>
      </c>
      <c r="E162" s="4">
        <v>28</v>
      </c>
    </row>
    <row r="163" spans="1:5" ht="13" x14ac:dyDescent="0.15">
      <c r="A163" s="6"/>
      <c r="C163" s="4" t="s">
        <v>51</v>
      </c>
      <c r="D163" s="4" t="s">
        <v>170</v>
      </c>
      <c r="E163" s="4">
        <v>22.5</v>
      </c>
    </row>
    <row r="164" spans="1:5" ht="13" x14ac:dyDescent="0.15">
      <c r="A164" s="6"/>
      <c r="C164" s="4" t="s">
        <v>52</v>
      </c>
      <c r="D164" s="4" t="s">
        <v>170</v>
      </c>
      <c r="E164" s="4">
        <v>21</v>
      </c>
    </row>
    <row r="165" spans="1:5" ht="13" x14ac:dyDescent="0.15">
      <c r="A165" s="6"/>
      <c r="C165" s="4" t="s">
        <v>50</v>
      </c>
      <c r="D165" s="4" t="s">
        <v>171</v>
      </c>
      <c r="E165" s="4">
        <v>30</v>
      </c>
    </row>
    <row r="166" spans="1:5" ht="13" x14ac:dyDescent="0.15">
      <c r="A166" s="6"/>
      <c r="C166" s="4" t="s">
        <v>53</v>
      </c>
      <c r="D166" s="4" t="s">
        <v>171</v>
      </c>
      <c r="E166" s="4">
        <v>29.5</v>
      </c>
    </row>
    <row r="167" spans="1:5" ht="13" x14ac:dyDescent="0.15">
      <c r="A167" s="6"/>
      <c r="C167" s="4" t="s">
        <v>51</v>
      </c>
      <c r="D167" s="4" t="s">
        <v>171</v>
      </c>
      <c r="E167" s="4">
        <v>22</v>
      </c>
    </row>
    <row r="168" spans="1:5" ht="13" x14ac:dyDescent="0.15">
      <c r="A168" s="6"/>
      <c r="C168" s="4" t="s">
        <v>52</v>
      </c>
      <c r="D168" s="4" t="s">
        <v>171</v>
      </c>
      <c r="E168" s="4">
        <v>24.5</v>
      </c>
    </row>
    <row r="169" spans="1:5" ht="13" x14ac:dyDescent="0.15">
      <c r="A169" s="6"/>
      <c r="C169" s="4" t="s">
        <v>49</v>
      </c>
      <c r="D169" s="4" t="s">
        <v>170</v>
      </c>
      <c r="E169" s="4">
        <v>20</v>
      </c>
    </row>
    <row r="170" spans="1:5" ht="13" x14ac:dyDescent="0.15">
      <c r="A170" s="6"/>
      <c r="C170" s="4" t="s">
        <v>49</v>
      </c>
      <c r="D170" s="4" t="s">
        <v>171</v>
      </c>
      <c r="E170" s="4">
        <v>20</v>
      </c>
    </row>
    <row r="171" spans="1:5" ht="13" x14ac:dyDescent="0.15">
      <c r="A171" s="6"/>
      <c r="C171" s="4" t="s">
        <v>65</v>
      </c>
      <c r="D171" s="4" t="s">
        <v>170</v>
      </c>
      <c r="E171" s="4">
        <v>18</v>
      </c>
    </row>
    <row r="172" spans="1:5" ht="13" x14ac:dyDescent="0.15">
      <c r="A172" s="6"/>
      <c r="C172" s="4" t="s">
        <v>66</v>
      </c>
      <c r="D172" s="4" t="s">
        <v>170</v>
      </c>
      <c r="E172" s="4">
        <v>28</v>
      </c>
    </row>
    <row r="173" spans="1:5" ht="13" x14ac:dyDescent="0.15">
      <c r="A173" s="6"/>
      <c r="C173" s="4" t="s">
        <v>69</v>
      </c>
      <c r="D173" s="4" t="s">
        <v>170</v>
      </c>
      <c r="E173" s="4">
        <v>15</v>
      </c>
    </row>
    <row r="174" spans="1:5" ht="13" x14ac:dyDescent="0.15">
      <c r="A174" s="6"/>
      <c r="C174" s="4" t="s">
        <v>63</v>
      </c>
      <c r="D174" s="4" t="s">
        <v>170</v>
      </c>
      <c r="E174" s="4">
        <v>22</v>
      </c>
    </row>
    <row r="175" spans="1:5" ht="13" x14ac:dyDescent="0.15">
      <c r="A175" s="6"/>
      <c r="C175" s="4" t="s">
        <v>62</v>
      </c>
      <c r="D175" s="4" t="s">
        <v>170</v>
      </c>
      <c r="E175" s="4">
        <v>22.5</v>
      </c>
    </row>
    <row r="176" spans="1:5" ht="13" x14ac:dyDescent="0.15">
      <c r="A176" s="6"/>
      <c r="C176" s="4" t="s">
        <v>68</v>
      </c>
      <c r="D176" s="4" t="s">
        <v>170</v>
      </c>
      <c r="E176" s="4">
        <v>20</v>
      </c>
    </row>
    <row r="177" spans="1:5" ht="13" x14ac:dyDescent="0.15">
      <c r="A177" s="6"/>
      <c r="C177" s="4" t="s">
        <v>64</v>
      </c>
      <c r="D177" s="4" t="s">
        <v>170</v>
      </c>
      <c r="E177" s="4">
        <v>20</v>
      </c>
    </row>
    <row r="178" spans="1:5" ht="13" x14ac:dyDescent="0.15">
      <c r="A178" s="6"/>
      <c r="C178" s="4" t="s">
        <v>66</v>
      </c>
      <c r="D178" s="4" t="s">
        <v>171</v>
      </c>
      <c r="E178" s="4">
        <v>25</v>
      </c>
    </row>
    <row r="179" spans="1:5" ht="13" x14ac:dyDescent="0.15">
      <c r="A179" s="6"/>
      <c r="C179" s="4" t="s">
        <v>69</v>
      </c>
      <c r="D179" s="4" t="s">
        <v>171</v>
      </c>
      <c r="E179" s="4">
        <v>15</v>
      </c>
    </row>
    <row r="180" spans="1:5" ht="13" x14ac:dyDescent="0.15">
      <c r="A180" s="6"/>
      <c r="C180" s="4" t="s">
        <v>65</v>
      </c>
      <c r="D180" s="4" t="s">
        <v>171</v>
      </c>
      <c r="E180" s="4">
        <v>20</v>
      </c>
    </row>
    <row r="181" spans="1:5" ht="13" x14ac:dyDescent="0.15">
      <c r="A181" s="6"/>
      <c r="C181" s="4" t="s">
        <v>62</v>
      </c>
      <c r="D181" s="4" t="s">
        <v>171</v>
      </c>
      <c r="E181" s="4">
        <v>23</v>
      </c>
    </row>
    <row r="182" spans="1:5" ht="13" x14ac:dyDescent="0.15">
      <c r="A182" s="6"/>
      <c r="C182" s="4" t="s">
        <v>68</v>
      </c>
      <c r="D182" s="4" t="s">
        <v>171</v>
      </c>
      <c r="E182" s="4">
        <v>20.5</v>
      </c>
    </row>
    <row r="183" spans="1:5" ht="13" x14ac:dyDescent="0.15">
      <c r="A183" s="6"/>
      <c r="C183" s="4" t="s">
        <v>63</v>
      </c>
      <c r="D183" s="4" t="s">
        <v>171</v>
      </c>
      <c r="E183" s="4">
        <v>20.5</v>
      </c>
    </row>
    <row r="184" spans="1:5" ht="13" x14ac:dyDescent="0.15">
      <c r="A184" s="6"/>
      <c r="C184" s="4" t="s">
        <v>61</v>
      </c>
      <c r="D184" s="4" t="s">
        <v>170</v>
      </c>
      <c r="E184" s="4">
        <v>19</v>
      </c>
    </row>
    <row r="185" spans="1:5" ht="13" x14ac:dyDescent="0.15">
      <c r="A185" s="6"/>
      <c r="C185" s="4" t="s">
        <v>61</v>
      </c>
      <c r="D185" s="4" t="s">
        <v>171</v>
      </c>
      <c r="E185" s="4">
        <v>18.5</v>
      </c>
    </row>
    <row r="186" spans="1:5" ht="13" x14ac:dyDescent="0.15">
      <c r="A186" s="6"/>
      <c r="C186" s="4" t="s">
        <v>64</v>
      </c>
      <c r="D186" s="4" t="s">
        <v>171</v>
      </c>
      <c r="E186" s="4">
        <v>20</v>
      </c>
    </row>
    <row r="187" spans="1:5" ht="13" x14ac:dyDescent="0.15">
      <c r="A187" s="6"/>
      <c r="C187" s="4" t="s">
        <v>84</v>
      </c>
      <c r="D187" s="4" t="s">
        <v>170</v>
      </c>
      <c r="E187" s="4">
        <v>16</v>
      </c>
    </row>
    <row r="188" spans="1:5" ht="13" x14ac:dyDescent="0.15">
      <c r="A188" s="6"/>
      <c r="C188" s="4" t="s">
        <v>80</v>
      </c>
      <c r="D188" s="4" t="s">
        <v>170</v>
      </c>
      <c r="E188" s="4">
        <v>19</v>
      </c>
    </row>
    <row r="189" spans="1:5" ht="13" x14ac:dyDescent="0.15">
      <c r="A189" s="6"/>
      <c r="C189" s="4" t="s">
        <v>87</v>
      </c>
      <c r="D189" s="4" t="s">
        <v>170</v>
      </c>
      <c r="E189" s="4">
        <v>17.5</v>
      </c>
    </row>
    <row r="190" spans="1:5" ht="13" x14ac:dyDescent="0.15">
      <c r="A190" s="6"/>
      <c r="C190" s="4" t="s">
        <v>82</v>
      </c>
      <c r="D190" s="4" t="s">
        <v>170</v>
      </c>
      <c r="E190" s="4">
        <v>25.5</v>
      </c>
    </row>
    <row r="191" spans="1:5" ht="13" x14ac:dyDescent="0.15">
      <c r="A191" s="6"/>
      <c r="C191" s="4" t="s">
        <v>86</v>
      </c>
      <c r="D191" s="4" t="s">
        <v>170</v>
      </c>
      <c r="E191" s="4">
        <v>17.5</v>
      </c>
    </row>
    <row r="192" spans="1:5" ht="13" x14ac:dyDescent="0.15">
      <c r="A192" s="6"/>
      <c r="C192" s="4" t="s">
        <v>81</v>
      </c>
      <c r="D192" s="4" t="s">
        <v>170</v>
      </c>
      <c r="E192" s="4">
        <v>19.5</v>
      </c>
    </row>
    <row r="193" spans="1:5" ht="13" x14ac:dyDescent="0.15">
      <c r="A193" s="6"/>
      <c r="C193" s="4" t="s">
        <v>85</v>
      </c>
      <c r="D193" s="4" t="s">
        <v>170</v>
      </c>
      <c r="E193" s="4">
        <v>15</v>
      </c>
    </row>
    <row r="194" spans="1:5" ht="13" x14ac:dyDescent="0.15">
      <c r="A194" s="6"/>
      <c r="C194" s="4" t="s">
        <v>79</v>
      </c>
      <c r="D194" s="4" t="s">
        <v>170</v>
      </c>
      <c r="E194" s="4">
        <v>19</v>
      </c>
    </row>
    <row r="195" spans="1:5" ht="13" x14ac:dyDescent="0.15">
      <c r="A195" s="6"/>
      <c r="C195" s="4" t="s">
        <v>83</v>
      </c>
      <c r="D195" s="4" t="s">
        <v>170</v>
      </c>
      <c r="E195" s="4">
        <v>18.5</v>
      </c>
    </row>
    <row r="196" spans="1:5" ht="13" x14ac:dyDescent="0.15">
      <c r="A196" s="6"/>
      <c r="C196" s="4" t="s">
        <v>80</v>
      </c>
      <c r="D196" s="4" t="s">
        <v>171</v>
      </c>
      <c r="E196" s="4">
        <v>24</v>
      </c>
    </row>
    <row r="197" spans="1:5" ht="13" x14ac:dyDescent="0.15">
      <c r="A197" s="6"/>
      <c r="C197" s="4" t="s">
        <v>84</v>
      </c>
      <c r="D197" s="4" t="s">
        <v>171</v>
      </c>
      <c r="E197" s="4">
        <v>16</v>
      </c>
    </row>
    <row r="198" spans="1:5" ht="13" x14ac:dyDescent="0.15">
      <c r="A198" s="6"/>
      <c r="C198" s="4" t="s">
        <v>82</v>
      </c>
      <c r="D198" s="4" t="s">
        <v>171</v>
      </c>
      <c r="E198" s="4">
        <v>28</v>
      </c>
    </row>
    <row r="199" spans="1:5" ht="13" x14ac:dyDescent="0.15">
      <c r="A199" s="6"/>
      <c r="C199" s="4" t="s">
        <v>86</v>
      </c>
      <c r="D199" s="4" t="s">
        <v>171</v>
      </c>
      <c r="E199" s="4">
        <v>19.5</v>
      </c>
    </row>
    <row r="200" spans="1:5" ht="13" x14ac:dyDescent="0.15">
      <c r="A200" s="6"/>
      <c r="C200" s="4" t="s">
        <v>81</v>
      </c>
      <c r="D200" s="4" t="s">
        <v>171</v>
      </c>
      <c r="E200" s="4">
        <v>19</v>
      </c>
    </row>
    <row r="201" spans="1:5" ht="13" x14ac:dyDescent="0.15">
      <c r="A201" s="6"/>
      <c r="C201" s="4" t="s">
        <v>85</v>
      </c>
      <c r="D201" s="4" t="s">
        <v>171</v>
      </c>
      <c r="E201" s="4">
        <v>14.5</v>
      </c>
    </row>
    <row r="202" spans="1:5" ht="13" x14ac:dyDescent="0.15">
      <c r="A202" s="6"/>
      <c r="C202" s="4" t="s">
        <v>79</v>
      </c>
      <c r="D202" s="4" t="s">
        <v>171</v>
      </c>
      <c r="E202" s="4">
        <v>22</v>
      </c>
    </row>
    <row r="203" spans="1:5" ht="13" x14ac:dyDescent="0.15">
      <c r="A203" s="6"/>
      <c r="C203" s="4" t="s">
        <v>83</v>
      </c>
      <c r="D203" s="4" t="s">
        <v>171</v>
      </c>
      <c r="E203" s="4">
        <v>17.5</v>
      </c>
    </row>
    <row r="204" spans="1:5" ht="13" x14ac:dyDescent="0.15">
      <c r="A204" s="6"/>
      <c r="C204" s="4" t="s">
        <v>87</v>
      </c>
      <c r="D204" s="4" t="s">
        <v>171</v>
      </c>
      <c r="E204" s="4">
        <v>17.5</v>
      </c>
    </row>
    <row r="205" spans="1:5" ht="13" x14ac:dyDescent="0.15">
      <c r="A205" s="6"/>
      <c r="C205" s="4" t="s">
        <v>71</v>
      </c>
      <c r="D205" s="4" t="s">
        <v>170</v>
      </c>
      <c r="E205" s="4">
        <v>25</v>
      </c>
    </row>
    <row r="206" spans="1:5" ht="13" x14ac:dyDescent="0.15">
      <c r="A206" s="6"/>
      <c r="C206" s="4" t="s">
        <v>70</v>
      </c>
      <c r="D206" s="4" t="s">
        <v>170</v>
      </c>
      <c r="E206" s="4">
        <v>23.5</v>
      </c>
    </row>
    <row r="207" spans="1:5" ht="13" x14ac:dyDescent="0.15">
      <c r="A207" s="6"/>
      <c r="C207" s="4" t="s">
        <v>156</v>
      </c>
      <c r="D207" s="4" t="s">
        <v>170</v>
      </c>
      <c r="E207" s="4">
        <v>12.5</v>
      </c>
    </row>
    <row r="208" spans="1:5" ht="13" x14ac:dyDescent="0.15">
      <c r="A208" s="6"/>
      <c r="C208" s="4" t="s">
        <v>77</v>
      </c>
      <c r="D208" s="4" t="s">
        <v>170</v>
      </c>
      <c r="E208" s="4">
        <v>23.5</v>
      </c>
    </row>
    <row r="209" spans="1:5" ht="13" x14ac:dyDescent="0.15">
      <c r="A209" s="6"/>
      <c r="C209" s="4" t="s">
        <v>71</v>
      </c>
      <c r="D209" s="4" t="s">
        <v>171</v>
      </c>
      <c r="E209" s="4">
        <v>20.5</v>
      </c>
    </row>
    <row r="210" spans="1:5" ht="13" x14ac:dyDescent="0.15">
      <c r="A210" s="6"/>
      <c r="C210" s="4" t="s">
        <v>70</v>
      </c>
      <c r="D210" s="4" t="s">
        <v>171</v>
      </c>
      <c r="E210" s="4">
        <v>20.5</v>
      </c>
    </row>
    <row r="211" spans="1:5" ht="13" x14ac:dyDescent="0.15">
      <c r="A211" s="6"/>
      <c r="C211" s="4" t="s">
        <v>156</v>
      </c>
      <c r="D211" s="4" t="s">
        <v>171</v>
      </c>
      <c r="E211" s="4">
        <v>13.5</v>
      </c>
    </row>
    <row r="212" spans="1:5" ht="13" x14ac:dyDescent="0.15">
      <c r="A212" s="6"/>
      <c r="C212" s="4" t="s">
        <v>77</v>
      </c>
      <c r="D212" s="4" t="s">
        <v>171</v>
      </c>
      <c r="E212" s="4">
        <v>25</v>
      </c>
    </row>
    <row r="213" spans="1:5" ht="13" x14ac:dyDescent="0.15">
      <c r="A213" s="6"/>
      <c r="C213" s="4" t="s">
        <v>78</v>
      </c>
      <c r="D213" s="4" t="s">
        <v>170</v>
      </c>
      <c r="E213" s="4">
        <v>22.5</v>
      </c>
    </row>
    <row r="214" spans="1:5" ht="13" x14ac:dyDescent="0.15">
      <c r="A214" s="6"/>
      <c r="C214" s="4" t="s">
        <v>72</v>
      </c>
      <c r="D214" s="4" t="s">
        <v>170</v>
      </c>
      <c r="E214" s="4">
        <v>30.5</v>
      </c>
    </row>
    <row r="215" spans="1:5" ht="13" x14ac:dyDescent="0.15">
      <c r="A215" s="6"/>
      <c r="C215" s="4" t="s">
        <v>75</v>
      </c>
      <c r="D215" s="4" t="s">
        <v>170</v>
      </c>
      <c r="E215" s="4">
        <v>22.5</v>
      </c>
    </row>
    <row r="216" spans="1:5" ht="13" x14ac:dyDescent="0.15">
      <c r="A216" s="6"/>
      <c r="C216" s="4" t="s">
        <v>76</v>
      </c>
      <c r="D216" s="4" t="s">
        <v>170</v>
      </c>
      <c r="E216" s="4">
        <v>16.5</v>
      </c>
    </row>
    <row r="217" spans="1:5" ht="13" x14ac:dyDescent="0.15">
      <c r="A217" s="6"/>
      <c r="C217" s="4" t="s">
        <v>78</v>
      </c>
      <c r="D217" s="4" t="s">
        <v>171</v>
      </c>
      <c r="E217" s="4">
        <v>24</v>
      </c>
    </row>
    <row r="218" spans="1:5" ht="13" x14ac:dyDescent="0.15">
      <c r="A218" s="6"/>
      <c r="C218" s="4" t="s">
        <v>72</v>
      </c>
      <c r="D218" s="4" t="s">
        <v>171</v>
      </c>
      <c r="E218" s="4">
        <v>28</v>
      </c>
    </row>
    <row r="219" spans="1:5" ht="13" x14ac:dyDescent="0.15">
      <c r="A219" s="6"/>
      <c r="C219" s="4" t="s">
        <v>75</v>
      </c>
      <c r="D219" s="4" t="s">
        <v>171</v>
      </c>
      <c r="E219" s="4">
        <v>20</v>
      </c>
    </row>
    <row r="220" spans="1:5" ht="13" x14ac:dyDescent="0.15">
      <c r="A220" s="6"/>
      <c r="C220" s="4" t="s">
        <v>76</v>
      </c>
      <c r="D220" s="4" t="s">
        <v>171</v>
      </c>
      <c r="E220" s="4">
        <v>17.5</v>
      </c>
    </row>
  </sheetData>
  <autoFilter ref="A1:Z967" xr:uid="{00000000-0009-0000-0000-000007000000}"/>
  <pageMargins left="0.7" right="0.7" top="0.75" bottom="0.75" header="0.3" footer="0.3"/>
  <headerFooter>
    <oddHeader>&amp;C&amp;"Calibri"&amp;11&amp;K000000 OFFICIAL (CLOSED) / NON-SENSITIVE&amp;1#_x000D_</oddHeader>
    <oddFooter>&amp;C_x000D_&amp;1#&amp;"Calibri"&amp;11&amp;K000000 OFFICIAL (CLOSED) / NON-SENSITIVE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220"/>
  <sheetViews>
    <sheetView workbookViewId="0"/>
  </sheetViews>
  <sheetFormatPr baseColWidth="10" defaultColWidth="12.5" defaultRowHeight="15.75" customHeight="1" x14ac:dyDescent="0.15"/>
  <cols>
    <col min="1" max="1" width="16.6640625" customWidth="1"/>
    <col min="2" max="2" width="6.6640625" customWidth="1"/>
    <col min="3" max="3" width="37.83203125" customWidth="1"/>
    <col min="4" max="5" width="4.5" customWidth="1"/>
    <col min="6" max="6" width="2.83203125" customWidth="1"/>
  </cols>
  <sheetData>
    <row r="1" spans="1:26" ht="13" x14ac:dyDescent="0.15">
      <c r="A1" s="5" t="s">
        <v>157</v>
      </c>
      <c r="B1" s="5" t="s">
        <v>158</v>
      </c>
      <c r="C1" s="5" t="s">
        <v>159</v>
      </c>
      <c r="D1" s="5" t="s">
        <v>172</v>
      </c>
      <c r="E1" s="5" t="s">
        <v>173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6">
        <v>45581.557708333334</v>
      </c>
      <c r="B2" s="4" t="s">
        <v>174</v>
      </c>
      <c r="C2" s="4" t="s">
        <v>113</v>
      </c>
      <c r="D2" s="4" t="s">
        <v>170</v>
      </c>
      <c r="E2" s="4">
        <v>45.5</v>
      </c>
      <c r="Q2" s="4">
        <v>941368305</v>
      </c>
    </row>
    <row r="3" spans="1:26" ht="15.75" customHeight="1" x14ac:dyDescent="0.15">
      <c r="A3" s="6">
        <v>45581.557870370372</v>
      </c>
      <c r="B3" s="4" t="s">
        <v>174</v>
      </c>
      <c r="C3" s="4" t="s">
        <v>108</v>
      </c>
      <c r="D3" s="4" t="s">
        <v>170</v>
      </c>
      <c r="E3" s="4">
        <v>30.5</v>
      </c>
      <c r="Q3" s="4">
        <v>941368305</v>
      </c>
    </row>
    <row r="4" spans="1:26" ht="15.75" customHeight="1" x14ac:dyDescent="0.15">
      <c r="A4" s="6">
        <v>45581.558344907404</v>
      </c>
      <c r="B4" s="4" t="s">
        <v>174</v>
      </c>
      <c r="C4" s="4" t="s">
        <v>97</v>
      </c>
      <c r="D4" s="4" t="s">
        <v>170</v>
      </c>
      <c r="E4" s="4">
        <v>21</v>
      </c>
      <c r="Q4" s="4">
        <v>941368305</v>
      </c>
    </row>
    <row r="5" spans="1:26" ht="15.75" customHeight="1" x14ac:dyDescent="0.15">
      <c r="A5" s="6">
        <v>45581.558981481481</v>
      </c>
      <c r="B5" s="4" t="s">
        <v>174</v>
      </c>
      <c r="C5" s="4" t="s">
        <v>98</v>
      </c>
      <c r="D5" s="4" t="s">
        <v>170</v>
      </c>
      <c r="E5" s="4">
        <v>21</v>
      </c>
      <c r="Q5" s="4">
        <v>941368305</v>
      </c>
    </row>
    <row r="6" spans="1:26" ht="15.75" customHeight="1" x14ac:dyDescent="0.15">
      <c r="A6" s="6">
        <v>45581.559571759259</v>
      </c>
      <c r="B6" s="4" t="s">
        <v>174</v>
      </c>
      <c r="C6" s="4" t="s">
        <v>106</v>
      </c>
      <c r="D6" s="4" t="s">
        <v>170</v>
      </c>
      <c r="E6" s="4">
        <v>17.5</v>
      </c>
      <c r="Q6" s="4">
        <v>941368305</v>
      </c>
    </row>
    <row r="7" spans="1:26" ht="15.75" customHeight="1" x14ac:dyDescent="0.15">
      <c r="A7" s="6">
        <v>45581.559861111113</v>
      </c>
      <c r="B7" s="4" t="s">
        <v>174</v>
      </c>
      <c r="C7" s="4" t="s">
        <v>110</v>
      </c>
      <c r="D7" s="4" t="s">
        <v>170</v>
      </c>
      <c r="E7" s="4">
        <v>22.5</v>
      </c>
      <c r="Q7" s="4">
        <v>941368305</v>
      </c>
    </row>
    <row r="8" spans="1:26" ht="15.75" customHeight="1" x14ac:dyDescent="0.15">
      <c r="A8" s="6">
        <v>45581.56013888889</v>
      </c>
      <c r="B8" s="4" t="s">
        <v>174</v>
      </c>
      <c r="C8" s="4" t="s">
        <v>104</v>
      </c>
      <c r="D8" s="4" t="s">
        <v>170</v>
      </c>
      <c r="E8" s="4">
        <v>22</v>
      </c>
      <c r="Q8" s="4">
        <v>941368305</v>
      </c>
    </row>
    <row r="9" spans="1:26" ht="15.75" customHeight="1" x14ac:dyDescent="0.15">
      <c r="A9" s="6">
        <v>45581.56046296296</v>
      </c>
      <c r="B9" s="4" t="s">
        <v>174</v>
      </c>
      <c r="C9" s="4" t="s">
        <v>100</v>
      </c>
      <c r="D9" s="4" t="s">
        <v>170</v>
      </c>
      <c r="E9" s="4">
        <v>23.5</v>
      </c>
      <c r="Q9" s="4">
        <v>941368305</v>
      </c>
    </row>
    <row r="10" spans="1:26" ht="15.75" customHeight="1" x14ac:dyDescent="0.15">
      <c r="A10" s="6">
        <v>45581.56082175926</v>
      </c>
      <c r="B10" s="4" t="s">
        <v>174</v>
      </c>
      <c r="C10" s="4" t="s">
        <v>113</v>
      </c>
      <c r="D10" s="4" t="s">
        <v>171</v>
      </c>
      <c r="E10" s="4">
        <v>46</v>
      </c>
      <c r="Q10" s="4">
        <v>941368305</v>
      </c>
    </row>
    <row r="11" spans="1:26" ht="15.75" customHeight="1" x14ac:dyDescent="0.15">
      <c r="A11" s="6">
        <v>45581.560972222222</v>
      </c>
      <c r="B11" s="4" t="s">
        <v>174</v>
      </c>
      <c r="C11" s="4" t="s">
        <v>108</v>
      </c>
      <c r="D11" s="4" t="s">
        <v>171</v>
      </c>
      <c r="E11" s="4">
        <v>29.5</v>
      </c>
      <c r="Q11" s="4">
        <v>941368305</v>
      </c>
    </row>
    <row r="12" spans="1:26" ht="15.75" customHeight="1" x14ac:dyDescent="0.15">
      <c r="A12" s="6">
        <v>45581.561157407406</v>
      </c>
      <c r="B12" s="4" t="s">
        <v>174</v>
      </c>
      <c r="C12" s="4" t="s">
        <v>97</v>
      </c>
      <c r="D12" s="4" t="s">
        <v>171</v>
      </c>
      <c r="E12" s="4">
        <v>23</v>
      </c>
      <c r="Q12" s="4">
        <v>941368305</v>
      </c>
    </row>
    <row r="13" spans="1:26" ht="15.75" customHeight="1" x14ac:dyDescent="0.15">
      <c r="A13" s="6">
        <v>45581.561539351853</v>
      </c>
      <c r="B13" s="4" t="s">
        <v>174</v>
      </c>
      <c r="C13" s="4" t="s">
        <v>100</v>
      </c>
      <c r="D13" s="4" t="s">
        <v>171</v>
      </c>
      <c r="E13" s="4">
        <v>21</v>
      </c>
      <c r="Q13" s="4">
        <v>941368305</v>
      </c>
    </row>
    <row r="14" spans="1:26" ht="15.75" customHeight="1" x14ac:dyDescent="0.15">
      <c r="A14" s="6">
        <v>45581.56177083333</v>
      </c>
      <c r="B14" s="4" t="s">
        <v>174</v>
      </c>
      <c r="C14" s="4" t="s">
        <v>106</v>
      </c>
      <c r="D14" s="4" t="s">
        <v>171</v>
      </c>
      <c r="E14" s="4">
        <v>16.5</v>
      </c>
      <c r="Q14" s="4">
        <v>941368305</v>
      </c>
    </row>
    <row r="15" spans="1:26" ht="15.75" customHeight="1" x14ac:dyDescent="0.15">
      <c r="A15" s="6">
        <v>45581.562002314815</v>
      </c>
      <c r="B15" s="4" t="s">
        <v>174</v>
      </c>
      <c r="C15" s="4" t="s">
        <v>110</v>
      </c>
      <c r="D15" s="4" t="s">
        <v>171</v>
      </c>
      <c r="E15" s="4">
        <v>22</v>
      </c>
      <c r="Q15" s="4">
        <v>941368305</v>
      </c>
    </row>
    <row r="16" spans="1:26" ht="15.75" customHeight="1" x14ac:dyDescent="0.15">
      <c r="A16" s="6">
        <v>45581.562199074076</v>
      </c>
      <c r="B16" s="4" t="s">
        <v>174</v>
      </c>
      <c r="C16" s="4" t="s">
        <v>104</v>
      </c>
      <c r="D16" s="4" t="s">
        <v>171</v>
      </c>
      <c r="E16" s="4">
        <v>22</v>
      </c>
      <c r="Q16" s="4">
        <v>941368305</v>
      </c>
    </row>
    <row r="17" spans="1:17" ht="15.75" customHeight="1" x14ac:dyDescent="0.15">
      <c r="A17" s="6">
        <v>45581.562407407408</v>
      </c>
      <c r="B17" s="4" t="s">
        <v>174</v>
      </c>
      <c r="C17" s="4" t="s">
        <v>98</v>
      </c>
      <c r="D17" s="4" t="s">
        <v>171</v>
      </c>
      <c r="E17" s="4">
        <v>21</v>
      </c>
      <c r="Q17" s="4">
        <v>941368305</v>
      </c>
    </row>
    <row r="18" spans="1:17" ht="15.75" customHeight="1" x14ac:dyDescent="0.15">
      <c r="A18" s="6">
        <v>45581.565324074072</v>
      </c>
      <c r="B18" s="4" t="s">
        <v>174</v>
      </c>
      <c r="C18" s="4" t="s">
        <v>116</v>
      </c>
      <c r="D18" s="4" t="s">
        <v>170</v>
      </c>
      <c r="E18" s="4">
        <v>30</v>
      </c>
      <c r="Q18" s="4">
        <v>941368305</v>
      </c>
    </row>
    <row r="19" spans="1:17" ht="15.75" customHeight="1" x14ac:dyDescent="0.15">
      <c r="A19" s="6">
        <v>45581.565578703703</v>
      </c>
      <c r="B19" s="4" t="s">
        <v>174</v>
      </c>
      <c r="C19" s="4" t="s">
        <v>118</v>
      </c>
      <c r="D19" s="4" t="s">
        <v>170</v>
      </c>
      <c r="E19" s="4">
        <v>23</v>
      </c>
      <c r="Q19" s="4">
        <v>941368305</v>
      </c>
    </row>
    <row r="20" spans="1:17" ht="13" x14ac:dyDescent="0.15">
      <c r="A20" s="6">
        <v>45581.566087962965</v>
      </c>
      <c r="B20" s="4" t="s">
        <v>174</v>
      </c>
      <c r="C20" s="4" t="s">
        <v>115</v>
      </c>
      <c r="D20" s="4" t="s">
        <v>170</v>
      </c>
      <c r="E20" s="4">
        <v>30</v>
      </c>
      <c r="Q20" s="4">
        <v>941368305</v>
      </c>
    </row>
    <row r="21" spans="1:17" ht="13" x14ac:dyDescent="0.15">
      <c r="A21" s="6">
        <v>45581.566261574073</v>
      </c>
      <c r="B21" s="4" t="s">
        <v>174</v>
      </c>
      <c r="C21" s="4" t="s">
        <v>114</v>
      </c>
      <c r="D21" s="4" t="s">
        <v>170</v>
      </c>
      <c r="E21" s="4">
        <v>28.5</v>
      </c>
      <c r="Q21" s="4">
        <v>941368305</v>
      </c>
    </row>
    <row r="22" spans="1:17" ht="13" x14ac:dyDescent="0.15">
      <c r="A22" s="6">
        <v>45581.567094907405</v>
      </c>
      <c r="B22" s="4" t="s">
        <v>174</v>
      </c>
      <c r="C22" s="4" t="s">
        <v>124</v>
      </c>
      <c r="D22" s="4" t="s">
        <v>170</v>
      </c>
      <c r="E22" s="4">
        <v>40</v>
      </c>
      <c r="Q22" s="4">
        <v>941368305</v>
      </c>
    </row>
    <row r="23" spans="1:17" ht="13" x14ac:dyDescent="0.15">
      <c r="A23" s="6">
        <v>45581.567291666666</v>
      </c>
      <c r="B23" s="4" t="s">
        <v>174</v>
      </c>
      <c r="C23" s="4" t="s">
        <v>121</v>
      </c>
      <c r="D23" s="4" t="s">
        <v>170</v>
      </c>
      <c r="E23" s="4">
        <v>20</v>
      </c>
      <c r="Q23" s="4">
        <v>941368305</v>
      </c>
    </row>
    <row r="24" spans="1:17" ht="13" x14ac:dyDescent="0.15">
      <c r="A24" s="6">
        <v>45581.567511574074</v>
      </c>
      <c r="B24" s="4" t="s">
        <v>174</v>
      </c>
      <c r="C24" s="4" t="s">
        <v>126</v>
      </c>
      <c r="D24" s="4" t="s">
        <v>170</v>
      </c>
      <c r="E24" s="4">
        <v>22</v>
      </c>
      <c r="Q24" s="4">
        <v>941368305</v>
      </c>
    </row>
    <row r="25" spans="1:17" ht="13" x14ac:dyDescent="0.15">
      <c r="A25" s="6">
        <v>45581.567696759259</v>
      </c>
      <c r="B25" s="4" t="s">
        <v>174</v>
      </c>
      <c r="C25" s="4" t="s">
        <v>125</v>
      </c>
      <c r="D25" s="4" t="s">
        <v>170</v>
      </c>
      <c r="E25" s="4">
        <v>32</v>
      </c>
      <c r="Q25" s="4">
        <v>941368305</v>
      </c>
    </row>
    <row r="26" spans="1:17" ht="13" x14ac:dyDescent="0.15">
      <c r="A26" s="6">
        <v>45581.567858796298</v>
      </c>
      <c r="B26" s="4" t="s">
        <v>174</v>
      </c>
      <c r="C26" s="4" t="s">
        <v>119</v>
      </c>
      <c r="D26" s="4" t="s">
        <v>170</v>
      </c>
      <c r="E26" s="4">
        <v>30.5</v>
      </c>
      <c r="Q26" s="4">
        <v>941368305</v>
      </c>
    </row>
    <row r="27" spans="1:17" ht="13" x14ac:dyDescent="0.15">
      <c r="A27" s="6">
        <v>45581.568101851852</v>
      </c>
      <c r="B27" s="4" t="s">
        <v>174</v>
      </c>
      <c r="C27" s="4" t="s">
        <v>117</v>
      </c>
      <c r="D27" s="4" t="s">
        <v>170</v>
      </c>
      <c r="E27" s="4">
        <v>23</v>
      </c>
      <c r="Q27" s="4">
        <v>941368305</v>
      </c>
    </row>
    <row r="28" spans="1:17" ht="13" x14ac:dyDescent="0.15">
      <c r="A28" s="6">
        <v>45581.568298611113</v>
      </c>
      <c r="B28" s="4" t="s">
        <v>174</v>
      </c>
      <c r="C28" s="4" t="s">
        <v>123</v>
      </c>
      <c r="D28" s="4" t="s">
        <v>170</v>
      </c>
      <c r="E28" s="4">
        <v>20</v>
      </c>
      <c r="Q28" s="4">
        <v>941368305</v>
      </c>
    </row>
    <row r="29" spans="1:17" ht="13" x14ac:dyDescent="0.15">
      <c r="A29" s="6">
        <v>45581.56863425926</v>
      </c>
      <c r="B29" s="4" t="s">
        <v>174</v>
      </c>
      <c r="C29" s="4" t="s">
        <v>116</v>
      </c>
      <c r="D29" s="4" t="s">
        <v>171</v>
      </c>
      <c r="E29" s="4">
        <v>29.5</v>
      </c>
      <c r="Q29" s="4">
        <v>941368305</v>
      </c>
    </row>
    <row r="30" spans="1:17" ht="13" x14ac:dyDescent="0.15">
      <c r="A30" s="6">
        <v>45581.568784722222</v>
      </c>
      <c r="B30" s="4" t="s">
        <v>174</v>
      </c>
      <c r="C30" s="4" t="s">
        <v>118</v>
      </c>
      <c r="D30" s="4" t="s">
        <v>171</v>
      </c>
      <c r="E30" s="4">
        <v>24.5</v>
      </c>
      <c r="Q30" s="4">
        <v>941368305</v>
      </c>
    </row>
    <row r="31" spans="1:17" ht="13" x14ac:dyDescent="0.15">
      <c r="A31" s="6">
        <v>45581.569444444445</v>
      </c>
      <c r="B31" s="4" t="s">
        <v>174</v>
      </c>
      <c r="C31" s="4" t="s">
        <v>114</v>
      </c>
      <c r="D31" s="4" t="s">
        <v>171</v>
      </c>
      <c r="E31" s="4">
        <v>27.5</v>
      </c>
      <c r="Q31" s="4">
        <v>941368305</v>
      </c>
    </row>
    <row r="32" spans="1:17" ht="13" x14ac:dyDescent="0.15">
      <c r="A32" s="6">
        <v>45581.569756944446</v>
      </c>
      <c r="B32" s="4" t="s">
        <v>174</v>
      </c>
      <c r="C32" s="4" t="s">
        <v>123</v>
      </c>
      <c r="D32" s="4" t="s">
        <v>171</v>
      </c>
      <c r="E32" s="4">
        <v>20</v>
      </c>
      <c r="Q32" s="4">
        <v>941368305</v>
      </c>
    </row>
    <row r="33" spans="1:17" ht="13" x14ac:dyDescent="0.15">
      <c r="A33" s="6">
        <v>45581.570069444446</v>
      </c>
      <c r="B33" s="4" t="s">
        <v>174</v>
      </c>
      <c r="C33" s="4" t="s">
        <v>124</v>
      </c>
      <c r="D33" s="4" t="s">
        <v>171</v>
      </c>
      <c r="E33" s="4">
        <v>42</v>
      </c>
      <c r="Q33" s="4">
        <v>941368305</v>
      </c>
    </row>
    <row r="34" spans="1:17" ht="13" x14ac:dyDescent="0.15">
      <c r="A34" s="6">
        <v>45581.570289351854</v>
      </c>
      <c r="B34" s="4" t="s">
        <v>174</v>
      </c>
      <c r="C34" s="4" t="s">
        <v>121</v>
      </c>
      <c r="D34" s="4" t="s">
        <v>171</v>
      </c>
      <c r="E34" s="4">
        <v>22</v>
      </c>
      <c r="Q34" s="4">
        <v>941368305</v>
      </c>
    </row>
    <row r="35" spans="1:17" ht="13" x14ac:dyDescent="0.15">
      <c r="A35" s="6">
        <v>45581.570509259262</v>
      </c>
      <c r="B35" s="4" t="s">
        <v>174</v>
      </c>
      <c r="C35" s="4" t="s">
        <v>126</v>
      </c>
      <c r="D35" s="4" t="s">
        <v>171</v>
      </c>
      <c r="E35" s="4">
        <v>24.5</v>
      </c>
      <c r="Q35" s="4">
        <v>941368305</v>
      </c>
    </row>
    <row r="36" spans="1:17" ht="13" x14ac:dyDescent="0.15">
      <c r="A36" s="6">
        <v>45581.570937500001</v>
      </c>
      <c r="B36" s="4" t="s">
        <v>174</v>
      </c>
      <c r="C36" s="4" t="s">
        <v>119</v>
      </c>
      <c r="D36" s="4" t="s">
        <v>171</v>
      </c>
      <c r="E36" s="4">
        <v>29</v>
      </c>
      <c r="Q36" s="4">
        <v>941368305</v>
      </c>
    </row>
    <row r="37" spans="1:17" ht="13" x14ac:dyDescent="0.15">
      <c r="A37" s="6">
        <v>45581.571168981478</v>
      </c>
      <c r="B37" s="4" t="s">
        <v>174</v>
      </c>
      <c r="C37" s="4" t="s">
        <v>117</v>
      </c>
      <c r="D37" s="4" t="s">
        <v>171</v>
      </c>
      <c r="E37" s="4">
        <v>24</v>
      </c>
      <c r="Q37" s="4">
        <v>941368305</v>
      </c>
    </row>
    <row r="38" spans="1:17" ht="13" x14ac:dyDescent="0.15">
      <c r="A38" s="6">
        <v>45581.571504629632</v>
      </c>
      <c r="B38" s="4" t="s">
        <v>174</v>
      </c>
      <c r="C38" s="4" t="s">
        <v>115</v>
      </c>
      <c r="D38" s="4" t="s">
        <v>171</v>
      </c>
      <c r="E38" s="4">
        <v>30</v>
      </c>
      <c r="Q38" s="4">
        <v>941368305</v>
      </c>
    </row>
    <row r="39" spans="1:17" ht="13" x14ac:dyDescent="0.15">
      <c r="A39" s="6">
        <v>45581.571805555555</v>
      </c>
      <c r="B39" s="4" t="s">
        <v>174</v>
      </c>
      <c r="C39" s="4" t="s">
        <v>125</v>
      </c>
      <c r="D39" s="4" t="s">
        <v>171</v>
      </c>
      <c r="E39" s="4">
        <v>37</v>
      </c>
      <c r="Q39" s="4">
        <v>941368305</v>
      </c>
    </row>
    <row r="40" spans="1:17" ht="13" x14ac:dyDescent="0.15">
      <c r="A40" s="6">
        <v>45581.575092592589</v>
      </c>
      <c r="B40" s="4" t="s">
        <v>175</v>
      </c>
      <c r="C40" s="4" t="s">
        <v>129</v>
      </c>
      <c r="D40" s="4" t="s">
        <v>170</v>
      </c>
      <c r="E40" s="4">
        <v>23</v>
      </c>
      <c r="Q40" s="4">
        <v>748064166</v>
      </c>
    </row>
    <row r="41" spans="1:17" ht="13" x14ac:dyDescent="0.15">
      <c r="A41" s="6">
        <v>45581.57540509259</v>
      </c>
      <c r="B41" s="4" t="s">
        <v>175</v>
      </c>
      <c r="C41" s="4" t="s">
        <v>127</v>
      </c>
      <c r="D41" s="4" t="s">
        <v>170</v>
      </c>
      <c r="E41" s="4">
        <v>21</v>
      </c>
      <c r="Q41" s="4">
        <v>748064166</v>
      </c>
    </row>
    <row r="42" spans="1:17" ht="13" x14ac:dyDescent="0.15">
      <c r="A42" s="6">
        <v>45581.575636574074</v>
      </c>
      <c r="B42" s="4" t="s">
        <v>175</v>
      </c>
      <c r="C42" s="4" t="s">
        <v>128</v>
      </c>
      <c r="D42" s="4" t="s">
        <v>170</v>
      </c>
      <c r="E42" s="4">
        <v>27</v>
      </c>
      <c r="Q42" s="4">
        <v>748064166</v>
      </c>
    </row>
    <row r="43" spans="1:17" ht="13" x14ac:dyDescent="0.15">
      <c r="A43" s="6">
        <v>45581.576423611114</v>
      </c>
      <c r="B43" s="4" t="s">
        <v>175</v>
      </c>
      <c r="C43" s="4" t="s">
        <v>132</v>
      </c>
      <c r="D43" s="4" t="s">
        <v>170</v>
      </c>
      <c r="E43" s="4">
        <v>27</v>
      </c>
      <c r="Q43" s="4">
        <v>748064166</v>
      </c>
    </row>
    <row r="44" spans="1:17" ht="13" x14ac:dyDescent="0.15">
      <c r="A44" s="6">
        <v>45581.576956018522</v>
      </c>
      <c r="B44" s="4" t="s">
        <v>175</v>
      </c>
      <c r="C44" s="4" t="s">
        <v>122</v>
      </c>
      <c r="D44" s="4" t="s">
        <v>170</v>
      </c>
      <c r="E44" s="4">
        <v>15</v>
      </c>
      <c r="Q44" s="4">
        <v>748064166</v>
      </c>
    </row>
    <row r="45" spans="1:17" ht="13" x14ac:dyDescent="0.15">
      <c r="A45" s="6">
        <v>45581.577418981484</v>
      </c>
      <c r="B45" s="4" t="s">
        <v>175</v>
      </c>
      <c r="C45" s="4" t="s">
        <v>130</v>
      </c>
      <c r="D45" s="4" t="s">
        <v>170</v>
      </c>
      <c r="E45" s="4">
        <v>21</v>
      </c>
      <c r="Q45" s="4">
        <v>748064166</v>
      </c>
    </row>
    <row r="46" spans="1:17" ht="13" x14ac:dyDescent="0.15">
      <c r="A46" s="6">
        <v>45581.577673611115</v>
      </c>
      <c r="B46" s="4" t="s">
        <v>175</v>
      </c>
      <c r="C46" s="4" t="s">
        <v>131</v>
      </c>
      <c r="D46" s="4" t="s">
        <v>170</v>
      </c>
      <c r="E46" s="4">
        <v>30</v>
      </c>
      <c r="Q46" s="4">
        <v>748064166</v>
      </c>
    </row>
    <row r="47" spans="1:17" ht="13" x14ac:dyDescent="0.15">
      <c r="A47" s="6">
        <v>45581.577905092592</v>
      </c>
      <c r="B47" s="4" t="s">
        <v>175</v>
      </c>
      <c r="C47" s="4" t="s">
        <v>133</v>
      </c>
      <c r="D47" s="4" t="s">
        <v>170</v>
      </c>
      <c r="E47" s="4">
        <v>21</v>
      </c>
      <c r="Q47" s="4">
        <v>748064166</v>
      </c>
    </row>
    <row r="48" spans="1:17" ht="13" x14ac:dyDescent="0.15">
      <c r="A48" s="6">
        <v>45581.578530092593</v>
      </c>
      <c r="B48" s="4" t="s">
        <v>175</v>
      </c>
      <c r="C48" s="4" t="s">
        <v>134</v>
      </c>
      <c r="D48" s="4" t="s">
        <v>170</v>
      </c>
      <c r="E48" s="4">
        <v>32</v>
      </c>
      <c r="Q48" s="4">
        <v>748064166</v>
      </c>
    </row>
    <row r="49" spans="1:17" ht="13" x14ac:dyDescent="0.15">
      <c r="A49" s="6">
        <v>45581.578761574077</v>
      </c>
      <c r="B49" s="4" t="s">
        <v>175</v>
      </c>
      <c r="C49" s="4" t="s">
        <v>120</v>
      </c>
      <c r="D49" s="4" t="s">
        <v>170</v>
      </c>
      <c r="E49" s="4">
        <v>25</v>
      </c>
      <c r="Q49" s="4">
        <v>748064166</v>
      </c>
    </row>
    <row r="50" spans="1:17" ht="13" x14ac:dyDescent="0.15">
      <c r="A50" s="6">
        <v>45581.579201388886</v>
      </c>
      <c r="B50" s="4" t="s">
        <v>175</v>
      </c>
      <c r="C50" s="4" t="s">
        <v>129</v>
      </c>
      <c r="D50" s="4" t="s">
        <v>171</v>
      </c>
      <c r="E50" s="4">
        <v>23</v>
      </c>
      <c r="Q50" s="4">
        <v>748064166</v>
      </c>
    </row>
    <row r="51" spans="1:17" ht="13" x14ac:dyDescent="0.15">
      <c r="A51" s="6">
        <v>45581.579351851855</v>
      </c>
      <c r="B51" s="4" t="s">
        <v>175</v>
      </c>
      <c r="C51" s="4" t="s">
        <v>127</v>
      </c>
      <c r="D51" s="4" t="s">
        <v>171</v>
      </c>
      <c r="E51" s="4">
        <v>22</v>
      </c>
      <c r="Q51" s="4">
        <v>748064166</v>
      </c>
    </row>
    <row r="52" spans="1:17" ht="13" x14ac:dyDescent="0.15">
      <c r="A52" s="6">
        <v>45581.579548611109</v>
      </c>
      <c r="B52" s="4" t="s">
        <v>175</v>
      </c>
      <c r="C52" s="4" t="s">
        <v>128</v>
      </c>
      <c r="D52" s="4" t="s">
        <v>171</v>
      </c>
      <c r="E52" s="4">
        <v>31</v>
      </c>
      <c r="Q52" s="4">
        <v>748064166</v>
      </c>
    </row>
    <row r="53" spans="1:17" ht="13" x14ac:dyDescent="0.15">
      <c r="A53" s="6">
        <v>45581.580034722225</v>
      </c>
      <c r="B53" s="4" t="s">
        <v>175</v>
      </c>
      <c r="C53" s="4" t="s">
        <v>132</v>
      </c>
      <c r="D53" s="4" t="s">
        <v>171</v>
      </c>
      <c r="E53" s="4">
        <v>28</v>
      </c>
      <c r="Q53" s="4">
        <v>748064166</v>
      </c>
    </row>
    <row r="54" spans="1:17" ht="13" x14ac:dyDescent="0.15">
      <c r="A54" s="6">
        <v>45581.580358796295</v>
      </c>
      <c r="B54" s="4" t="s">
        <v>175</v>
      </c>
      <c r="C54" s="4" t="s">
        <v>130</v>
      </c>
      <c r="D54" s="4" t="s">
        <v>171</v>
      </c>
      <c r="E54" s="4">
        <v>22.5</v>
      </c>
      <c r="Q54" s="4">
        <v>748064166</v>
      </c>
    </row>
    <row r="55" spans="1:17" ht="13" x14ac:dyDescent="0.15">
      <c r="A55" s="6">
        <v>45581.58053240741</v>
      </c>
      <c r="B55" s="4" t="s">
        <v>175</v>
      </c>
      <c r="C55" s="4" t="s">
        <v>122</v>
      </c>
      <c r="D55" s="4" t="s">
        <v>171</v>
      </c>
      <c r="E55" s="4">
        <v>15</v>
      </c>
      <c r="Q55" s="4">
        <v>748064166</v>
      </c>
    </row>
    <row r="56" spans="1:17" ht="13" x14ac:dyDescent="0.15">
      <c r="A56" s="6">
        <v>45581.58079861111</v>
      </c>
      <c r="B56" s="4" t="s">
        <v>175</v>
      </c>
      <c r="C56" s="4" t="s">
        <v>120</v>
      </c>
      <c r="D56" s="4" t="s">
        <v>171</v>
      </c>
      <c r="E56" s="4">
        <v>29.5</v>
      </c>
      <c r="Q56" s="4">
        <v>748064166</v>
      </c>
    </row>
    <row r="57" spans="1:17" ht="13" x14ac:dyDescent="0.15">
      <c r="A57" s="6">
        <v>45581.580983796295</v>
      </c>
      <c r="B57" s="4" t="s">
        <v>175</v>
      </c>
      <c r="C57" s="4" t="s">
        <v>131</v>
      </c>
      <c r="D57" s="4" t="s">
        <v>171</v>
      </c>
      <c r="E57" s="4">
        <v>30.5</v>
      </c>
      <c r="Q57" s="4">
        <v>748064166</v>
      </c>
    </row>
    <row r="58" spans="1:17" ht="13" x14ac:dyDescent="0.15">
      <c r="A58" s="6">
        <v>45581.581307870372</v>
      </c>
      <c r="B58" s="4" t="s">
        <v>175</v>
      </c>
      <c r="C58" s="4" t="s">
        <v>133</v>
      </c>
      <c r="D58" s="4" t="s">
        <v>171</v>
      </c>
      <c r="E58" s="4">
        <v>25.5</v>
      </c>
      <c r="Q58" s="4">
        <v>748064166</v>
      </c>
    </row>
    <row r="59" spans="1:17" ht="13" x14ac:dyDescent="0.15">
      <c r="A59" s="6">
        <v>45581.581909722219</v>
      </c>
      <c r="B59" s="4" t="s">
        <v>175</v>
      </c>
      <c r="C59" s="4" t="s">
        <v>134</v>
      </c>
      <c r="D59" s="4" t="s">
        <v>171</v>
      </c>
      <c r="E59" s="4">
        <v>33</v>
      </c>
      <c r="Q59" s="4">
        <v>748064166</v>
      </c>
    </row>
    <row r="60" spans="1:17" ht="13" x14ac:dyDescent="0.15">
      <c r="A60" s="6">
        <v>45581.586006944446</v>
      </c>
      <c r="B60" s="4" t="s">
        <v>175</v>
      </c>
      <c r="C60" s="4" t="s">
        <v>152</v>
      </c>
      <c r="D60" s="4" t="s">
        <v>170</v>
      </c>
      <c r="E60" s="4">
        <v>34.5</v>
      </c>
      <c r="Q60" s="4">
        <v>748064166</v>
      </c>
    </row>
    <row r="61" spans="1:17" ht="13" x14ac:dyDescent="0.15">
      <c r="A61" s="6">
        <v>45581.586215277777</v>
      </c>
      <c r="B61" s="4" t="s">
        <v>175</v>
      </c>
      <c r="C61" s="4" t="s">
        <v>148</v>
      </c>
      <c r="D61" s="4" t="s">
        <v>170</v>
      </c>
      <c r="E61" s="4">
        <v>20</v>
      </c>
      <c r="Q61" s="4">
        <v>748064166</v>
      </c>
    </row>
    <row r="62" spans="1:17" ht="13" x14ac:dyDescent="0.15">
      <c r="A62" s="6">
        <v>45581.586365740739</v>
      </c>
      <c r="B62" s="4" t="s">
        <v>175</v>
      </c>
      <c r="C62" s="4" t="s">
        <v>144</v>
      </c>
      <c r="D62" s="4" t="s">
        <v>170</v>
      </c>
      <c r="E62" s="4">
        <v>25</v>
      </c>
      <c r="Q62" s="4">
        <v>748064166</v>
      </c>
    </row>
    <row r="63" spans="1:17" ht="13" x14ac:dyDescent="0.15">
      <c r="A63" s="6">
        <v>45581.58666666667</v>
      </c>
      <c r="B63" s="4" t="s">
        <v>175</v>
      </c>
      <c r="C63" s="4" t="s">
        <v>143</v>
      </c>
      <c r="D63" s="4" t="s">
        <v>170</v>
      </c>
      <c r="E63" s="4">
        <v>36</v>
      </c>
      <c r="Q63" s="4">
        <v>748064166</v>
      </c>
    </row>
    <row r="64" spans="1:17" ht="13" x14ac:dyDescent="0.15">
      <c r="A64" s="6">
        <v>45581.586863425924</v>
      </c>
      <c r="B64" s="4" t="s">
        <v>175</v>
      </c>
      <c r="C64" s="4" t="s">
        <v>135</v>
      </c>
      <c r="D64" s="4" t="s">
        <v>170</v>
      </c>
      <c r="E64" s="4">
        <v>17</v>
      </c>
      <c r="Q64" s="4">
        <v>748064166</v>
      </c>
    </row>
    <row r="65" spans="1:17" ht="13" x14ac:dyDescent="0.15">
      <c r="A65" s="6">
        <v>45581.587199074071</v>
      </c>
      <c r="B65" s="4" t="s">
        <v>175</v>
      </c>
      <c r="C65" s="4" t="s">
        <v>142</v>
      </c>
      <c r="D65" s="4" t="s">
        <v>170</v>
      </c>
      <c r="E65" s="4">
        <v>13</v>
      </c>
      <c r="Q65" s="4">
        <v>748064166</v>
      </c>
    </row>
    <row r="66" spans="1:17" ht="13" x14ac:dyDescent="0.15">
      <c r="A66" s="6">
        <v>45581.587314814817</v>
      </c>
      <c r="B66" s="4" t="s">
        <v>175</v>
      </c>
      <c r="C66" s="4" t="s">
        <v>146</v>
      </c>
      <c r="D66" s="4" t="s">
        <v>170</v>
      </c>
      <c r="E66" s="4">
        <v>31</v>
      </c>
      <c r="Q66" s="4">
        <v>748064166</v>
      </c>
    </row>
    <row r="67" spans="1:17" ht="13" x14ac:dyDescent="0.15">
      <c r="A67" s="6">
        <v>45581.587523148148</v>
      </c>
      <c r="B67" s="4" t="s">
        <v>175</v>
      </c>
      <c r="C67" s="4" t="s">
        <v>153</v>
      </c>
      <c r="D67" s="4" t="s">
        <v>170</v>
      </c>
      <c r="E67" s="4">
        <v>30</v>
      </c>
      <c r="Q67" s="4">
        <v>748064166</v>
      </c>
    </row>
    <row r="68" spans="1:17" ht="13" x14ac:dyDescent="0.15">
      <c r="A68" s="6">
        <v>45581.588333333333</v>
      </c>
      <c r="B68" s="4" t="s">
        <v>175</v>
      </c>
      <c r="C68" s="4" t="s">
        <v>141</v>
      </c>
      <c r="D68" s="4" t="s">
        <v>170</v>
      </c>
      <c r="E68" s="4">
        <v>37</v>
      </c>
      <c r="Q68" s="4">
        <v>748064166</v>
      </c>
    </row>
    <row r="69" spans="1:17" ht="13" x14ac:dyDescent="0.15">
      <c r="A69" s="6">
        <v>45581.588599537034</v>
      </c>
      <c r="B69" s="4" t="s">
        <v>175</v>
      </c>
      <c r="C69" s="4" t="s">
        <v>150</v>
      </c>
      <c r="D69" s="4" t="s">
        <v>170</v>
      </c>
      <c r="E69" s="4">
        <v>34</v>
      </c>
      <c r="Q69" s="4">
        <v>748064166</v>
      </c>
    </row>
    <row r="70" spans="1:17" ht="13" x14ac:dyDescent="0.15">
      <c r="A70" s="6">
        <v>45581.588703703703</v>
      </c>
      <c r="B70" s="4" t="s">
        <v>161</v>
      </c>
      <c r="C70" s="4" t="s">
        <v>105</v>
      </c>
      <c r="D70" s="4" t="s">
        <v>170</v>
      </c>
      <c r="E70" s="4">
        <v>20</v>
      </c>
      <c r="Q70" s="4">
        <v>7825025888</v>
      </c>
    </row>
    <row r="71" spans="1:17" ht="13" x14ac:dyDescent="0.15">
      <c r="A71" s="6">
        <v>45581.588842592595</v>
      </c>
      <c r="B71" s="4" t="s">
        <v>175</v>
      </c>
      <c r="C71" s="4" t="s">
        <v>152</v>
      </c>
      <c r="D71" s="4" t="s">
        <v>171</v>
      </c>
      <c r="E71" s="4">
        <v>37.5</v>
      </c>
      <c r="Q71" s="4">
        <v>748064166</v>
      </c>
    </row>
    <row r="72" spans="1:17" ht="13" x14ac:dyDescent="0.15">
      <c r="A72" s="6">
        <v>45581.589016203703</v>
      </c>
      <c r="B72" s="4" t="s">
        <v>175</v>
      </c>
      <c r="C72" s="4" t="s">
        <v>148</v>
      </c>
      <c r="D72" s="4" t="s">
        <v>171</v>
      </c>
      <c r="E72" s="4">
        <v>21</v>
      </c>
      <c r="Q72" s="4">
        <v>748064166</v>
      </c>
    </row>
    <row r="73" spans="1:17" ht="13" x14ac:dyDescent="0.15">
      <c r="A73" s="6">
        <v>45581.589236111111</v>
      </c>
      <c r="B73" s="4" t="s">
        <v>175</v>
      </c>
      <c r="C73" s="4" t="s">
        <v>144</v>
      </c>
      <c r="D73" s="4" t="s">
        <v>171</v>
      </c>
      <c r="E73" s="4">
        <v>24.5</v>
      </c>
      <c r="Q73" s="4">
        <v>748064166</v>
      </c>
    </row>
    <row r="74" spans="1:17" ht="13" x14ac:dyDescent="0.15">
      <c r="A74" s="6">
        <v>45581.589375000003</v>
      </c>
      <c r="B74" s="4" t="s">
        <v>175</v>
      </c>
      <c r="C74" s="4" t="s">
        <v>143</v>
      </c>
      <c r="D74" s="4" t="s">
        <v>171</v>
      </c>
      <c r="E74" s="4">
        <v>37.5</v>
      </c>
      <c r="Q74" s="4">
        <v>748064166</v>
      </c>
    </row>
    <row r="75" spans="1:17" ht="13" x14ac:dyDescent="0.15">
      <c r="A75" s="6">
        <v>45581.589560185188</v>
      </c>
      <c r="B75" s="4" t="s">
        <v>162</v>
      </c>
      <c r="C75" s="4" t="s">
        <v>101</v>
      </c>
      <c r="D75" s="4" t="s">
        <v>170</v>
      </c>
      <c r="E75" s="4">
        <v>20</v>
      </c>
      <c r="Q75" s="4">
        <v>849702997</v>
      </c>
    </row>
    <row r="76" spans="1:17" ht="13" x14ac:dyDescent="0.15">
      <c r="A76" s="6">
        <v>45581.589594907404</v>
      </c>
      <c r="B76" s="4" t="s">
        <v>175</v>
      </c>
      <c r="C76" s="4" t="s">
        <v>135</v>
      </c>
      <c r="D76" s="4" t="s">
        <v>171</v>
      </c>
      <c r="E76" s="4">
        <v>18.5</v>
      </c>
      <c r="Q76" s="4">
        <v>748064166</v>
      </c>
    </row>
    <row r="77" spans="1:17" ht="13" x14ac:dyDescent="0.15">
      <c r="A77" s="6">
        <v>45581.589756944442</v>
      </c>
      <c r="B77" s="4" t="s">
        <v>175</v>
      </c>
      <c r="C77" s="4" t="s">
        <v>141</v>
      </c>
      <c r="D77" s="4" t="s">
        <v>171</v>
      </c>
      <c r="E77" s="4">
        <v>37.5</v>
      </c>
      <c r="Q77" s="4">
        <v>748064166</v>
      </c>
    </row>
    <row r="78" spans="1:17" ht="13" x14ac:dyDescent="0.15">
      <c r="A78" s="6">
        <v>45581.590104166666</v>
      </c>
      <c r="B78" s="4" t="s">
        <v>162</v>
      </c>
      <c r="C78" s="4" t="s">
        <v>99</v>
      </c>
      <c r="D78" s="4" t="s">
        <v>170</v>
      </c>
      <c r="E78" s="4">
        <v>25</v>
      </c>
      <c r="Q78" s="4">
        <v>849702997</v>
      </c>
    </row>
    <row r="79" spans="1:17" ht="13" x14ac:dyDescent="0.15">
      <c r="A79" s="6">
        <v>45581.590185185189</v>
      </c>
      <c r="B79" s="4" t="s">
        <v>175</v>
      </c>
      <c r="C79" s="4" t="s">
        <v>146</v>
      </c>
      <c r="D79" s="4" t="s">
        <v>171</v>
      </c>
      <c r="E79" s="4">
        <v>30</v>
      </c>
      <c r="Q79" s="4">
        <v>748064166</v>
      </c>
    </row>
    <row r="80" spans="1:17" ht="13" x14ac:dyDescent="0.15">
      <c r="A80" s="6">
        <v>45581.590358796297</v>
      </c>
      <c r="B80" s="4" t="s">
        <v>175</v>
      </c>
      <c r="C80" s="4" t="s">
        <v>153</v>
      </c>
      <c r="D80" s="4" t="s">
        <v>171</v>
      </c>
      <c r="E80" s="4">
        <v>27</v>
      </c>
      <c r="Q80" s="4">
        <v>748064166</v>
      </c>
    </row>
    <row r="81" spans="1:17" ht="13" x14ac:dyDescent="0.15">
      <c r="A81" s="6">
        <v>45581.590451388889</v>
      </c>
      <c r="B81" s="4" t="s">
        <v>162</v>
      </c>
      <c r="C81" s="4" t="s">
        <v>107</v>
      </c>
      <c r="D81" s="4" t="s">
        <v>170</v>
      </c>
      <c r="E81" s="4">
        <v>26</v>
      </c>
      <c r="Q81" s="4">
        <v>849702997</v>
      </c>
    </row>
    <row r="82" spans="1:17" ht="13" x14ac:dyDescent="0.15">
      <c r="A82" s="6">
        <v>45581.590532407405</v>
      </c>
      <c r="B82" s="4" t="s">
        <v>175</v>
      </c>
      <c r="C82" s="4" t="s">
        <v>150</v>
      </c>
      <c r="D82" s="4" t="s">
        <v>171</v>
      </c>
      <c r="E82" s="4">
        <v>35</v>
      </c>
      <c r="Q82" s="4">
        <v>748064166</v>
      </c>
    </row>
    <row r="83" spans="1:17" ht="13" x14ac:dyDescent="0.15">
      <c r="A83" s="6">
        <v>45581.590717592589</v>
      </c>
      <c r="B83" s="4" t="s">
        <v>162</v>
      </c>
      <c r="C83" s="4" t="s">
        <v>109</v>
      </c>
      <c r="D83" s="4" t="s">
        <v>170</v>
      </c>
      <c r="E83" s="4">
        <v>29</v>
      </c>
      <c r="Q83" s="4">
        <v>849702997</v>
      </c>
    </row>
    <row r="84" spans="1:17" ht="13" x14ac:dyDescent="0.15">
      <c r="A84" s="6">
        <v>45581.590763888889</v>
      </c>
      <c r="B84" s="4" t="s">
        <v>175</v>
      </c>
      <c r="C84" s="4" t="s">
        <v>142</v>
      </c>
      <c r="D84" s="4" t="s">
        <v>171</v>
      </c>
      <c r="E84" s="4">
        <v>12.5</v>
      </c>
      <c r="Q84" s="4">
        <v>748064166</v>
      </c>
    </row>
    <row r="85" spans="1:17" ht="13" x14ac:dyDescent="0.15">
      <c r="A85" s="6">
        <v>45581.59101851852</v>
      </c>
      <c r="B85" s="4" t="s">
        <v>162</v>
      </c>
      <c r="C85" s="4" t="s">
        <v>111</v>
      </c>
      <c r="D85" s="4" t="s">
        <v>170</v>
      </c>
      <c r="E85" s="4">
        <v>29</v>
      </c>
      <c r="Q85" s="4">
        <v>849702997</v>
      </c>
    </row>
    <row r="86" spans="1:17" ht="13" x14ac:dyDescent="0.15">
      <c r="A86" s="6">
        <v>45581.591574074075</v>
      </c>
      <c r="B86" s="4" t="s">
        <v>162</v>
      </c>
      <c r="C86" s="4" t="s">
        <v>103</v>
      </c>
      <c r="D86" s="4" t="s">
        <v>170</v>
      </c>
      <c r="E86" s="4">
        <v>23</v>
      </c>
      <c r="Q86" s="4">
        <v>849702997</v>
      </c>
    </row>
    <row r="87" spans="1:17" ht="13" x14ac:dyDescent="0.15">
      <c r="A87" s="6">
        <v>45581.591898148145</v>
      </c>
      <c r="B87" s="4" t="s">
        <v>162</v>
      </c>
      <c r="C87" s="4" t="s">
        <v>112</v>
      </c>
      <c r="D87" s="4" t="s">
        <v>170</v>
      </c>
      <c r="E87" s="4">
        <v>21</v>
      </c>
      <c r="Q87" s="4">
        <v>849702997</v>
      </c>
    </row>
    <row r="88" spans="1:17" ht="13" x14ac:dyDescent="0.15">
      <c r="A88" s="6">
        <v>45581.59233796296</v>
      </c>
      <c r="B88" s="4" t="s">
        <v>162</v>
      </c>
      <c r="C88" s="4" t="s">
        <v>102</v>
      </c>
      <c r="D88" s="4" t="s">
        <v>170</v>
      </c>
      <c r="E88" s="4">
        <v>23.5</v>
      </c>
      <c r="Q88" s="4">
        <v>849702997</v>
      </c>
    </row>
    <row r="89" spans="1:17" ht="13" x14ac:dyDescent="0.15">
      <c r="A89" s="6">
        <v>45581.592928240738</v>
      </c>
      <c r="B89" s="4" t="s">
        <v>174</v>
      </c>
      <c r="C89" s="4" t="s">
        <v>105</v>
      </c>
      <c r="D89" s="4" t="s">
        <v>171</v>
      </c>
      <c r="E89" s="4">
        <v>21</v>
      </c>
      <c r="Q89" s="4">
        <v>941368305</v>
      </c>
    </row>
    <row r="90" spans="1:17" ht="13" x14ac:dyDescent="0.15">
      <c r="A90" s="6">
        <v>45581.5934375</v>
      </c>
      <c r="B90" s="4" t="s">
        <v>162</v>
      </c>
      <c r="C90" s="4" t="s">
        <v>111</v>
      </c>
      <c r="D90" s="4" t="s">
        <v>171</v>
      </c>
      <c r="E90" s="4">
        <v>27</v>
      </c>
      <c r="Q90" s="4">
        <v>849702997</v>
      </c>
    </row>
    <row r="91" spans="1:17" ht="13" x14ac:dyDescent="0.15">
      <c r="A91" s="6">
        <v>45581.593506944446</v>
      </c>
      <c r="B91" s="4" t="s">
        <v>174</v>
      </c>
      <c r="C91" s="4" t="s">
        <v>101</v>
      </c>
      <c r="D91" s="4" t="s">
        <v>171</v>
      </c>
      <c r="E91" s="4">
        <v>20</v>
      </c>
      <c r="Q91" s="4">
        <v>941368305</v>
      </c>
    </row>
    <row r="92" spans="1:17" ht="13" x14ac:dyDescent="0.15">
      <c r="A92" s="6">
        <v>45581.593819444446</v>
      </c>
      <c r="B92" s="4" t="s">
        <v>174</v>
      </c>
      <c r="C92" s="4" t="s">
        <v>99</v>
      </c>
      <c r="D92" s="4" t="s">
        <v>171</v>
      </c>
      <c r="E92" s="4">
        <v>27</v>
      </c>
      <c r="Q92" s="4">
        <v>941368305</v>
      </c>
    </row>
    <row r="93" spans="1:17" ht="13" x14ac:dyDescent="0.15">
      <c r="A93" s="6">
        <v>45581.593854166669</v>
      </c>
      <c r="B93" s="4" t="s">
        <v>162</v>
      </c>
      <c r="C93" s="4" t="s">
        <v>109</v>
      </c>
      <c r="D93" s="4" t="s">
        <v>171</v>
      </c>
      <c r="E93" s="4">
        <v>28.5</v>
      </c>
      <c r="Q93" s="4">
        <v>849702997</v>
      </c>
    </row>
    <row r="94" spans="1:17" ht="13" x14ac:dyDescent="0.15">
      <c r="A94" s="6">
        <v>45581.594074074077</v>
      </c>
      <c r="B94" s="4" t="s">
        <v>174</v>
      </c>
      <c r="C94" s="4" t="s">
        <v>107</v>
      </c>
      <c r="D94" s="4" t="s">
        <v>171</v>
      </c>
      <c r="E94" s="4">
        <v>22.5</v>
      </c>
      <c r="Q94" s="4">
        <v>941368305</v>
      </c>
    </row>
    <row r="95" spans="1:17" ht="13" x14ac:dyDescent="0.15">
      <c r="A95" s="6">
        <v>45581.594282407408</v>
      </c>
      <c r="B95" s="4" t="s">
        <v>162</v>
      </c>
      <c r="C95" s="4" t="s">
        <v>103</v>
      </c>
      <c r="D95" s="4" t="s">
        <v>171</v>
      </c>
      <c r="E95" s="4">
        <v>28.5</v>
      </c>
      <c r="Q95" s="4">
        <v>849702997</v>
      </c>
    </row>
    <row r="96" spans="1:17" ht="13" x14ac:dyDescent="0.15">
      <c r="A96" s="6">
        <v>45581.594710648147</v>
      </c>
      <c r="B96" s="4" t="s">
        <v>174</v>
      </c>
      <c r="C96" s="4" t="s">
        <v>112</v>
      </c>
      <c r="D96" s="4" t="s">
        <v>171</v>
      </c>
      <c r="E96" s="4">
        <v>20</v>
      </c>
      <c r="Q96" s="4">
        <v>941368305</v>
      </c>
    </row>
    <row r="97" spans="1:17" ht="13" x14ac:dyDescent="0.15">
      <c r="A97" s="6">
        <v>45581.595057870371</v>
      </c>
      <c r="B97" s="4" t="s">
        <v>174</v>
      </c>
      <c r="C97" s="4" t="s">
        <v>102</v>
      </c>
      <c r="D97" s="4" t="s">
        <v>171</v>
      </c>
      <c r="E97" s="4">
        <v>21</v>
      </c>
      <c r="Q97" s="4">
        <v>941368305</v>
      </c>
    </row>
    <row r="98" spans="1:17" ht="13" x14ac:dyDescent="0.15">
      <c r="A98" s="6">
        <v>45581.599328703705</v>
      </c>
      <c r="B98" s="4" t="s">
        <v>174</v>
      </c>
      <c r="C98" s="4" t="s">
        <v>139</v>
      </c>
      <c r="D98" s="4" t="s">
        <v>170</v>
      </c>
      <c r="E98" s="4">
        <v>22</v>
      </c>
      <c r="Q98" s="4">
        <v>941368305</v>
      </c>
    </row>
    <row r="99" spans="1:17" ht="13" x14ac:dyDescent="0.15">
      <c r="A99" s="6">
        <v>45581.599363425928</v>
      </c>
      <c r="B99" s="4" t="s">
        <v>176</v>
      </c>
      <c r="C99" s="4" t="s">
        <v>151</v>
      </c>
      <c r="D99" s="4" t="s">
        <v>170</v>
      </c>
      <c r="E99" s="4">
        <v>21.5</v>
      </c>
      <c r="Q99" s="4">
        <v>264087262</v>
      </c>
    </row>
    <row r="100" spans="1:17" ht="13" x14ac:dyDescent="0.15">
      <c r="A100" s="6">
        <v>45581.599710648145</v>
      </c>
      <c r="B100" s="4" t="s">
        <v>174</v>
      </c>
      <c r="C100" s="4" t="s">
        <v>140</v>
      </c>
      <c r="D100" s="4" t="s">
        <v>170</v>
      </c>
      <c r="E100" s="4">
        <v>21</v>
      </c>
      <c r="Q100" s="4">
        <v>941368305</v>
      </c>
    </row>
    <row r="101" spans="1:17" ht="13" x14ac:dyDescent="0.15">
      <c r="A101" s="6">
        <v>45581.599733796298</v>
      </c>
      <c r="B101" s="4" t="s">
        <v>176</v>
      </c>
      <c r="C101" s="4" t="s">
        <v>137</v>
      </c>
      <c r="D101" s="4" t="s">
        <v>170</v>
      </c>
      <c r="E101" s="4">
        <v>13.5</v>
      </c>
      <c r="Q101" s="4">
        <v>264087262</v>
      </c>
    </row>
    <row r="102" spans="1:17" ht="13" x14ac:dyDescent="0.15">
      <c r="A102" s="6">
        <v>45581.59983796296</v>
      </c>
      <c r="B102" s="4" t="s">
        <v>174</v>
      </c>
      <c r="C102" s="4" t="s">
        <v>154</v>
      </c>
      <c r="D102" s="4" t="s">
        <v>170</v>
      </c>
      <c r="E102" s="4">
        <v>39</v>
      </c>
      <c r="Q102" s="4">
        <v>941368305</v>
      </c>
    </row>
    <row r="103" spans="1:17" ht="13" x14ac:dyDescent="0.15">
      <c r="A103" s="6">
        <v>45581.600092592591</v>
      </c>
      <c r="B103" s="4" t="s">
        <v>176</v>
      </c>
      <c r="C103" s="4" t="s">
        <v>138</v>
      </c>
      <c r="D103" s="4" t="s">
        <v>170</v>
      </c>
      <c r="E103" s="4">
        <v>12</v>
      </c>
      <c r="Q103" s="4">
        <v>264087262</v>
      </c>
    </row>
    <row r="104" spans="1:17" ht="13" x14ac:dyDescent="0.15">
      <c r="A104" s="6">
        <v>45581.600127314814</v>
      </c>
      <c r="B104" s="4" t="s">
        <v>174</v>
      </c>
      <c r="C104" s="4" t="s">
        <v>145</v>
      </c>
      <c r="D104" s="4" t="s">
        <v>170</v>
      </c>
      <c r="E104" s="4">
        <v>33</v>
      </c>
      <c r="Q104" s="4">
        <v>941368305</v>
      </c>
    </row>
    <row r="105" spans="1:17" ht="13" x14ac:dyDescent="0.15">
      <c r="A105" s="6">
        <v>45581.600590277776</v>
      </c>
      <c r="B105" s="4" t="s">
        <v>174</v>
      </c>
      <c r="C105" s="4" t="s">
        <v>155</v>
      </c>
      <c r="D105" s="4" t="s">
        <v>170</v>
      </c>
      <c r="E105" s="4">
        <v>36</v>
      </c>
      <c r="Q105" s="4">
        <v>941368305</v>
      </c>
    </row>
    <row r="106" spans="1:17" ht="13" x14ac:dyDescent="0.15">
      <c r="A106" s="6">
        <v>45581.600613425922</v>
      </c>
      <c r="B106" s="4" t="s">
        <v>176</v>
      </c>
      <c r="C106" s="4" t="s">
        <v>147</v>
      </c>
      <c r="D106" s="4" t="s">
        <v>170</v>
      </c>
      <c r="E106" s="4">
        <v>27.5</v>
      </c>
      <c r="Q106" s="4">
        <v>264087262</v>
      </c>
    </row>
    <row r="107" spans="1:17" ht="13" x14ac:dyDescent="0.15">
      <c r="A107" s="6">
        <v>45581.600810185184</v>
      </c>
      <c r="B107" s="4" t="s">
        <v>174</v>
      </c>
      <c r="C107" s="4" t="s">
        <v>136</v>
      </c>
      <c r="D107" s="4" t="s">
        <v>170</v>
      </c>
      <c r="E107" s="4">
        <v>24</v>
      </c>
      <c r="Q107" s="4">
        <v>941368305</v>
      </c>
    </row>
    <row r="108" spans="1:17" ht="13" x14ac:dyDescent="0.15">
      <c r="A108" s="6">
        <v>45581.601215277777</v>
      </c>
      <c r="B108" s="4" t="s">
        <v>176</v>
      </c>
      <c r="C108" s="4" t="s">
        <v>151</v>
      </c>
      <c r="D108" s="4" t="s">
        <v>171</v>
      </c>
      <c r="E108" s="4">
        <v>23.5</v>
      </c>
      <c r="Q108" s="4">
        <v>264087262</v>
      </c>
    </row>
    <row r="109" spans="1:17" ht="13" x14ac:dyDescent="0.15">
      <c r="A109" s="6">
        <v>45581.601238425923</v>
      </c>
      <c r="B109" s="4" t="s">
        <v>174</v>
      </c>
      <c r="C109" s="4" t="s">
        <v>139</v>
      </c>
      <c r="D109" s="4" t="s">
        <v>171</v>
      </c>
      <c r="E109" s="4">
        <v>22</v>
      </c>
      <c r="Q109" s="4">
        <v>941368305</v>
      </c>
    </row>
    <row r="110" spans="1:17" ht="13" x14ac:dyDescent="0.15">
      <c r="A110" s="6">
        <v>45581.601493055554</v>
      </c>
      <c r="B110" s="4" t="s">
        <v>176</v>
      </c>
      <c r="C110" s="4" t="s">
        <v>137</v>
      </c>
      <c r="D110" s="4" t="s">
        <v>171</v>
      </c>
      <c r="E110" s="4">
        <v>16</v>
      </c>
      <c r="Q110" s="4">
        <v>264087262</v>
      </c>
    </row>
    <row r="111" spans="1:17" ht="13" x14ac:dyDescent="0.15">
      <c r="A111" s="6">
        <v>45581.6015162037</v>
      </c>
      <c r="B111" s="4" t="s">
        <v>174</v>
      </c>
      <c r="C111" s="4" t="s">
        <v>140</v>
      </c>
      <c r="D111" s="4" t="s">
        <v>171</v>
      </c>
      <c r="E111" s="4">
        <v>21</v>
      </c>
      <c r="Q111" s="4">
        <v>941368305</v>
      </c>
    </row>
    <row r="112" spans="1:17" ht="13" x14ac:dyDescent="0.15">
      <c r="A112" s="6">
        <v>45581.601666666669</v>
      </c>
      <c r="B112" s="4" t="s">
        <v>174</v>
      </c>
      <c r="C112" s="4" t="s">
        <v>154</v>
      </c>
      <c r="D112" s="4" t="s">
        <v>171</v>
      </c>
      <c r="E112" s="4">
        <v>38.5</v>
      </c>
      <c r="Q112" s="4">
        <v>941368305</v>
      </c>
    </row>
    <row r="113" spans="1:17" ht="13" x14ac:dyDescent="0.15">
      <c r="A113" s="6">
        <v>45581.601840277777</v>
      </c>
      <c r="B113" s="4" t="s">
        <v>176</v>
      </c>
      <c r="C113" s="4" t="s">
        <v>138</v>
      </c>
      <c r="D113" s="4" t="s">
        <v>171</v>
      </c>
      <c r="E113" s="4">
        <v>19.5</v>
      </c>
      <c r="Q113" s="4">
        <v>264087262</v>
      </c>
    </row>
    <row r="114" spans="1:17" ht="13" x14ac:dyDescent="0.15">
      <c r="A114" s="6">
        <v>45581.601875</v>
      </c>
      <c r="B114" s="4" t="s">
        <v>174</v>
      </c>
      <c r="C114" s="4" t="s">
        <v>145</v>
      </c>
      <c r="D114" s="4" t="s">
        <v>171</v>
      </c>
      <c r="E114" s="4">
        <v>37</v>
      </c>
      <c r="Q114" s="4">
        <v>941368305</v>
      </c>
    </row>
    <row r="115" spans="1:17" ht="13" x14ac:dyDescent="0.15">
      <c r="A115" s="6">
        <v>45581.602083333331</v>
      </c>
      <c r="B115" s="4" t="s">
        <v>176</v>
      </c>
      <c r="C115" s="4" t="s">
        <v>147</v>
      </c>
      <c r="D115" s="4" t="s">
        <v>171</v>
      </c>
      <c r="E115" s="4">
        <v>25.5</v>
      </c>
      <c r="Q115" s="4">
        <v>264087262</v>
      </c>
    </row>
    <row r="116" spans="1:17" ht="13" x14ac:dyDescent="0.15">
      <c r="A116" s="6">
        <v>45581.60224537037</v>
      </c>
      <c r="B116" s="4" t="s">
        <v>174</v>
      </c>
      <c r="C116" s="4" t="s">
        <v>155</v>
      </c>
      <c r="D116" s="4" t="s">
        <v>171</v>
      </c>
      <c r="E116" s="4">
        <v>37</v>
      </c>
      <c r="Q116" s="4">
        <v>941368305</v>
      </c>
    </row>
    <row r="117" spans="1:17" ht="13" x14ac:dyDescent="0.15">
      <c r="A117" s="6">
        <v>45581.602442129632</v>
      </c>
      <c r="B117" s="4" t="s">
        <v>174</v>
      </c>
      <c r="C117" s="4" t="s">
        <v>136</v>
      </c>
      <c r="D117" s="4" t="s">
        <v>171</v>
      </c>
      <c r="E117" s="4">
        <v>24</v>
      </c>
      <c r="Q117" s="4">
        <v>941368305</v>
      </c>
    </row>
    <row r="118" spans="1:17" ht="13" x14ac:dyDescent="0.15">
      <c r="A118" s="6">
        <v>45581.66710648148</v>
      </c>
      <c r="B118" s="4" t="s">
        <v>175</v>
      </c>
      <c r="C118" s="4" t="s">
        <v>54</v>
      </c>
      <c r="D118" s="4" t="s">
        <v>170</v>
      </c>
      <c r="E118" s="4">
        <v>29</v>
      </c>
      <c r="Q118" s="4">
        <v>748064166</v>
      </c>
    </row>
    <row r="119" spans="1:17" ht="13" x14ac:dyDescent="0.15">
      <c r="A119" s="6">
        <v>45581.667164351849</v>
      </c>
      <c r="B119" s="4" t="s">
        <v>174</v>
      </c>
      <c r="C119" s="4" t="s">
        <v>55</v>
      </c>
      <c r="D119" s="4" t="s">
        <v>170</v>
      </c>
      <c r="E119" s="4">
        <v>19</v>
      </c>
      <c r="Q119" s="4">
        <v>941368305</v>
      </c>
    </row>
    <row r="120" spans="1:17" ht="13" x14ac:dyDescent="0.15">
      <c r="A120" s="6">
        <v>45581.667627314811</v>
      </c>
      <c r="B120" s="4" t="s">
        <v>174</v>
      </c>
      <c r="C120" s="4" t="s">
        <v>58</v>
      </c>
      <c r="D120" s="4" t="s">
        <v>170</v>
      </c>
      <c r="E120" s="4">
        <v>15</v>
      </c>
      <c r="Q120" s="4">
        <v>941368305</v>
      </c>
    </row>
    <row r="121" spans="1:17" ht="13" x14ac:dyDescent="0.15">
      <c r="A121" s="6">
        <v>45581.667719907404</v>
      </c>
      <c r="B121" s="4" t="s">
        <v>175</v>
      </c>
      <c r="C121" s="4" t="s">
        <v>56</v>
      </c>
      <c r="D121" s="4" t="s">
        <v>170</v>
      </c>
      <c r="E121" s="4">
        <v>14</v>
      </c>
      <c r="Q121" s="4">
        <v>748064166</v>
      </c>
    </row>
    <row r="122" spans="1:17" ht="13" x14ac:dyDescent="0.15">
      <c r="A122" s="6">
        <v>45581.667905092596</v>
      </c>
      <c r="B122" s="4" t="s">
        <v>174</v>
      </c>
      <c r="C122" s="4" t="s">
        <v>59</v>
      </c>
      <c r="D122" s="4" t="s">
        <v>170</v>
      </c>
      <c r="E122" s="4">
        <v>16</v>
      </c>
      <c r="Q122" s="4">
        <v>941368305</v>
      </c>
    </row>
    <row r="123" spans="1:17" ht="13" x14ac:dyDescent="0.15">
      <c r="A123" s="6">
        <v>45581.668206018519</v>
      </c>
      <c r="B123" s="4" t="s">
        <v>174</v>
      </c>
      <c r="C123" s="4" t="s">
        <v>55</v>
      </c>
      <c r="D123" s="4" t="s">
        <v>171</v>
      </c>
      <c r="E123" s="4">
        <v>18.600000000000001</v>
      </c>
      <c r="Q123" s="4">
        <v>941368305</v>
      </c>
    </row>
    <row r="124" spans="1:17" ht="13" x14ac:dyDescent="0.15">
      <c r="A124" s="6">
        <v>45581.668321759258</v>
      </c>
      <c r="B124" s="4" t="s">
        <v>175</v>
      </c>
      <c r="C124" s="4" t="s">
        <v>57</v>
      </c>
      <c r="D124" s="4" t="s">
        <v>170</v>
      </c>
      <c r="E124" s="4">
        <v>28</v>
      </c>
      <c r="Q124" s="4">
        <v>748064166</v>
      </c>
    </row>
    <row r="125" spans="1:17" ht="13" x14ac:dyDescent="0.15">
      <c r="A125" s="6">
        <v>45581.66846064815</v>
      </c>
      <c r="B125" s="4" t="s">
        <v>174</v>
      </c>
      <c r="C125" s="4" t="s">
        <v>55</v>
      </c>
      <c r="D125" s="4" t="s">
        <v>171</v>
      </c>
      <c r="E125" s="4">
        <v>18.5</v>
      </c>
      <c r="Q125" s="4">
        <v>941368305</v>
      </c>
    </row>
    <row r="126" spans="1:17" ht="13" x14ac:dyDescent="0.15">
      <c r="A126" s="6">
        <v>45581.668645833335</v>
      </c>
      <c r="B126" s="4" t="s">
        <v>175</v>
      </c>
      <c r="C126" s="4" t="s">
        <v>54</v>
      </c>
      <c r="D126" s="4" t="s">
        <v>171</v>
      </c>
      <c r="E126" s="4">
        <v>22</v>
      </c>
      <c r="Q126" s="4">
        <v>748064166</v>
      </c>
    </row>
    <row r="127" spans="1:17" ht="13" x14ac:dyDescent="0.15">
      <c r="A127" s="6">
        <v>45581.668773148151</v>
      </c>
      <c r="B127" s="4" t="s">
        <v>174</v>
      </c>
      <c r="C127" s="4" t="s">
        <v>58</v>
      </c>
      <c r="D127" s="4" t="s">
        <v>171</v>
      </c>
      <c r="E127" s="4">
        <v>16</v>
      </c>
      <c r="Q127" s="4">
        <v>941368305</v>
      </c>
    </row>
    <row r="128" spans="1:17" ht="13" x14ac:dyDescent="0.15">
      <c r="A128" s="6">
        <v>45581.668842592589</v>
      </c>
      <c r="B128" s="4" t="s">
        <v>175</v>
      </c>
      <c r="C128" s="4" t="s">
        <v>56</v>
      </c>
      <c r="D128" s="4" t="s">
        <v>171</v>
      </c>
      <c r="E128" s="4">
        <v>11</v>
      </c>
      <c r="Q128" s="4">
        <v>748064166</v>
      </c>
    </row>
    <row r="129" spans="1:17" ht="13" x14ac:dyDescent="0.15">
      <c r="A129" s="6">
        <v>45581.669016203705</v>
      </c>
      <c r="B129" s="4" t="s">
        <v>174</v>
      </c>
      <c r="C129" s="4" t="s">
        <v>59</v>
      </c>
      <c r="D129" s="4" t="s">
        <v>171</v>
      </c>
      <c r="E129" s="4">
        <v>12.5</v>
      </c>
      <c r="Q129" s="4">
        <v>941368305</v>
      </c>
    </row>
    <row r="130" spans="1:17" ht="13" x14ac:dyDescent="0.15">
      <c r="A130" s="6">
        <v>45581.669062499997</v>
      </c>
      <c r="B130" s="4" t="s">
        <v>175</v>
      </c>
      <c r="C130" s="4" t="s">
        <v>57</v>
      </c>
      <c r="D130" s="4" t="s">
        <v>171</v>
      </c>
      <c r="E130" s="4">
        <v>29</v>
      </c>
      <c r="Q130" s="4">
        <v>748064166</v>
      </c>
    </row>
    <row r="131" spans="1:17" ht="13" x14ac:dyDescent="0.15">
      <c r="A131" s="6">
        <v>45581.672048611108</v>
      </c>
      <c r="B131" s="4" t="s">
        <v>175</v>
      </c>
      <c r="C131" s="4" t="s">
        <v>93</v>
      </c>
      <c r="D131" s="4" t="s">
        <v>170</v>
      </c>
      <c r="E131" s="4">
        <v>17</v>
      </c>
      <c r="Q131" s="4">
        <v>748064166</v>
      </c>
    </row>
    <row r="132" spans="1:17" ht="13" x14ac:dyDescent="0.15">
      <c r="A132" s="6">
        <v>45581.672453703701</v>
      </c>
      <c r="B132" s="4" t="s">
        <v>175</v>
      </c>
      <c r="C132" s="4" t="s">
        <v>89</v>
      </c>
      <c r="D132" s="4" t="s">
        <v>170</v>
      </c>
      <c r="E132" s="4">
        <v>14</v>
      </c>
      <c r="Q132" s="4">
        <v>748064166</v>
      </c>
    </row>
    <row r="133" spans="1:17" ht="13" x14ac:dyDescent="0.15">
      <c r="A133" s="6">
        <v>45581.672962962963</v>
      </c>
      <c r="B133" s="4" t="s">
        <v>162</v>
      </c>
      <c r="C133" s="4" t="s">
        <v>96</v>
      </c>
      <c r="D133" s="4" t="s">
        <v>170</v>
      </c>
      <c r="E133" s="4">
        <v>24</v>
      </c>
      <c r="Q133" s="4">
        <v>849702997</v>
      </c>
    </row>
    <row r="134" spans="1:17" ht="13" x14ac:dyDescent="0.15">
      <c r="A134" s="6">
        <v>45581.673101851855</v>
      </c>
      <c r="B134" s="4" t="s">
        <v>174</v>
      </c>
      <c r="C134" s="4" t="s">
        <v>91</v>
      </c>
      <c r="D134" s="4" t="s">
        <v>170</v>
      </c>
      <c r="E134" s="4">
        <v>15.5</v>
      </c>
      <c r="Q134" s="4">
        <v>941368305</v>
      </c>
    </row>
    <row r="135" spans="1:17" ht="13" x14ac:dyDescent="0.15">
      <c r="A135" s="6">
        <v>45581.673333333332</v>
      </c>
      <c r="B135" s="4" t="s">
        <v>162</v>
      </c>
      <c r="C135" s="4" t="s">
        <v>48</v>
      </c>
      <c r="D135" s="4" t="s">
        <v>170</v>
      </c>
      <c r="E135" s="4">
        <v>24.5</v>
      </c>
      <c r="Q135" s="4">
        <v>849702997</v>
      </c>
    </row>
    <row r="136" spans="1:17" ht="13" x14ac:dyDescent="0.15">
      <c r="A136" s="6">
        <v>45581.673611111109</v>
      </c>
      <c r="B136" s="4" t="s">
        <v>162</v>
      </c>
      <c r="C136" s="4" t="s">
        <v>43</v>
      </c>
      <c r="D136" s="4" t="s">
        <v>170</v>
      </c>
      <c r="E136" s="4">
        <v>29</v>
      </c>
      <c r="Q136" s="4">
        <v>849702997</v>
      </c>
    </row>
    <row r="137" spans="1:17" ht="13" x14ac:dyDescent="0.15">
      <c r="A137" s="6">
        <v>45581.673634259256</v>
      </c>
      <c r="B137" s="4" t="s">
        <v>174</v>
      </c>
      <c r="C137" s="4" t="s">
        <v>92</v>
      </c>
      <c r="D137" s="4" t="s">
        <v>170</v>
      </c>
      <c r="E137" s="4">
        <v>23</v>
      </c>
      <c r="Q137" s="4">
        <v>941368305</v>
      </c>
    </row>
    <row r="138" spans="1:17" ht="13" x14ac:dyDescent="0.15">
      <c r="A138" s="6">
        <v>45581.673877314817</v>
      </c>
      <c r="B138" s="4" t="s">
        <v>174</v>
      </c>
      <c r="C138" s="4" t="s">
        <v>90</v>
      </c>
      <c r="D138" s="4" t="s">
        <v>170</v>
      </c>
      <c r="E138" s="4">
        <v>16</v>
      </c>
      <c r="Q138" s="4">
        <v>941368305</v>
      </c>
    </row>
    <row r="139" spans="1:17" ht="13" x14ac:dyDescent="0.15">
      <c r="A139" s="6">
        <v>45581.673981481479</v>
      </c>
      <c r="B139" s="4" t="s">
        <v>162</v>
      </c>
      <c r="C139" s="4" t="s">
        <v>47</v>
      </c>
      <c r="D139" s="4" t="s">
        <v>170</v>
      </c>
      <c r="E139" s="4">
        <v>9.5</v>
      </c>
      <c r="Q139" s="4">
        <v>849702997</v>
      </c>
    </row>
    <row r="140" spans="1:17" ht="13" x14ac:dyDescent="0.15">
      <c r="A140" s="6">
        <v>45581.67423611111</v>
      </c>
      <c r="B140" s="4" t="s">
        <v>162</v>
      </c>
      <c r="C140" s="4" t="s">
        <v>93</v>
      </c>
      <c r="D140" s="4" t="s">
        <v>171</v>
      </c>
      <c r="E140" s="4">
        <v>20.5</v>
      </c>
      <c r="Q140" s="4">
        <v>849702997</v>
      </c>
    </row>
    <row r="141" spans="1:17" ht="13" x14ac:dyDescent="0.15">
      <c r="A141" s="6">
        <v>45581.67428240741</v>
      </c>
      <c r="B141" s="4" t="s">
        <v>174</v>
      </c>
      <c r="C141" s="4" t="s">
        <v>95</v>
      </c>
      <c r="D141" s="4" t="s">
        <v>170</v>
      </c>
      <c r="E141" s="4">
        <v>35</v>
      </c>
      <c r="Q141" s="4">
        <v>941368305</v>
      </c>
    </row>
    <row r="142" spans="1:17" ht="13" x14ac:dyDescent="0.15">
      <c r="A142" s="6">
        <v>45581.674467592595</v>
      </c>
      <c r="B142" s="4" t="s">
        <v>162</v>
      </c>
      <c r="C142" s="4" t="s">
        <v>89</v>
      </c>
      <c r="D142" s="4" t="s">
        <v>171</v>
      </c>
      <c r="E142" s="4">
        <v>15.5</v>
      </c>
      <c r="Q142" s="4">
        <v>849702997</v>
      </c>
    </row>
    <row r="143" spans="1:17" ht="13" x14ac:dyDescent="0.15">
      <c r="A143" s="6">
        <v>45581.674641203703</v>
      </c>
      <c r="B143" s="4" t="s">
        <v>162</v>
      </c>
      <c r="C143" s="4" t="s">
        <v>88</v>
      </c>
      <c r="D143" s="4" t="s">
        <v>170</v>
      </c>
      <c r="E143" s="4">
        <v>21</v>
      </c>
      <c r="Q143" s="4">
        <v>849702997</v>
      </c>
    </row>
    <row r="144" spans="1:17" ht="13" x14ac:dyDescent="0.15">
      <c r="A144" s="6">
        <v>45581.674722222226</v>
      </c>
      <c r="B144" s="4" t="s">
        <v>174</v>
      </c>
      <c r="C144" s="4" t="s">
        <v>44</v>
      </c>
      <c r="D144" s="4" t="s">
        <v>170</v>
      </c>
      <c r="E144" s="4">
        <v>15.5</v>
      </c>
      <c r="Q144" s="4">
        <v>941368305</v>
      </c>
    </row>
    <row r="145" spans="1:17" ht="13" x14ac:dyDescent="0.15">
      <c r="A145" s="6">
        <v>45581.675486111111</v>
      </c>
      <c r="B145" s="4" t="s">
        <v>162</v>
      </c>
      <c r="C145" s="4" t="s">
        <v>88</v>
      </c>
      <c r="D145" s="4" t="s">
        <v>171</v>
      </c>
      <c r="E145" s="4">
        <v>21</v>
      </c>
      <c r="Q145" s="4">
        <v>849702997</v>
      </c>
    </row>
    <row r="146" spans="1:17" ht="13" x14ac:dyDescent="0.15">
      <c r="A146" s="6">
        <v>45581.675509259258</v>
      </c>
      <c r="B146" s="4" t="s">
        <v>162</v>
      </c>
      <c r="C146" s="4" t="s">
        <v>96</v>
      </c>
      <c r="D146" s="4" t="s">
        <v>171</v>
      </c>
      <c r="E146" s="4">
        <v>25</v>
      </c>
      <c r="Q146" s="4">
        <v>849702997</v>
      </c>
    </row>
    <row r="147" spans="1:17" ht="13" x14ac:dyDescent="0.15">
      <c r="A147" s="6">
        <v>45581.675532407404</v>
      </c>
      <c r="B147" s="4" t="s">
        <v>174</v>
      </c>
      <c r="C147" s="4" t="s">
        <v>45</v>
      </c>
      <c r="D147" s="4" t="s">
        <v>170</v>
      </c>
      <c r="E147" s="4">
        <v>21</v>
      </c>
      <c r="Q147" s="4">
        <v>941368305</v>
      </c>
    </row>
    <row r="148" spans="1:17" ht="13" x14ac:dyDescent="0.15">
      <c r="A148" s="6">
        <v>45581.675555555557</v>
      </c>
      <c r="B148" s="4" t="s">
        <v>174</v>
      </c>
      <c r="C148" s="4" t="s">
        <v>46</v>
      </c>
      <c r="D148" s="4" t="s">
        <v>170</v>
      </c>
      <c r="E148" s="4">
        <v>28</v>
      </c>
      <c r="Q148" s="4">
        <v>941368305</v>
      </c>
    </row>
    <row r="149" spans="1:17" ht="13" x14ac:dyDescent="0.15">
      <c r="A149" s="6">
        <v>45581.675578703704</v>
      </c>
      <c r="B149" s="4" t="s">
        <v>162</v>
      </c>
      <c r="C149" s="4" t="s">
        <v>48</v>
      </c>
      <c r="D149" s="4" t="s">
        <v>171</v>
      </c>
      <c r="E149" s="4">
        <v>26</v>
      </c>
      <c r="Q149" s="4">
        <v>849702997</v>
      </c>
    </row>
    <row r="150" spans="1:17" ht="13" x14ac:dyDescent="0.15">
      <c r="A150" s="6">
        <v>45581.67560185185</v>
      </c>
      <c r="B150" s="4" t="s">
        <v>174</v>
      </c>
      <c r="C150" s="4" t="s">
        <v>94</v>
      </c>
      <c r="D150" s="4" t="s">
        <v>170</v>
      </c>
      <c r="E150" s="4">
        <v>13</v>
      </c>
      <c r="Q150" s="4">
        <v>941368305</v>
      </c>
    </row>
    <row r="151" spans="1:17" ht="13" x14ac:dyDescent="0.15">
      <c r="A151" s="6">
        <v>45581.675717592596</v>
      </c>
      <c r="B151" s="4" t="s">
        <v>162</v>
      </c>
      <c r="C151" s="4" t="s">
        <v>47</v>
      </c>
      <c r="D151" s="4" t="s">
        <v>171</v>
      </c>
      <c r="E151" s="4">
        <v>10</v>
      </c>
      <c r="Q151" s="4">
        <v>849702997</v>
      </c>
    </row>
    <row r="152" spans="1:17" ht="13" x14ac:dyDescent="0.15">
      <c r="A152" s="6">
        <v>45581.675763888888</v>
      </c>
      <c r="B152" s="4" t="s">
        <v>174</v>
      </c>
      <c r="C152" s="4" t="s">
        <v>91</v>
      </c>
      <c r="D152" s="4" t="s">
        <v>171</v>
      </c>
      <c r="E152" s="4">
        <v>14</v>
      </c>
      <c r="Q152" s="4">
        <v>941368305</v>
      </c>
    </row>
    <row r="153" spans="1:17" ht="13" x14ac:dyDescent="0.15">
      <c r="A153" s="6">
        <v>45581.675902777781</v>
      </c>
      <c r="B153" s="4" t="s">
        <v>162</v>
      </c>
      <c r="C153" s="4" t="s">
        <v>43</v>
      </c>
      <c r="D153" s="4" t="s">
        <v>171</v>
      </c>
      <c r="E153" s="4">
        <v>30</v>
      </c>
      <c r="Q153" s="4">
        <v>849702997</v>
      </c>
    </row>
    <row r="154" spans="1:17" ht="13" x14ac:dyDescent="0.15">
      <c r="A154" s="6">
        <v>45581.676192129627</v>
      </c>
      <c r="B154" s="4" t="s">
        <v>174</v>
      </c>
      <c r="C154" s="4" t="s">
        <v>92</v>
      </c>
      <c r="D154" s="4" t="s">
        <v>171</v>
      </c>
      <c r="E154" s="4">
        <v>24</v>
      </c>
      <c r="Q154" s="4">
        <v>941368305</v>
      </c>
    </row>
    <row r="155" spans="1:17" ht="13" x14ac:dyDescent="0.15">
      <c r="A155" s="6">
        <v>45581.676574074074</v>
      </c>
      <c r="B155" s="4" t="s">
        <v>174</v>
      </c>
      <c r="C155" s="4" t="s">
        <v>90</v>
      </c>
      <c r="D155" s="4" t="s">
        <v>171</v>
      </c>
      <c r="E155" s="4">
        <v>17</v>
      </c>
      <c r="Q155" s="4">
        <v>941368305</v>
      </c>
    </row>
    <row r="156" spans="1:17" ht="13" x14ac:dyDescent="0.15">
      <c r="A156" s="6">
        <v>45581.676678240743</v>
      </c>
      <c r="B156" s="4" t="s">
        <v>175</v>
      </c>
      <c r="C156" s="4" t="s">
        <v>44</v>
      </c>
      <c r="D156" s="4" t="s">
        <v>171</v>
      </c>
      <c r="E156" s="4">
        <v>13</v>
      </c>
      <c r="Q156" s="4">
        <v>748064166</v>
      </c>
    </row>
    <row r="157" spans="1:17" ht="13" x14ac:dyDescent="0.15">
      <c r="A157" s="6">
        <v>45581.67690972222</v>
      </c>
      <c r="B157" s="4" t="s">
        <v>174</v>
      </c>
      <c r="C157" s="4" t="s">
        <v>95</v>
      </c>
      <c r="D157" s="4" t="s">
        <v>171</v>
      </c>
      <c r="E157" s="4">
        <v>37.5</v>
      </c>
      <c r="Q157" s="4">
        <v>941368305</v>
      </c>
    </row>
    <row r="158" spans="1:17" ht="13" x14ac:dyDescent="0.15">
      <c r="A158" s="6">
        <v>45581.677199074074</v>
      </c>
      <c r="B158" s="4" t="s">
        <v>174</v>
      </c>
      <c r="C158" s="4" t="s">
        <v>94</v>
      </c>
      <c r="D158" s="4" t="s">
        <v>171</v>
      </c>
      <c r="E158" s="4">
        <v>13</v>
      </c>
      <c r="Q158" s="4">
        <v>941368305</v>
      </c>
    </row>
    <row r="159" spans="1:17" ht="13" x14ac:dyDescent="0.15">
      <c r="A159" s="6">
        <v>45581.67728009259</v>
      </c>
      <c r="B159" s="4" t="s">
        <v>175</v>
      </c>
      <c r="C159" s="4" t="s">
        <v>45</v>
      </c>
      <c r="D159" s="4" t="s">
        <v>171</v>
      </c>
      <c r="E159" s="4">
        <v>23</v>
      </c>
      <c r="Q159" s="4">
        <v>748064166</v>
      </c>
    </row>
    <row r="160" spans="1:17" ht="13" x14ac:dyDescent="0.15">
      <c r="A160" s="6">
        <v>45581.677546296298</v>
      </c>
      <c r="B160" s="4" t="s">
        <v>175</v>
      </c>
      <c r="C160" s="4" t="s">
        <v>46</v>
      </c>
      <c r="D160" s="4" t="s">
        <v>171</v>
      </c>
      <c r="E160" s="4">
        <v>28</v>
      </c>
      <c r="Q160" s="4">
        <v>748064166</v>
      </c>
    </row>
    <row r="161" spans="1:17" ht="13" x14ac:dyDescent="0.15">
      <c r="A161" s="6">
        <v>45581.682974537034</v>
      </c>
      <c r="B161" s="4" t="s">
        <v>175</v>
      </c>
      <c r="C161" s="4" t="s">
        <v>50</v>
      </c>
      <c r="D161" s="4" t="s">
        <v>170</v>
      </c>
      <c r="E161" s="4">
        <v>30.5</v>
      </c>
      <c r="Q161" s="4">
        <v>748064166</v>
      </c>
    </row>
    <row r="162" spans="1:17" ht="13" x14ac:dyDescent="0.15">
      <c r="A162" s="6">
        <v>45581.683125000003</v>
      </c>
      <c r="B162" s="4" t="s">
        <v>175</v>
      </c>
      <c r="C162" s="4" t="s">
        <v>53</v>
      </c>
      <c r="D162" s="4" t="s">
        <v>170</v>
      </c>
      <c r="E162" s="4">
        <v>28</v>
      </c>
      <c r="Q162" s="4">
        <v>748064166</v>
      </c>
    </row>
    <row r="163" spans="1:17" ht="13" x14ac:dyDescent="0.15">
      <c r="A163" s="6">
        <v>45581.683333333334</v>
      </c>
      <c r="B163" s="4" t="s">
        <v>175</v>
      </c>
      <c r="C163" s="4" t="s">
        <v>51</v>
      </c>
      <c r="D163" s="4" t="s">
        <v>170</v>
      </c>
      <c r="E163" s="4">
        <v>22.5</v>
      </c>
      <c r="Q163" s="4">
        <v>748064166</v>
      </c>
    </row>
    <row r="164" spans="1:17" ht="13" x14ac:dyDescent="0.15">
      <c r="A164" s="6">
        <v>45581.683541666665</v>
      </c>
      <c r="B164" s="4" t="s">
        <v>175</v>
      </c>
      <c r="C164" s="4" t="s">
        <v>52</v>
      </c>
      <c r="D164" s="4" t="s">
        <v>170</v>
      </c>
      <c r="E164" s="4">
        <v>21</v>
      </c>
      <c r="Q164" s="4">
        <v>748064166</v>
      </c>
    </row>
    <row r="165" spans="1:17" ht="13" x14ac:dyDescent="0.15">
      <c r="A165" s="6">
        <v>45581.683738425927</v>
      </c>
      <c r="B165" s="4" t="s">
        <v>175</v>
      </c>
      <c r="C165" s="4" t="s">
        <v>50</v>
      </c>
      <c r="D165" s="4" t="s">
        <v>171</v>
      </c>
      <c r="E165" s="4">
        <v>30</v>
      </c>
      <c r="Q165" s="4">
        <v>748064166</v>
      </c>
    </row>
    <row r="166" spans="1:17" ht="13" x14ac:dyDescent="0.15">
      <c r="A166" s="6">
        <v>45581.683831018519</v>
      </c>
      <c r="B166" s="4" t="s">
        <v>175</v>
      </c>
      <c r="C166" s="4" t="s">
        <v>53</v>
      </c>
      <c r="D166" s="4" t="s">
        <v>171</v>
      </c>
      <c r="E166" s="4">
        <v>29.5</v>
      </c>
      <c r="Q166" s="4">
        <v>748064166</v>
      </c>
    </row>
    <row r="167" spans="1:17" ht="13" x14ac:dyDescent="0.15">
      <c r="A167" s="6">
        <v>45581.683958333335</v>
      </c>
      <c r="B167" s="4" t="s">
        <v>175</v>
      </c>
      <c r="C167" s="4" t="s">
        <v>51</v>
      </c>
      <c r="D167" s="4" t="s">
        <v>171</v>
      </c>
      <c r="E167" s="4">
        <v>22</v>
      </c>
      <c r="Q167" s="4">
        <v>748064166</v>
      </c>
    </row>
    <row r="168" spans="1:17" ht="13" x14ac:dyDescent="0.15">
      <c r="A168" s="6">
        <v>45581.68408564815</v>
      </c>
      <c r="B168" s="4" t="s">
        <v>175</v>
      </c>
      <c r="C168" s="4" t="s">
        <v>52</v>
      </c>
      <c r="D168" s="4" t="s">
        <v>171</v>
      </c>
      <c r="E168" s="4">
        <v>24.5</v>
      </c>
      <c r="Q168" s="4">
        <v>748064166</v>
      </c>
    </row>
    <row r="169" spans="1:17" ht="13" x14ac:dyDescent="0.15">
      <c r="A169" s="6">
        <v>45581.684918981482</v>
      </c>
      <c r="B169" s="4" t="s">
        <v>175</v>
      </c>
      <c r="C169" s="4" t="s">
        <v>49</v>
      </c>
      <c r="D169" s="4" t="s">
        <v>170</v>
      </c>
      <c r="E169" s="4">
        <v>20</v>
      </c>
      <c r="Q169" s="4">
        <v>748064166</v>
      </c>
    </row>
    <row r="170" spans="1:17" ht="13" x14ac:dyDescent="0.15">
      <c r="A170" s="6">
        <v>45581.68540509259</v>
      </c>
      <c r="B170" s="4" t="s">
        <v>175</v>
      </c>
      <c r="C170" s="4" t="s">
        <v>49</v>
      </c>
      <c r="D170" s="4" t="s">
        <v>171</v>
      </c>
      <c r="E170" s="4">
        <v>20</v>
      </c>
      <c r="Q170" s="4">
        <v>748064166</v>
      </c>
    </row>
    <row r="171" spans="1:17" ht="13" x14ac:dyDescent="0.15">
      <c r="A171" s="6">
        <v>45581.68990740741</v>
      </c>
      <c r="B171" s="4" t="s">
        <v>175</v>
      </c>
      <c r="C171" s="4" t="s">
        <v>65</v>
      </c>
      <c r="D171" s="4" t="s">
        <v>170</v>
      </c>
      <c r="E171" s="4">
        <v>18</v>
      </c>
      <c r="Q171" s="4">
        <v>748064166</v>
      </c>
    </row>
    <row r="172" spans="1:17" ht="13" x14ac:dyDescent="0.15">
      <c r="A172" s="6">
        <v>45581.689930555556</v>
      </c>
      <c r="B172" s="4" t="s">
        <v>174</v>
      </c>
      <c r="C172" s="4" t="s">
        <v>66</v>
      </c>
      <c r="D172" s="4" t="s">
        <v>170</v>
      </c>
      <c r="E172" s="4">
        <v>28</v>
      </c>
      <c r="Q172" s="4">
        <v>941368305</v>
      </c>
    </row>
    <row r="173" spans="1:17" ht="13" x14ac:dyDescent="0.15">
      <c r="A173" s="6">
        <v>45581.690162037034</v>
      </c>
      <c r="B173" s="4" t="s">
        <v>174</v>
      </c>
      <c r="C173" s="4" t="s">
        <v>69</v>
      </c>
      <c r="D173" s="4" t="s">
        <v>170</v>
      </c>
      <c r="E173" s="4">
        <v>15</v>
      </c>
      <c r="Q173" s="4">
        <v>941368305</v>
      </c>
    </row>
    <row r="174" spans="1:17" ht="13" x14ac:dyDescent="0.15">
      <c r="A174" s="6">
        <v>45581.690243055556</v>
      </c>
      <c r="B174" s="4" t="s">
        <v>175</v>
      </c>
      <c r="C174" s="4" t="s">
        <v>63</v>
      </c>
      <c r="D174" s="4" t="s">
        <v>170</v>
      </c>
      <c r="E174" s="4">
        <v>22</v>
      </c>
      <c r="Q174" s="4">
        <v>748064166</v>
      </c>
    </row>
    <row r="175" spans="1:17" ht="13" x14ac:dyDescent="0.15">
      <c r="A175" s="6">
        <v>45581.690497685187</v>
      </c>
      <c r="B175" s="4" t="s">
        <v>174</v>
      </c>
      <c r="C175" s="4" t="s">
        <v>62</v>
      </c>
      <c r="D175" s="4" t="s">
        <v>170</v>
      </c>
      <c r="E175" s="4">
        <v>22.5</v>
      </c>
      <c r="Q175" s="4">
        <v>941368305</v>
      </c>
    </row>
    <row r="176" spans="1:17" ht="13" x14ac:dyDescent="0.15">
      <c r="A176" s="6">
        <v>45581.690717592595</v>
      </c>
      <c r="B176" s="4" t="s">
        <v>174</v>
      </c>
      <c r="C176" s="4" t="s">
        <v>68</v>
      </c>
      <c r="D176" s="4" t="s">
        <v>170</v>
      </c>
      <c r="E176" s="4">
        <v>20</v>
      </c>
      <c r="Q176" s="4">
        <v>941368305</v>
      </c>
    </row>
    <row r="177" spans="1:17" ht="13" x14ac:dyDescent="0.15">
      <c r="A177" s="6">
        <v>45581.690949074073</v>
      </c>
      <c r="B177" s="4" t="s">
        <v>175</v>
      </c>
      <c r="C177" s="4" t="s">
        <v>64</v>
      </c>
      <c r="D177" s="4" t="s">
        <v>170</v>
      </c>
      <c r="E177" s="4">
        <v>20</v>
      </c>
      <c r="Q177" s="4">
        <v>748064166</v>
      </c>
    </row>
    <row r="178" spans="1:17" ht="13" x14ac:dyDescent="0.15">
      <c r="A178" s="6">
        <v>45581.691006944442</v>
      </c>
      <c r="B178" s="4" t="s">
        <v>174</v>
      </c>
      <c r="C178" s="4" t="s">
        <v>66</v>
      </c>
      <c r="D178" s="4" t="s">
        <v>171</v>
      </c>
      <c r="E178" s="4">
        <v>25</v>
      </c>
      <c r="Q178" s="4">
        <v>941368305</v>
      </c>
    </row>
    <row r="179" spans="1:17" ht="13" x14ac:dyDescent="0.15">
      <c r="A179" s="6">
        <v>45581.69121527778</v>
      </c>
      <c r="B179" s="4" t="s">
        <v>174</v>
      </c>
      <c r="C179" s="4" t="s">
        <v>69</v>
      </c>
      <c r="D179" s="4" t="s">
        <v>171</v>
      </c>
      <c r="E179" s="4">
        <v>15</v>
      </c>
      <c r="Q179" s="4">
        <v>941368305</v>
      </c>
    </row>
    <row r="180" spans="1:17" ht="13" x14ac:dyDescent="0.15">
      <c r="A180" s="6">
        <v>45581.691342592596</v>
      </c>
      <c r="B180" s="4" t="s">
        <v>175</v>
      </c>
      <c r="C180" s="4" t="s">
        <v>65</v>
      </c>
      <c r="D180" s="4" t="s">
        <v>171</v>
      </c>
      <c r="E180" s="4">
        <v>20</v>
      </c>
      <c r="Q180" s="4">
        <v>748064166</v>
      </c>
    </row>
    <row r="181" spans="1:17" ht="13" x14ac:dyDescent="0.15">
      <c r="A181" s="6">
        <v>45581.691435185188</v>
      </c>
      <c r="B181" s="4" t="s">
        <v>174</v>
      </c>
      <c r="C181" s="4" t="s">
        <v>62</v>
      </c>
      <c r="D181" s="4" t="s">
        <v>171</v>
      </c>
      <c r="E181" s="4">
        <v>23</v>
      </c>
      <c r="Q181" s="4">
        <v>941368305</v>
      </c>
    </row>
    <row r="182" spans="1:17" ht="13" x14ac:dyDescent="0.15">
      <c r="A182" s="6">
        <v>45581.691666666666</v>
      </c>
      <c r="B182" s="4" t="s">
        <v>174</v>
      </c>
      <c r="C182" s="4" t="s">
        <v>68</v>
      </c>
      <c r="D182" s="4" t="s">
        <v>171</v>
      </c>
      <c r="E182" s="4">
        <v>20.5</v>
      </c>
      <c r="Q182" s="4">
        <v>941368305</v>
      </c>
    </row>
    <row r="183" spans="1:17" ht="13" x14ac:dyDescent="0.15">
      <c r="A183" s="6">
        <v>45581.691689814812</v>
      </c>
      <c r="B183" s="4" t="s">
        <v>175</v>
      </c>
      <c r="C183" s="4" t="s">
        <v>63</v>
      </c>
      <c r="D183" s="4" t="s">
        <v>171</v>
      </c>
      <c r="E183" s="4">
        <v>20.5</v>
      </c>
      <c r="Q183" s="4">
        <v>748064166</v>
      </c>
    </row>
    <row r="184" spans="1:17" ht="13" x14ac:dyDescent="0.15">
      <c r="A184" s="6">
        <v>45581.692118055558</v>
      </c>
      <c r="B184" s="4" t="s">
        <v>175</v>
      </c>
      <c r="C184" s="4" t="s">
        <v>61</v>
      </c>
      <c r="D184" s="4" t="s">
        <v>170</v>
      </c>
      <c r="E184" s="4">
        <v>19</v>
      </c>
      <c r="Q184" s="4">
        <v>748064166</v>
      </c>
    </row>
    <row r="185" spans="1:17" ht="13" x14ac:dyDescent="0.15">
      <c r="A185" s="6">
        <v>45581.692349537036</v>
      </c>
      <c r="B185" s="4" t="s">
        <v>175</v>
      </c>
      <c r="C185" s="4" t="s">
        <v>61</v>
      </c>
      <c r="D185" s="4" t="s">
        <v>171</v>
      </c>
      <c r="E185" s="4">
        <v>18.5</v>
      </c>
      <c r="Q185" s="4">
        <v>748064166</v>
      </c>
    </row>
    <row r="186" spans="1:17" ht="13" x14ac:dyDescent="0.15">
      <c r="A186" s="6">
        <v>45581.692673611113</v>
      </c>
      <c r="B186" s="4" t="s">
        <v>175</v>
      </c>
      <c r="C186" s="4" t="s">
        <v>64</v>
      </c>
      <c r="D186" s="4" t="s">
        <v>171</v>
      </c>
      <c r="E186" s="4">
        <v>20</v>
      </c>
      <c r="Q186" s="4">
        <v>748064166</v>
      </c>
    </row>
    <row r="187" spans="1:17" ht="13" x14ac:dyDescent="0.15">
      <c r="A187" s="6">
        <v>45581.694027777776</v>
      </c>
      <c r="B187" s="4" t="s">
        <v>174</v>
      </c>
      <c r="C187" s="4" t="s">
        <v>84</v>
      </c>
      <c r="D187" s="4" t="s">
        <v>170</v>
      </c>
      <c r="E187" s="4">
        <v>16</v>
      </c>
      <c r="Q187" s="4">
        <v>941368305</v>
      </c>
    </row>
    <row r="188" spans="1:17" ht="13" x14ac:dyDescent="0.15">
      <c r="A188" s="6">
        <v>45581.694062499999</v>
      </c>
      <c r="B188" s="4" t="s">
        <v>175</v>
      </c>
      <c r="C188" s="4" t="s">
        <v>80</v>
      </c>
      <c r="D188" s="4" t="s">
        <v>170</v>
      </c>
      <c r="E188" s="4">
        <v>19</v>
      </c>
      <c r="Q188" s="4">
        <v>748064166</v>
      </c>
    </row>
    <row r="189" spans="1:17" ht="13" x14ac:dyDescent="0.15">
      <c r="A189" s="6">
        <v>45581.694282407407</v>
      </c>
      <c r="B189" s="4" t="s">
        <v>174</v>
      </c>
      <c r="C189" s="4" t="s">
        <v>87</v>
      </c>
      <c r="D189" s="4" t="s">
        <v>170</v>
      </c>
      <c r="E189" s="4">
        <v>17.5</v>
      </c>
      <c r="Q189" s="4">
        <v>941368305</v>
      </c>
    </row>
    <row r="190" spans="1:17" ht="13" x14ac:dyDescent="0.15">
      <c r="A190" s="6">
        <v>45581.694398148145</v>
      </c>
      <c r="B190" s="4" t="s">
        <v>175</v>
      </c>
      <c r="C190" s="4" t="s">
        <v>82</v>
      </c>
      <c r="D190" s="4" t="s">
        <v>170</v>
      </c>
      <c r="E190" s="4">
        <v>25.5</v>
      </c>
      <c r="Q190" s="4">
        <v>748064166</v>
      </c>
    </row>
    <row r="191" spans="1:17" ht="13" x14ac:dyDescent="0.15">
      <c r="A191" s="6">
        <v>45581.694675925923</v>
      </c>
      <c r="B191" s="4" t="s">
        <v>174</v>
      </c>
      <c r="C191" s="4" t="s">
        <v>86</v>
      </c>
      <c r="D191" s="4" t="s">
        <v>170</v>
      </c>
      <c r="E191" s="4">
        <v>17.5</v>
      </c>
      <c r="Q191" s="4">
        <v>941368305</v>
      </c>
    </row>
    <row r="192" spans="1:17" ht="13" x14ac:dyDescent="0.15">
      <c r="A192" s="6">
        <v>45581.694745370369</v>
      </c>
      <c r="B192" s="4" t="s">
        <v>175</v>
      </c>
      <c r="C192" s="4" t="s">
        <v>81</v>
      </c>
      <c r="D192" s="4" t="s">
        <v>170</v>
      </c>
      <c r="E192" s="4">
        <v>19.5</v>
      </c>
      <c r="Q192" s="4">
        <v>748064166</v>
      </c>
    </row>
    <row r="193" spans="1:17" ht="13" x14ac:dyDescent="0.15">
      <c r="A193" s="6">
        <v>45581.694895833331</v>
      </c>
      <c r="B193" s="4" t="s">
        <v>174</v>
      </c>
      <c r="C193" s="4" t="s">
        <v>85</v>
      </c>
      <c r="D193" s="4" t="s">
        <v>170</v>
      </c>
      <c r="E193" s="4">
        <v>15</v>
      </c>
      <c r="Q193" s="4">
        <v>941368305</v>
      </c>
    </row>
    <row r="194" spans="1:17" ht="13" x14ac:dyDescent="0.15">
      <c r="A194" s="6">
        <v>45581.695092592592</v>
      </c>
      <c r="B194" s="4" t="s">
        <v>175</v>
      </c>
      <c r="C194" s="4" t="s">
        <v>79</v>
      </c>
      <c r="D194" s="4" t="s">
        <v>170</v>
      </c>
      <c r="E194" s="4">
        <v>19</v>
      </c>
      <c r="Q194" s="4">
        <v>748064166</v>
      </c>
    </row>
    <row r="195" spans="1:17" ht="13" x14ac:dyDescent="0.15">
      <c r="A195" s="6">
        <v>45581.695208333331</v>
      </c>
      <c r="B195" s="4" t="s">
        <v>174</v>
      </c>
      <c r="C195" s="4" t="s">
        <v>83</v>
      </c>
      <c r="D195" s="4" t="s">
        <v>170</v>
      </c>
      <c r="E195" s="4">
        <v>18.5</v>
      </c>
      <c r="Q195" s="4">
        <v>941368305</v>
      </c>
    </row>
    <row r="196" spans="1:17" ht="13" x14ac:dyDescent="0.15">
      <c r="A196" s="6">
        <v>45581.695324074077</v>
      </c>
      <c r="B196" s="4" t="s">
        <v>175</v>
      </c>
      <c r="C196" s="4" t="s">
        <v>80</v>
      </c>
      <c r="D196" s="4" t="s">
        <v>171</v>
      </c>
      <c r="E196" s="4">
        <v>24</v>
      </c>
      <c r="Q196" s="4">
        <v>748064166</v>
      </c>
    </row>
    <row r="197" spans="1:17" ht="13" x14ac:dyDescent="0.15">
      <c r="A197" s="6">
        <v>45581.695428240739</v>
      </c>
      <c r="B197" s="4" t="s">
        <v>174</v>
      </c>
      <c r="C197" s="4" t="s">
        <v>84</v>
      </c>
      <c r="D197" s="4" t="s">
        <v>171</v>
      </c>
      <c r="E197" s="4">
        <v>16</v>
      </c>
      <c r="Q197" s="4">
        <v>941368305</v>
      </c>
    </row>
    <row r="198" spans="1:17" ht="13" x14ac:dyDescent="0.15">
      <c r="A198" s="6">
        <v>45581.695798611108</v>
      </c>
      <c r="B198" s="4" t="s">
        <v>175</v>
      </c>
      <c r="C198" s="4" t="s">
        <v>82</v>
      </c>
      <c r="D198" s="4" t="s">
        <v>171</v>
      </c>
      <c r="E198" s="4">
        <v>28</v>
      </c>
      <c r="Q198" s="4">
        <v>748064166</v>
      </c>
    </row>
    <row r="199" spans="1:17" ht="13" x14ac:dyDescent="0.15">
      <c r="A199" s="6">
        <v>45581.695983796293</v>
      </c>
      <c r="B199" s="4" t="s">
        <v>174</v>
      </c>
      <c r="C199" s="4" t="s">
        <v>86</v>
      </c>
      <c r="D199" s="4" t="s">
        <v>171</v>
      </c>
      <c r="E199" s="4">
        <v>19.5</v>
      </c>
      <c r="Q199" s="4">
        <v>941368305</v>
      </c>
    </row>
    <row r="200" spans="1:17" ht="13" x14ac:dyDescent="0.15">
      <c r="A200" s="6">
        <v>45581.696087962962</v>
      </c>
      <c r="B200" s="4" t="s">
        <v>175</v>
      </c>
      <c r="C200" s="4" t="s">
        <v>81</v>
      </c>
      <c r="D200" s="4" t="s">
        <v>171</v>
      </c>
      <c r="E200" s="4">
        <v>19</v>
      </c>
      <c r="Q200" s="4">
        <v>748064166</v>
      </c>
    </row>
    <row r="201" spans="1:17" ht="13" x14ac:dyDescent="0.15">
      <c r="A201" s="6">
        <v>45581.696273148147</v>
      </c>
      <c r="B201" s="4" t="s">
        <v>174</v>
      </c>
      <c r="C201" s="4" t="s">
        <v>85</v>
      </c>
      <c r="D201" s="4" t="s">
        <v>171</v>
      </c>
      <c r="E201" s="4">
        <v>14.5</v>
      </c>
      <c r="Q201" s="4">
        <v>941368305</v>
      </c>
    </row>
    <row r="202" spans="1:17" ht="13" x14ac:dyDescent="0.15">
      <c r="A202" s="6">
        <v>45581.696331018517</v>
      </c>
      <c r="B202" s="4" t="s">
        <v>175</v>
      </c>
      <c r="C202" s="4" t="s">
        <v>79</v>
      </c>
      <c r="D202" s="4" t="s">
        <v>171</v>
      </c>
      <c r="E202" s="4">
        <v>22</v>
      </c>
      <c r="Q202" s="4">
        <v>748064166</v>
      </c>
    </row>
    <row r="203" spans="1:17" ht="13" x14ac:dyDescent="0.15">
      <c r="A203" s="6">
        <v>45581.696539351855</v>
      </c>
      <c r="B203" s="4" t="s">
        <v>174</v>
      </c>
      <c r="C203" s="4" t="s">
        <v>83</v>
      </c>
      <c r="D203" s="4" t="s">
        <v>171</v>
      </c>
      <c r="E203" s="4">
        <v>17.5</v>
      </c>
      <c r="Q203" s="4">
        <v>941368305</v>
      </c>
    </row>
    <row r="204" spans="1:17" ht="13" x14ac:dyDescent="0.15">
      <c r="A204" s="6">
        <v>45581.696782407409</v>
      </c>
      <c r="B204" s="4" t="s">
        <v>174</v>
      </c>
      <c r="C204" s="4" t="s">
        <v>87</v>
      </c>
      <c r="D204" s="4" t="s">
        <v>171</v>
      </c>
      <c r="E204" s="4">
        <v>17.5</v>
      </c>
      <c r="Q204" s="4">
        <v>941368305</v>
      </c>
    </row>
    <row r="205" spans="1:17" ht="13" x14ac:dyDescent="0.15">
      <c r="A205" s="6">
        <v>45581.732592592591</v>
      </c>
      <c r="B205" s="4" t="s">
        <v>176</v>
      </c>
      <c r="C205" s="4" t="s">
        <v>71</v>
      </c>
      <c r="D205" s="4" t="s">
        <v>170</v>
      </c>
      <c r="E205" s="4">
        <v>25</v>
      </c>
      <c r="Q205" s="4">
        <v>264087262</v>
      </c>
    </row>
    <row r="206" spans="1:17" ht="13" x14ac:dyDescent="0.15">
      <c r="A206" s="6">
        <v>45581.732997685183</v>
      </c>
      <c r="B206" s="4" t="s">
        <v>176</v>
      </c>
      <c r="C206" s="4" t="s">
        <v>70</v>
      </c>
      <c r="D206" s="4" t="s">
        <v>170</v>
      </c>
      <c r="E206" s="4">
        <v>23.5</v>
      </c>
      <c r="Q206" s="4">
        <v>264087262</v>
      </c>
    </row>
    <row r="207" spans="1:17" ht="13" x14ac:dyDescent="0.15">
      <c r="A207" s="6">
        <v>45581.733715277776</v>
      </c>
      <c r="B207" s="4" t="s">
        <v>176</v>
      </c>
      <c r="C207" s="4" t="s">
        <v>156</v>
      </c>
      <c r="D207" s="4" t="s">
        <v>170</v>
      </c>
      <c r="E207" s="4">
        <v>12.5</v>
      </c>
      <c r="Q207" s="4">
        <v>264087262</v>
      </c>
    </row>
    <row r="208" spans="1:17" ht="13" x14ac:dyDescent="0.15">
      <c r="A208" s="6">
        <v>45581.734131944446</v>
      </c>
      <c r="B208" s="4" t="s">
        <v>176</v>
      </c>
      <c r="C208" s="4" t="s">
        <v>77</v>
      </c>
      <c r="D208" s="4" t="s">
        <v>170</v>
      </c>
      <c r="E208" s="4">
        <v>23.5</v>
      </c>
      <c r="Q208" s="4">
        <v>264087262</v>
      </c>
    </row>
    <row r="209" spans="1:17" ht="13" x14ac:dyDescent="0.15">
      <c r="A209" s="6">
        <v>45581.734467592592</v>
      </c>
      <c r="B209" s="4" t="s">
        <v>176</v>
      </c>
      <c r="C209" s="4" t="s">
        <v>71</v>
      </c>
      <c r="D209" s="4" t="s">
        <v>171</v>
      </c>
      <c r="E209" s="4">
        <v>20.5</v>
      </c>
      <c r="Q209" s="4">
        <v>264087262</v>
      </c>
    </row>
    <row r="210" spans="1:17" ht="13" x14ac:dyDescent="0.15">
      <c r="A210" s="6">
        <v>45581.734895833331</v>
      </c>
      <c r="B210" s="4" t="s">
        <v>176</v>
      </c>
      <c r="C210" s="4" t="s">
        <v>70</v>
      </c>
      <c r="D210" s="4" t="s">
        <v>171</v>
      </c>
      <c r="E210" s="4">
        <v>20.5</v>
      </c>
      <c r="Q210" s="4">
        <v>264087262</v>
      </c>
    </row>
    <row r="211" spans="1:17" ht="13" x14ac:dyDescent="0.15">
      <c r="A211" s="6">
        <v>45581.735196759262</v>
      </c>
      <c r="B211" s="4" t="s">
        <v>176</v>
      </c>
      <c r="C211" s="4" t="s">
        <v>156</v>
      </c>
      <c r="D211" s="4" t="s">
        <v>171</v>
      </c>
      <c r="E211" s="4">
        <v>13.5</v>
      </c>
      <c r="Q211" s="4">
        <v>264087262</v>
      </c>
    </row>
    <row r="212" spans="1:17" ht="13" x14ac:dyDescent="0.15">
      <c r="A212" s="6">
        <v>45581.735486111109</v>
      </c>
      <c r="B212" s="4" t="s">
        <v>176</v>
      </c>
      <c r="C212" s="4" t="s">
        <v>77</v>
      </c>
      <c r="D212" s="4" t="s">
        <v>171</v>
      </c>
      <c r="E212" s="4">
        <v>25</v>
      </c>
      <c r="Q212" s="4">
        <v>264087262</v>
      </c>
    </row>
    <row r="213" spans="1:17" ht="13" x14ac:dyDescent="0.15">
      <c r="A213" s="6">
        <v>45581.736087962963</v>
      </c>
      <c r="B213" s="4" t="s">
        <v>176</v>
      </c>
      <c r="C213" s="4" t="s">
        <v>78</v>
      </c>
      <c r="D213" s="4" t="s">
        <v>170</v>
      </c>
      <c r="E213" s="4">
        <v>22.5</v>
      </c>
      <c r="Q213" s="4">
        <v>264087262</v>
      </c>
    </row>
    <row r="214" spans="1:17" ht="13" x14ac:dyDescent="0.15">
      <c r="A214" s="6">
        <v>45581.736400462964</v>
      </c>
      <c r="B214" s="4" t="s">
        <v>176</v>
      </c>
      <c r="C214" s="4" t="s">
        <v>72</v>
      </c>
      <c r="D214" s="4" t="s">
        <v>170</v>
      </c>
      <c r="E214" s="4">
        <v>30.5</v>
      </c>
      <c r="Q214" s="4">
        <v>264087262</v>
      </c>
    </row>
    <row r="215" spans="1:17" ht="13" x14ac:dyDescent="0.15">
      <c r="A215" s="6">
        <v>45581.73673611111</v>
      </c>
      <c r="B215" s="4" t="s">
        <v>176</v>
      </c>
      <c r="C215" s="4" t="s">
        <v>75</v>
      </c>
      <c r="D215" s="4" t="s">
        <v>170</v>
      </c>
      <c r="E215" s="4">
        <v>22.5</v>
      </c>
      <c r="Q215" s="4">
        <v>264087262</v>
      </c>
    </row>
    <row r="216" spans="1:17" ht="13" x14ac:dyDescent="0.15">
      <c r="A216" s="6">
        <v>45581.737175925926</v>
      </c>
      <c r="B216" s="4" t="s">
        <v>176</v>
      </c>
      <c r="C216" s="4" t="s">
        <v>76</v>
      </c>
      <c r="D216" s="4" t="s">
        <v>170</v>
      </c>
      <c r="E216" s="4">
        <v>16.5</v>
      </c>
      <c r="Q216" s="4">
        <v>264087262</v>
      </c>
    </row>
    <row r="217" spans="1:17" ht="13" x14ac:dyDescent="0.15">
      <c r="A217" s="6">
        <v>45581.737407407411</v>
      </c>
      <c r="B217" s="4" t="s">
        <v>176</v>
      </c>
      <c r="C217" s="4" t="s">
        <v>78</v>
      </c>
      <c r="D217" s="4" t="s">
        <v>171</v>
      </c>
      <c r="E217" s="4">
        <v>24</v>
      </c>
      <c r="Q217" s="4">
        <v>264087262</v>
      </c>
    </row>
    <row r="218" spans="1:17" ht="13" x14ac:dyDescent="0.15">
      <c r="A218" s="6">
        <v>45581.737627314818</v>
      </c>
      <c r="B218" s="4" t="s">
        <v>176</v>
      </c>
      <c r="C218" s="4" t="s">
        <v>72</v>
      </c>
      <c r="D218" s="4" t="s">
        <v>171</v>
      </c>
      <c r="E218" s="4">
        <v>28</v>
      </c>
      <c r="Q218" s="4">
        <v>264087262</v>
      </c>
    </row>
    <row r="219" spans="1:17" ht="13" x14ac:dyDescent="0.15">
      <c r="A219" s="6">
        <v>45581.737835648149</v>
      </c>
      <c r="B219" s="4" t="s">
        <v>176</v>
      </c>
      <c r="C219" s="4" t="s">
        <v>75</v>
      </c>
      <c r="D219" s="4" t="s">
        <v>171</v>
      </c>
      <c r="E219" s="4">
        <v>20</v>
      </c>
      <c r="Q219" s="4">
        <v>264087262</v>
      </c>
    </row>
    <row r="220" spans="1:17" ht="13" x14ac:dyDescent="0.15">
      <c r="A220" s="6">
        <v>45581.738055555557</v>
      </c>
      <c r="B220" s="4" t="s">
        <v>176</v>
      </c>
      <c r="C220" s="4" t="s">
        <v>76</v>
      </c>
      <c r="D220" s="4" t="s">
        <v>171</v>
      </c>
      <c r="E220" s="4">
        <v>17.5</v>
      </c>
      <c r="Q220" s="4">
        <v>264087262</v>
      </c>
    </row>
  </sheetData>
  <autoFilter ref="A1:Z967" xr:uid="{00000000-0009-0000-0000-000008000000}"/>
  <pageMargins left="0.7" right="0.7" top="0.75" bottom="0.75" header="0.3" footer="0.3"/>
  <headerFooter>
    <oddHeader>&amp;C&amp;"Calibri"&amp;11&amp;K000000 OFFICIAL (CLOSED) / NON-SENSITIVE&amp;1#_x000D_</oddHeader>
    <oddFooter>&amp;C_x000D_&amp;1#&amp;"Calibri"&amp;11&amp;K000000 OFFICIAL (CLOSED) / NON-SENSITIVE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9"/>
  <sheetViews>
    <sheetView workbookViewId="0"/>
  </sheetViews>
  <sheetFormatPr baseColWidth="10" defaultColWidth="12.5" defaultRowHeight="15.75" customHeight="1" x14ac:dyDescent="0.15"/>
  <cols>
    <col min="3" max="3" width="40.1640625" customWidth="1"/>
  </cols>
  <sheetData>
    <row r="1" spans="1:26" ht="13" x14ac:dyDescent="0.15">
      <c r="A1" s="5" t="s">
        <v>157</v>
      </c>
      <c r="B1" s="5" t="s">
        <v>158</v>
      </c>
      <c r="C1" s="5" t="s">
        <v>159</v>
      </c>
      <c r="D1" s="5" t="s">
        <v>177</v>
      </c>
      <c r="E1" s="5" t="s">
        <v>178</v>
      </c>
      <c r="F1" s="5" t="s">
        <v>179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6">
        <v>45581.654479166667</v>
      </c>
      <c r="B2" s="4" t="s">
        <v>176</v>
      </c>
      <c r="C2" s="4" t="s">
        <v>126</v>
      </c>
      <c r="D2" s="4">
        <v>25</v>
      </c>
      <c r="E2" s="4">
        <v>66</v>
      </c>
      <c r="F2" s="4">
        <v>72</v>
      </c>
      <c r="Q2" s="4">
        <v>264087262</v>
      </c>
    </row>
    <row r="3" spans="1:26" ht="15.75" customHeight="1" x14ac:dyDescent="0.15">
      <c r="A3" s="6">
        <v>45581.653090277781</v>
      </c>
      <c r="B3" s="4" t="s">
        <v>180</v>
      </c>
      <c r="C3" s="4" t="s">
        <v>115</v>
      </c>
      <c r="D3" s="4">
        <v>38</v>
      </c>
      <c r="E3" s="4">
        <v>82</v>
      </c>
      <c r="F3" s="4">
        <v>87</v>
      </c>
      <c r="Q3" s="4">
        <v>264087262</v>
      </c>
    </row>
    <row r="4" spans="1:26" ht="15.75" customHeight="1" x14ac:dyDescent="0.15">
      <c r="A4" s="6">
        <v>45581.709456018521</v>
      </c>
      <c r="B4" s="4" t="s">
        <v>181</v>
      </c>
      <c r="C4" s="4" t="s">
        <v>78</v>
      </c>
      <c r="D4" s="4">
        <v>39</v>
      </c>
      <c r="E4" s="4">
        <v>78</v>
      </c>
      <c r="F4" s="4">
        <v>81</v>
      </c>
      <c r="Q4" s="4">
        <v>264087262</v>
      </c>
    </row>
    <row r="5" spans="1:26" ht="15.75" customHeight="1" x14ac:dyDescent="0.15">
      <c r="A5" s="6">
        <v>45581.714733796296</v>
      </c>
      <c r="B5" s="4" t="s">
        <v>181</v>
      </c>
      <c r="C5" s="4" t="s">
        <v>87</v>
      </c>
      <c r="D5" s="4">
        <v>19</v>
      </c>
      <c r="E5" s="4">
        <v>46</v>
      </c>
      <c r="F5" s="4">
        <v>50</v>
      </c>
      <c r="Q5" s="4">
        <v>264087262</v>
      </c>
    </row>
    <row r="6" spans="1:26" ht="15.75" customHeight="1" x14ac:dyDescent="0.15">
      <c r="A6" s="6">
        <v>45581.728854166664</v>
      </c>
      <c r="B6" s="4" t="s">
        <v>181</v>
      </c>
      <c r="C6" s="4" t="s">
        <v>46</v>
      </c>
      <c r="D6" s="4">
        <v>23</v>
      </c>
      <c r="E6" s="4">
        <v>61</v>
      </c>
      <c r="F6" s="4">
        <v>63</v>
      </c>
      <c r="Q6" s="4">
        <v>378931924</v>
      </c>
    </row>
    <row r="7" spans="1:26" ht="15.75" customHeight="1" x14ac:dyDescent="0.15">
      <c r="A7" s="6">
        <v>45581.714375000003</v>
      </c>
      <c r="B7" s="4" t="s">
        <v>180</v>
      </c>
      <c r="C7" s="4" t="s">
        <v>81</v>
      </c>
      <c r="D7" s="4">
        <v>31</v>
      </c>
      <c r="E7" s="4">
        <v>60</v>
      </c>
      <c r="F7" s="4">
        <v>59</v>
      </c>
      <c r="Q7" s="4">
        <v>378931924</v>
      </c>
    </row>
    <row r="8" spans="1:26" ht="15.75" customHeight="1" x14ac:dyDescent="0.15">
      <c r="A8" s="6">
        <v>45581.622511574074</v>
      </c>
      <c r="B8" s="4" t="s">
        <v>176</v>
      </c>
      <c r="C8" s="4" t="s">
        <v>109</v>
      </c>
      <c r="D8" s="4">
        <v>31</v>
      </c>
      <c r="E8" s="4">
        <v>84</v>
      </c>
      <c r="F8" s="4">
        <v>80</v>
      </c>
      <c r="Q8" s="4">
        <v>264087262</v>
      </c>
    </row>
    <row r="9" spans="1:26" ht="15.75" customHeight="1" x14ac:dyDescent="0.15">
      <c r="A9" s="6">
        <v>45581.656805555554</v>
      </c>
      <c r="B9" s="4" t="s">
        <v>176</v>
      </c>
      <c r="C9" s="4" t="s">
        <v>124</v>
      </c>
      <c r="D9" s="4">
        <v>22</v>
      </c>
      <c r="E9" s="4">
        <v>79</v>
      </c>
      <c r="F9" s="4">
        <v>81</v>
      </c>
      <c r="Q9" s="4">
        <v>264087262</v>
      </c>
    </row>
    <row r="10" spans="1:26" ht="15.75" customHeight="1" x14ac:dyDescent="0.15">
      <c r="A10" s="6">
        <v>45581.654131944444</v>
      </c>
      <c r="B10" s="4" t="s">
        <v>180</v>
      </c>
      <c r="C10" s="4" t="s">
        <v>114</v>
      </c>
      <c r="D10" s="4">
        <v>41</v>
      </c>
      <c r="E10" s="4">
        <v>78</v>
      </c>
      <c r="F10" s="4">
        <v>79</v>
      </c>
      <c r="Q10" s="4">
        <v>264087262</v>
      </c>
    </row>
    <row r="11" spans="1:26" ht="15.75" customHeight="1" x14ac:dyDescent="0.15">
      <c r="A11" s="6">
        <v>45581.647303240738</v>
      </c>
      <c r="B11" s="4" t="s">
        <v>180</v>
      </c>
      <c r="C11" s="4" t="s">
        <v>127</v>
      </c>
      <c r="D11" s="4">
        <v>32</v>
      </c>
      <c r="E11" s="4">
        <v>73</v>
      </c>
      <c r="F11" s="4">
        <v>73</v>
      </c>
      <c r="Q11" s="4">
        <v>378931924</v>
      </c>
    </row>
    <row r="12" spans="1:26" ht="15.75" customHeight="1" x14ac:dyDescent="0.15">
      <c r="A12" s="6">
        <v>45581.627175925925</v>
      </c>
      <c r="B12" s="4" t="s">
        <v>180</v>
      </c>
      <c r="C12" s="4" t="s">
        <v>147</v>
      </c>
      <c r="D12" s="4">
        <v>42</v>
      </c>
      <c r="E12" s="4">
        <v>75</v>
      </c>
      <c r="F12" s="4">
        <v>73</v>
      </c>
      <c r="Q12" s="4">
        <v>378931924</v>
      </c>
    </row>
    <row r="13" spans="1:26" ht="15.75" customHeight="1" x14ac:dyDescent="0.15">
      <c r="A13" s="6">
        <v>45581.646678240744</v>
      </c>
      <c r="B13" s="4" t="s">
        <v>180</v>
      </c>
      <c r="C13" s="4" t="s">
        <v>128</v>
      </c>
      <c r="D13" s="4">
        <v>44</v>
      </c>
      <c r="E13" s="4">
        <v>75</v>
      </c>
      <c r="F13" s="4">
        <v>79</v>
      </c>
      <c r="Q13" s="4">
        <v>264087262</v>
      </c>
    </row>
    <row r="14" spans="1:26" ht="15.75" customHeight="1" x14ac:dyDescent="0.15">
      <c r="A14" s="6">
        <v>45581.628750000003</v>
      </c>
      <c r="B14" s="4" t="s">
        <v>180</v>
      </c>
      <c r="C14" s="4" t="s">
        <v>136</v>
      </c>
      <c r="D14" s="4">
        <v>34</v>
      </c>
      <c r="E14" s="4">
        <v>67</v>
      </c>
      <c r="F14" s="4">
        <v>67</v>
      </c>
      <c r="Q14" s="4">
        <v>378931924</v>
      </c>
    </row>
    <row r="15" spans="1:26" ht="15.75" customHeight="1" x14ac:dyDescent="0.15">
      <c r="A15" s="6">
        <v>45581.71402777778</v>
      </c>
      <c r="B15" s="4" t="s">
        <v>181</v>
      </c>
      <c r="C15" s="4" t="s">
        <v>86</v>
      </c>
      <c r="D15" s="4">
        <v>33</v>
      </c>
      <c r="E15" s="4">
        <v>64</v>
      </c>
      <c r="F15" s="4">
        <v>67</v>
      </c>
      <c r="Q15" s="4">
        <v>264087262</v>
      </c>
    </row>
    <row r="16" spans="1:26" ht="15.75" customHeight="1" x14ac:dyDescent="0.15">
      <c r="A16" s="6">
        <v>45581.653611111113</v>
      </c>
      <c r="B16" s="4" t="s">
        <v>180</v>
      </c>
      <c r="C16" s="4" t="s">
        <v>117</v>
      </c>
      <c r="D16" s="4">
        <v>26</v>
      </c>
      <c r="E16" s="4">
        <v>80</v>
      </c>
      <c r="F16" s="4">
        <v>83</v>
      </c>
      <c r="Q16" s="4">
        <v>378931924</v>
      </c>
    </row>
    <row r="17" spans="1:17" ht="15.75" customHeight="1" x14ac:dyDescent="0.15">
      <c r="A17" s="6">
        <v>45581.656840277778</v>
      </c>
      <c r="B17" s="4" t="s">
        <v>180</v>
      </c>
      <c r="C17" s="4" t="s">
        <v>118</v>
      </c>
      <c r="D17" s="4">
        <v>30</v>
      </c>
      <c r="E17" s="4">
        <v>84</v>
      </c>
      <c r="F17" s="4">
        <v>84</v>
      </c>
      <c r="Q17" s="4">
        <v>264087262</v>
      </c>
    </row>
    <row r="18" spans="1:17" ht="15.75" customHeight="1" x14ac:dyDescent="0.15">
      <c r="A18" s="6">
        <v>45581.612384259257</v>
      </c>
      <c r="B18" s="4" t="s">
        <v>176</v>
      </c>
      <c r="C18" s="4" t="s">
        <v>98</v>
      </c>
      <c r="D18" s="4">
        <v>8</v>
      </c>
      <c r="E18" s="4">
        <v>47</v>
      </c>
      <c r="F18" s="4">
        <v>47</v>
      </c>
      <c r="Q18" s="4">
        <v>378931924</v>
      </c>
    </row>
    <row r="19" spans="1:17" ht="15.75" customHeight="1" x14ac:dyDescent="0.15">
      <c r="A19" s="6">
        <v>45581.624247685184</v>
      </c>
      <c r="B19" s="4" t="s">
        <v>182</v>
      </c>
      <c r="C19" s="4" t="s">
        <v>101</v>
      </c>
      <c r="D19" s="4">
        <v>25</v>
      </c>
      <c r="E19" s="4">
        <v>58</v>
      </c>
      <c r="F19" s="4">
        <v>56</v>
      </c>
      <c r="Q19" s="4">
        <v>89225045</v>
      </c>
    </row>
    <row r="20" spans="1:17" ht="13" x14ac:dyDescent="0.15">
      <c r="A20" s="6">
        <v>45581.649756944447</v>
      </c>
      <c r="B20" s="4" t="s">
        <v>176</v>
      </c>
      <c r="C20" s="4" t="s">
        <v>132</v>
      </c>
      <c r="D20" s="4">
        <v>16</v>
      </c>
      <c r="E20" s="4">
        <v>56</v>
      </c>
      <c r="F20" s="4">
        <v>57</v>
      </c>
      <c r="Q20" s="4">
        <v>264087262</v>
      </c>
    </row>
    <row r="21" spans="1:17" ht="13" x14ac:dyDescent="0.15">
      <c r="A21" s="6">
        <v>45581.728310185186</v>
      </c>
      <c r="B21" s="4" t="s">
        <v>181</v>
      </c>
      <c r="C21" s="4" t="s">
        <v>48</v>
      </c>
      <c r="D21" s="4">
        <v>25</v>
      </c>
      <c r="E21" s="4">
        <v>64</v>
      </c>
      <c r="F21" s="4">
        <v>68</v>
      </c>
      <c r="Q21" s="4">
        <v>264087262</v>
      </c>
    </row>
    <row r="22" spans="1:17" ht="13" x14ac:dyDescent="0.15">
      <c r="A22" s="6">
        <v>45581.613668981481</v>
      </c>
      <c r="B22" s="4" t="s">
        <v>182</v>
      </c>
      <c r="C22" s="4" t="s">
        <v>104</v>
      </c>
      <c r="D22" s="4">
        <v>29</v>
      </c>
      <c r="E22" s="4">
        <v>58</v>
      </c>
      <c r="F22" s="4">
        <v>61</v>
      </c>
      <c r="Q22" s="4">
        <v>89225045</v>
      </c>
    </row>
    <row r="23" spans="1:17" ht="13" x14ac:dyDescent="0.15">
      <c r="A23" s="6">
        <v>45581.708333333336</v>
      </c>
      <c r="B23" s="4" t="s">
        <v>180</v>
      </c>
      <c r="C23" s="4" t="s">
        <v>70</v>
      </c>
      <c r="D23" s="4">
        <v>20</v>
      </c>
      <c r="E23" s="4">
        <v>69</v>
      </c>
      <c r="F23" s="4">
        <v>69</v>
      </c>
      <c r="Q23" s="4">
        <v>89225045</v>
      </c>
    </row>
    <row r="24" spans="1:17" ht="13" x14ac:dyDescent="0.15">
      <c r="A24" s="6">
        <v>45581.705254629633</v>
      </c>
      <c r="B24" s="4" t="s">
        <v>180</v>
      </c>
      <c r="C24" s="4" t="s">
        <v>91</v>
      </c>
      <c r="D24" s="4">
        <v>29</v>
      </c>
      <c r="E24" s="4">
        <v>62</v>
      </c>
      <c r="F24" s="4">
        <v>64</v>
      </c>
      <c r="Q24" s="4">
        <v>89225045</v>
      </c>
    </row>
    <row r="25" spans="1:17" ht="13" x14ac:dyDescent="0.15">
      <c r="A25" s="6">
        <v>45581.706053240741</v>
      </c>
      <c r="B25" s="4" t="s">
        <v>180</v>
      </c>
      <c r="C25" s="4" t="s">
        <v>95</v>
      </c>
      <c r="D25" s="4">
        <v>28</v>
      </c>
      <c r="E25" s="4">
        <v>61</v>
      </c>
      <c r="F25" s="4">
        <v>77</v>
      </c>
      <c r="Q25" s="4">
        <v>264087262</v>
      </c>
    </row>
    <row r="26" spans="1:17" ht="13" x14ac:dyDescent="0.15">
      <c r="A26" s="6">
        <v>45581.648946759262</v>
      </c>
      <c r="B26" s="4" t="s">
        <v>180</v>
      </c>
      <c r="C26" s="4" t="s">
        <v>134</v>
      </c>
      <c r="D26" s="4">
        <v>39</v>
      </c>
      <c r="E26" s="4">
        <v>68</v>
      </c>
      <c r="F26" s="4">
        <v>68</v>
      </c>
      <c r="Q26" s="4">
        <v>89225045</v>
      </c>
    </row>
    <row r="27" spans="1:17" ht="13" x14ac:dyDescent="0.15">
      <c r="A27" s="6">
        <v>45581.63758101852</v>
      </c>
      <c r="B27" s="4" t="s">
        <v>180</v>
      </c>
      <c r="C27" s="4" t="s">
        <v>153</v>
      </c>
      <c r="D27" s="4">
        <v>43</v>
      </c>
      <c r="E27" s="4">
        <v>86</v>
      </c>
      <c r="F27" s="4">
        <v>89</v>
      </c>
      <c r="Q27" s="4">
        <v>264087262</v>
      </c>
    </row>
    <row r="28" spans="1:17" ht="13" x14ac:dyDescent="0.15">
      <c r="A28" s="6">
        <v>45581.729421296295</v>
      </c>
      <c r="B28" s="4" t="s">
        <v>181</v>
      </c>
      <c r="C28" s="4" t="s">
        <v>47</v>
      </c>
      <c r="D28" s="4">
        <v>20</v>
      </c>
      <c r="E28" s="4">
        <v>62</v>
      </c>
      <c r="F28" s="4">
        <v>66</v>
      </c>
      <c r="Q28" s="4">
        <v>89225045</v>
      </c>
    </row>
    <row r="29" spans="1:17" ht="13" x14ac:dyDescent="0.15">
      <c r="A29" s="6">
        <v>45581.72216435185</v>
      </c>
      <c r="B29" s="4" t="s">
        <v>180</v>
      </c>
      <c r="C29" s="4" t="s">
        <v>59</v>
      </c>
      <c r="D29" s="4">
        <v>17</v>
      </c>
      <c r="E29" s="4">
        <v>59</v>
      </c>
      <c r="F29" s="4">
        <v>64</v>
      </c>
      <c r="Q29" s="4">
        <v>89225045</v>
      </c>
    </row>
    <row r="30" spans="1:17" ht="13" x14ac:dyDescent="0.15">
      <c r="A30" s="6">
        <v>45581.713009259256</v>
      </c>
      <c r="B30" s="4" t="s">
        <v>180</v>
      </c>
      <c r="C30" s="4" t="s">
        <v>82</v>
      </c>
      <c r="D30" s="4">
        <v>30</v>
      </c>
      <c r="E30" s="4">
        <v>64</v>
      </c>
      <c r="F30" s="4">
        <v>66</v>
      </c>
      <c r="Q30" s="4">
        <v>89225045</v>
      </c>
    </row>
    <row r="31" spans="1:17" ht="13" x14ac:dyDescent="0.15">
      <c r="A31" s="6">
        <v>45581.620775462965</v>
      </c>
      <c r="B31" s="4" t="s">
        <v>176</v>
      </c>
      <c r="C31" s="4" t="s">
        <v>99</v>
      </c>
      <c r="D31" s="4">
        <v>12</v>
      </c>
      <c r="E31" s="4">
        <v>53</v>
      </c>
      <c r="F31" s="4">
        <v>56</v>
      </c>
      <c r="Q31" s="4">
        <v>264087262</v>
      </c>
    </row>
    <row r="32" spans="1:17" ht="13" x14ac:dyDescent="0.15">
      <c r="A32" s="6">
        <v>45581.629444444443</v>
      </c>
      <c r="B32" s="4" t="s">
        <v>180</v>
      </c>
      <c r="C32" s="4" t="s">
        <v>137</v>
      </c>
      <c r="D32" s="4">
        <v>31</v>
      </c>
      <c r="E32" s="4">
        <v>52</v>
      </c>
      <c r="F32" s="4">
        <v>55</v>
      </c>
      <c r="Q32" s="4">
        <v>89225045</v>
      </c>
    </row>
    <row r="33" spans="1:17" ht="13" x14ac:dyDescent="0.15">
      <c r="A33" s="6">
        <v>45581.727361111109</v>
      </c>
      <c r="B33" s="4" t="s">
        <v>180</v>
      </c>
      <c r="C33" s="4" t="s">
        <v>50</v>
      </c>
      <c r="D33" s="4">
        <v>31</v>
      </c>
      <c r="E33" s="4">
        <v>90</v>
      </c>
      <c r="F33" s="4">
        <v>89</v>
      </c>
      <c r="Q33" s="4">
        <v>264087262</v>
      </c>
    </row>
    <row r="34" spans="1:17" ht="13" x14ac:dyDescent="0.15">
      <c r="A34" s="6">
        <v>45581.719409722224</v>
      </c>
      <c r="B34" s="4" t="s">
        <v>180</v>
      </c>
      <c r="C34" s="4" t="s">
        <v>61</v>
      </c>
      <c r="D34" s="4">
        <v>31</v>
      </c>
      <c r="E34" s="4">
        <v>57</v>
      </c>
      <c r="F34" s="4">
        <v>60</v>
      </c>
      <c r="Q34" s="4">
        <v>89225045</v>
      </c>
    </row>
    <row r="35" spans="1:17" ht="13" x14ac:dyDescent="0.15">
      <c r="A35" s="6">
        <v>45581.71371527778</v>
      </c>
      <c r="B35" s="4" t="s">
        <v>180</v>
      </c>
      <c r="C35" s="4" t="s">
        <v>80</v>
      </c>
      <c r="D35" s="4">
        <v>31</v>
      </c>
      <c r="E35" s="4">
        <v>58</v>
      </c>
      <c r="F35" s="4">
        <v>57</v>
      </c>
      <c r="Q35" s="4">
        <v>264087262</v>
      </c>
    </row>
    <row r="36" spans="1:17" ht="13" x14ac:dyDescent="0.15">
      <c r="A36" s="6">
        <v>45581.715636574074</v>
      </c>
      <c r="B36" s="4" t="s">
        <v>181</v>
      </c>
      <c r="C36" s="4" t="s">
        <v>83</v>
      </c>
      <c r="D36" s="4">
        <v>34</v>
      </c>
      <c r="E36" s="4">
        <v>64</v>
      </c>
      <c r="F36" s="4">
        <v>71</v>
      </c>
      <c r="Q36" s="4">
        <v>89225045</v>
      </c>
    </row>
    <row r="37" spans="1:17" ht="13" x14ac:dyDescent="0.15">
      <c r="A37" s="6">
        <v>45581.727685185186</v>
      </c>
      <c r="B37" s="4" t="s">
        <v>181</v>
      </c>
      <c r="C37" s="4" t="s">
        <v>43</v>
      </c>
      <c r="D37" s="4">
        <v>42</v>
      </c>
      <c r="E37" s="4">
        <v>74</v>
      </c>
      <c r="F37" s="4">
        <v>74</v>
      </c>
      <c r="Q37" s="4">
        <v>264087262</v>
      </c>
    </row>
    <row r="38" spans="1:17" ht="13" x14ac:dyDescent="0.15">
      <c r="A38" s="6">
        <v>45581.721226851849</v>
      </c>
      <c r="B38" s="4" t="s">
        <v>180</v>
      </c>
      <c r="C38" s="4" t="s">
        <v>62</v>
      </c>
      <c r="D38" s="4">
        <v>23</v>
      </c>
      <c r="E38" s="4">
        <v>49</v>
      </c>
      <c r="F38" s="4">
        <v>55</v>
      </c>
      <c r="Q38" s="4">
        <v>264087262</v>
      </c>
    </row>
    <row r="39" spans="1:17" ht="13" x14ac:dyDescent="0.15">
      <c r="A39" s="6">
        <v>45581.711458333331</v>
      </c>
      <c r="B39" s="4" t="s">
        <v>181</v>
      </c>
      <c r="C39" s="4" t="s">
        <v>156</v>
      </c>
      <c r="D39" s="4">
        <v>24</v>
      </c>
      <c r="E39" s="4">
        <v>55</v>
      </c>
      <c r="F39" s="4">
        <v>63</v>
      </c>
      <c r="Q39" s="4">
        <v>89225045</v>
      </c>
    </row>
    <row r="40" spans="1:17" ht="13" x14ac:dyDescent="0.15">
      <c r="A40" s="6">
        <v>45581.650439814817</v>
      </c>
      <c r="B40" s="4" t="s">
        <v>176</v>
      </c>
      <c r="C40" s="4" t="s">
        <v>130</v>
      </c>
      <c r="D40" s="4">
        <v>4</v>
      </c>
      <c r="E40" s="4">
        <v>54</v>
      </c>
      <c r="F40" s="4">
        <v>53</v>
      </c>
      <c r="Q40" s="4">
        <v>89225045</v>
      </c>
    </row>
    <row r="41" spans="1:17" ht="13" x14ac:dyDescent="0.15">
      <c r="A41" s="6">
        <v>45581.628217592595</v>
      </c>
      <c r="B41" s="4" t="s">
        <v>180</v>
      </c>
      <c r="C41" s="4" t="s">
        <v>139</v>
      </c>
      <c r="D41" s="4">
        <v>34</v>
      </c>
      <c r="E41" s="4">
        <v>74</v>
      </c>
      <c r="F41" s="4">
        <v>73</v>
      </c>
      <c r="Q41" s="4">
        <v>264087262</v>
      </c>
    </row>
    <row r="42" spans="1:17" ht="13" x14ac:dyDescent="0.15">
      <c r="A42" s="6">
        <v>45581.648148148146</v>
      </c>
      <c r="B42" s="4" t="s">
        <v>176</v>
      </c>
      <c r="C42" s="4" t="s">
        <v>131</v>
      </c>
      <c r="D42" s="4">
        <v>31</v>
      </c>
      <c r="E42" s="4">
        <v>73</v>
      </c>
      <c r="F42" s="4">
        <v>72</v>
      </c>
      <c r="Q42" s="4">
        <v>89225045</v>
      </c>
    </row>
    <row r="43" spans="1:17" ht="13" x14ac:dyDescent="0.15">
      <c r="A43" s="6">
        <v>45581.702256944445</v>
      </c>
      <c r="B43" s="4" t="s">
        <v>180</v>
      </c>
      <c r="C43" s="4" t="s">
        <v>89</v>
      </c>
      <c r="D43" s="4">
        <v>15</v>
      </c>
      <c r="E43" s="4">
        <v>49</v>
      </c>
      <c r="F43" s="4">
        <v>53</v>
      </c>
      <c r="Q43" s="4">
        <v>264087262</v>
      </c>
    </row>
    <row r="44" spans="1:17" ht="13" x14ac:dyDescent="0.15">
      <c r="A44" s="6">
        <v>45581.707754629628</v>
      </c>
      <c r="B44" s="4" t="s">
        <v>181</v>
      </c>
      <c r="C44" s="4" t="s">
        <v>75</v>
      </c>
      <c r="D44" s="4">
        <v>57</v>
      </c>
      <c r="E44" s="4">
        <v>92</v>
      </c>
      <c r="F44" s="4">
        <v>93</v>
      </c>
      <c r="Q44" s="4">
        <v>89225045</v>
      </c>
    </row>
    <row r="45" spans="1:17" ht="13" x14ac:dyDescent="0.15">
      <c r="A45" s="6">
        <v>45581.627245370371</v>
      </c>
      <c r="B45" s="4" t="s">
        <v>176</v>
      </c>
      <c r="C45" s="4" t="s">
        <v>154</v>
      </c>
      <c r="D45" s="4">
        <v>31</v>
      </c>
      <c r="E45" s="4">
        <v>90</v>
      </c>
      <c r="F45" s="4">
        <v>87</v>
      </c>
      <c r="Q45" s="4">
        <v>264087262</v>
      </c>
    </row>
    <row r="46" spans="1:17" ht="13" x14ac:dyDescent="0.15">
      <c r="A46" s="6">
        <v>45581.70275462963</v>
      </c>
      <c r="B46" s="4" t="s">
        <v>180</v>
      </c>
      <c r="C46" s="4" t="s">
        <v>94</v>
      </c>
      <c r="D46" s="4">
        <v>32</v>
      </c>
      <c r="E46" s="4">
        <v>57</v>
      </c>
      <c r="F46" s="4">
        <v>62</v>
      </c>
      <c r="Q46" s="4">
        <v>264087262</v>
      </c>
    </row>
    <row r="47" spans="1:17" ht="13" x14ac:dyDescent="0.15">
      <c r="A47" s="6">
        <v>45581.652939814812</v>
      </c>
      <c r="B47" s="4" t="s">
        <v>176</v>
      </c>
      <c r="C47" s="4" t="s">
        <v>121</v>
      </c>
      <c r="D47" s="4">
        <v>16</v>
      </c>
      <c r="E47" s="4">
        <v>64</v>
      </c>
      <c r="F47" s="4">
        <v>66</v>
      </c>
      <c r="Q47" s="4">
        <v>264087262</v>
      </c>
    </row>
    <row r="48" spans="1:17" ht="13" x14ac:dyDescent="0.15">
      <c r="A48" s="6">
        <v>45581.623414351852</v>
      </c>
      <c r="B48" s="4" t="s">
        <v>176</v>
      </c>
      <c r="C48" s="4" t="s">
        <v>102</v>
      </c>
      <c r="D48" s="4">
        <v>14</v>
      </c>
      <c r="E48" s="4">
        <v>58</v>
      </c>
      <c r="F48" s="4">
        <v>58</v>
      </c>
      <c r="Q48" s="4">
        <v>264087262</v>
      </c>
    </row>
    <row r="49" spans="1:17" ht="13" x14ac:dyDescent="0.15">
      <c r="A49" s="6">
        <v>45581.655543981484</v>
      </c>
      <c r="B49" s="4" t="s">
        <v>176</v>
      </c>
      <c r="C49" s="4" t="s">
        <v>123</v>
      </c>
      <c r="D49" s="4">
        <v>16</v>
      </c>
      <c r="E49" s="4">
        <v>54</v>
      </c>
      <c r="F49" s="4">
        <v>54</v>
      </c>
      <c r="Q49" s="4">
        <v>264087262</v>
      </c>
    </row>
    <row r="50" spans="1:17" ht="13" x14ac:dyDescent="0.15">
      <c r="A50" s="6">
        <v>45581.703310185185</v>
      </c>
      <c r="B50" s="4" t="s">
        <v>180</v>
      </c>
      <c r="C50" s="4" t="s">
        <v>88</v>
      </c>
      <c r="D50" s="4">
        <v>27</v>
      </c>
      <c r="E50" s="4">
        <v>66</v>
      </c>
      <c r="F50" s="4">
        <v>83</v>
      </c>
      <c r="Q50" s="4">
        <v>89225045</v>
      </c>
    </row>
    <row r="51" spans="1:17" ht="13" x14ac:dyDescent="0.15">
      <c r="A51" s="6">
        <v>45581.638692129629</v>
      </c>
      <c r="B51" s="4" t="s">
        <v>176</v>
      </c>
      <c r="C51" s="4" t="s">
        <v>150</v>
      </c>
      <c r="D51" s="4">
        <v>31</v>
      </c>
      <c r="E51" s="4">
        <v>83</v>
      </c>
      <c r="F51" s="4">
        <v>85</v>
      </c>
      <c r="Q51" s="4">
        <v>264087262</v>
      </c>
    </row>
    <row r="52" spans="1:17" ht="13" x14ac:dyDescent="0.15">
      <c r="A52" s="6">
        <v>45581.613495370373</v>
      </c>
      <c r="B52" s="4" t="s">
        <v>176</v>
      </c>
      <c r="C52" s="4" t="s">
        <v>100</v>
      </c>
      <c r="D52" s="4">
        <v>31</v>
      </c>
      <c r="E52" s="4">
        <v>61</v>
      </c>
      <c r="F52" s="4">
        <v>61</v>
      </c>
      <c r="Q52" s="4">
        <v>89225045</v>
      </c>
    </row>
    <row r="53" spans="1:17" ht="13" x14ac:dyDescent="0.15">
      <c r="A53" s="6">
        <v>45581.730173611111</v>
      </c>
      <c r="B53" s="4" t="s">
        <v>180</v>
      </c>
      <c r="C53" s="4" t="s">
        <v>52</v>
      </c>
      <c r="D53" s="4">
        <v>33</v>
      </c>
      <c r="E53" s="4">
        <v>59</v>
      </c>
      <c r="F53" s="4">
        <v>64</v>
      </c>
      <c r="Q53" s="4">
        <v>89225045</v>
      </c>
    </row>
    <row r="54" spans="1:17" ht="13" x14ac:dyDescent="0.15">
      <c r="A54" s="6">
        <v>45581.723263888889</v>
      </c>
      <c r="B54" s="4" t="s">
        <v>180</v>
      </c>
      <c r="C54" s="4" t="s">
        <v>54</v>
      </c>
      <c r="D54" s="4">
        <v>39</v>
      </c>
      <c r="E54" s="4">
        <v>75</v>
      </c>
      <c r="F54" s="4">
        <v>82</v>
      </c>
      <c r="Q54" s="4">
        <v>264087262</v>
      </c>
    </row>
    <row r="55" spans="1:17" ht="13" x14ac:dyDescent="0.15">
      <c r="A55" s="6">
        <v>45581.614259259259</v>
      </c>
      <c r="B55" s="4" t="s">
        <v>182</v>
      </c>
      <c r="C55" s="4" t="s">
        <v>110</v>
      </c>
      <c r="D55" s="4">
        <v>27</v>
      </c>
      <c r="E55" s="4">
        <v>70</v>
      </c>
      <c r="F55" s="4">
        <v>69</v>
      </c>
      <c r="Q55" s="4">
        <v>89225045</v>
      </c>
    </row>
    <row r="56" spans="1:17" ht="13" x14ac:dyDescent="0.15">
      <c r="A56" s="6">
        <v>45581.636157407411</v>
      </c>
      <c r="B56" s="4" t="s">
        <v>180</v>
      </c>
      <c r="C56" s="4" t="s">
        <v>135</v>
      </c>
      <c r="D56" s="4">
        <v>31</v>
      </c>
      <c r="E56" s="4">
        <v>68</v>
      </c>
      <c r="F56" s="4">
        <v>72</v>
      </c>
      <c r="Q56" s="4">
        <v>264087262</v>
      </c>
    </row>
    <row r="57" spans="1:17" ht="13" x14ac:dyDescent="0.15">
      <c r="A57" s="6">
        <v>45581.647326388891</v>
      </c>
      <c r="B57" s="4" t="s">
        <v>176</v>
      </c>
      <c r="C57" s="4" t="s">
        <v>120</v>
      </c>
      <c r="D57" s="4">
        <v>26</v>
      </c>
      <c r="E57" s="4">
        <v>80</v>
      </c>
      <c r="F57" s="4">
        <v>79</v>
      </c>
      <c r="Q57" s="4">
        <v>89225045</v>
      </c>
    </row>
    <row r="58" spans="1:17" ht="13" x14ac:dyDescent="0.15">
      <c r="A58" s="6">
        <v>45581.727071759262</v>
      </c>
      <c r="B58" s="4" t="s">
        <v>181</v>
      </c>
      <c r="C58" s="4" t="s">
        <v>53</v>
      </c>
      <c r="D58" s="4">
        <v>24</v>
      </c>
      <c r="E58" s="4">
        <v>65</v>
      </c>
      <c r="F58" s="4">
        <v>75</v>
      </c>
      <c r="Q58" s="4">
        <v>264087262</v>
      </c>
    </row>
    <row r="59" spans="1:17" ht="13" x14ac:dyDescent="0.15">
      <c r="A59" s="6">
        <v>45581.654780092591</v>
      </c>
      <c r="B59" s="4" t="s">
        <v>180</v>
      </c>
      <c r="C59" s="4" t="s">
        <v>116</v>
      </c>
      <c r="D59" s="4">
        <v>46</v>
      </c>
      <c r="E59" s="4">
        <v>90</v>
      </c>
      <c r="F59" s="4">
        <v>90</v>
      </c>
      <c r="Q59" s="4">
        <v>89225045</v>
      </c>
    </row>
    <row r="60" spans="1:17" ht="13" x14ac:dyDescent="0.15">
      <c r="A60" s="6">
        <v>45581.729456018518</v>
      </c>
      <c r="B60" s="4" t="s">
        <v>180</v>
      </c>
      <c r="C60" s="4" t="s">
        <v>49</v>
      </c>
      <c r="D60" s="4">
        <v>22</v>
      </c>
      <c r="E60" s="4">
        <v>50</v>
      </c>
      <c r="F60" s="4">
        <v>56</v>
      </c>
      <c r="Q60" s="4">
        <v>89225045</v>
      </c>
    </row>
    <row r="61" spans="1:17" ht="13" x14ac:dyDescent="0.15">
      <c r="A61" s="6">
        <v>45581.712314814817</v>
      </c>
      <c r="B61" s="4" t="s">
        <v>180</v>
      </c>
      <c r="C61" s="4" t="s">
        <v>79</v>
      </c>
      <c r="D61" s="4">
        <v>32</v>
      </c>
      <c r="E61" s="4">
        <v>64</v>
      </c>
      <c r="F61" s="4">
        <v>60</v>
      </c>
      <c r="Q61" s="4">
        <v>89225045</v>
      </c>
    </row>
    <row r="62" spans="1:17" ht="13" x14ac:dyDescent="0.15">
      <c r="A62" s="6">
        <v>45581.655949074076</v>
      </c>
      <c r="B62" s="4" t="s">
        <v>180</v>
      </c>
      <c r="C62" s="4" t="s">
        <v>119</v>
      </c>
      <c r="D62" s="4">
        <v>32</v>
      </c>
      <c r="E62" s="4">
        <v>82</v>
      </c>
      <c r="F62" s="4">
        <v>81</v>
      </c>
      <c r="Q62" s="4">
        <v>89225045</v>
      </c>
    </row>
    <row r="63" spans="1:17" ht="13" x14ac:dyDescent="0.15">
      <c r="A63" s="6">
        <v>45581.636736111112</v>
      </c>
      <c r="B63" s="4" t="s">
        <v>180</v>
      </c>
      <c r="C63" s="4" t="s">
        <v>142</v>
      </c>
      <c r="D63" s="4">
        <v>15</v>
      </c>
      <c r="E63" s="4">
        <v>43</v>
      </c>
      <c r="F63" s="4">
        <v>45</v>
      </c>
      <c r="Q63" s="4">
        <v>89225045</v>
      </c>
    </row>
    <row r="64" spans="1:17" ht="13" x14ac:dyDescent="0.15">
      <c r="A64" s="6">
        <v>45581.704629629632</v>
      </c>
      <c r="B64" s="4" t="s">
        <v>180</v>
      </c>
      <c r="C64" s="4" t="s">
        <v>90</v>
      </c>
      <c r="D64" s="4">
        <v>31</v>
      </c>
      <c r="E64" s="4">
        <v>61</v>
      </c>
      <c r="F64" s="4">
        <v>58</v>
      </c>
      <c r="Q64" s="4">
        <v>89225045</v>
      </c>
    </row>
    <row r="65" spans="1:17" ht="13" x14ac:dyDescent="0.15">
      <c r="A65" s="6">
        <v>45581.730138888888</v>
      </c>
      <c r="B65" s="4" t="s">
        <v>181</v>
      </c>
      <c r="C65" s="4" t="s">
        <v>45</v>
      </c>
      <c r="D65" s="4">
        <v>30</v>
      </c>
      <c r="E65" s="4">
        <v>55</v>
      </c>
      <c r="F65" s="4">
        <v>66</v>
      </c>
      <c r="Q65" s="4">
        <v>89225045</v>
      </c>
    </row>
    <row r="66" spans="1:17" ht="13" x14ac:dyDescent="0.15">
      <c r="A66" s="6">
        <v>45581.623136574075</v>
      </c>
      <c r="B66" s="4" t="s">
        <v>182</v>
      </c>
      <c r="C66" s="4" t="s">
        <v>112</v>
      </c>
      <c r="D66" s="4">
        <v>29</v>
      </c>
      <c r="E66" s="4">
        <v>81</v>
      </c>
      <c r="F66" s="4">
        <v>80</v>
      </c>
      <c r="Q66" s="4">
        <v>89225045</v>
      </c>
    </row>
    <row r="67" spans="1:17" ht="13" x14ac:dyDescent="0.15">
      <c r="A67" s="6">
        <v>45581.647881944446</v>
      </c>
      <c r="B67" s="4" t="s">
        <v>180</v>
      </c>
      <c r="C67" s="4" t="s">
        <v>129</v>
      </c>
      <c r="D67" s="4">
        <v>39</v>
      </c>
      <c r="E67" s="4">
        <v>89</v>
      </c>
      <c r="F67" s="4">
        <v>86</v>
      </c>
      <c r="Q67" s="4">
        <v>89225045</v>
      </c>
    </row>
    <row r="68" spans="1:17" ht="13" x14ac:dyDescent="0.15">
      <c r="A68" s="6">
        <v>45581.620798611111</v>
      </c>
      <c r="B68" s="4" t="s">
        <v>182</v>
      </c>
      <c r="C68" s="4" t="s">
        <v>105</v>
      </c>
      <c r="D68" s="4">
        <v>29</v>
      </c>
      <c r="E68" s="4">
        <v>69</v>
      </c>
      <c r="F68" s="4">
        <v>70</v>
      </c>
      <c r="Q68" s="4">
        <v>585869560</v>
      </c>
    </row>
    <row r="69" spans="1:17" ht="13" x14ac:dyDescent="0.15">
      <c r="A69" s="6">
        <v>45581.628182870372</v>
      </c>
      <c r="B69" s="4" t="s">
        <v>176</v>
      </c>
      <c r="C69" s="4" t="s">
        <v>145</v>
      </c>
      <c r="D69" s="4">
        <v>35</v>
      </c>
      <c r="E69" s="4">
        <v>70</v>
      </c>
      <c r="F69" s="4">
        <v>74</v>
      </c>
      <c r="Q69" s="4">
        <v>89225045</v>
      </c>
    </row>
    <row r="70" spans="1:17" ht="13" x14ac:dyDescent="0.15">
      <c r="A70" s="6">
        <v>45581.63008101852</v>
      </c>
      <c r="B70" s="4" t="s">
        <v>180</v>
      </c>
      <c r="C70" s="4" t="s">
        <v>138</v>
      </c>
      <c r="D70" s="4">
        <v>33</v>
      </c>
      <c r="E70" s="4">
        <v>58</v>
      </c>
      <c r="F70" s="4">
        <v>63</v>
      </c>
      <c r="Q70" s="4">
        <v>585869560</v>
      </c>
    </row>
    <row r="71" spans="1:17" ht="13" x14ac:dyDescent="0.15">
      <c r="A71" s="6">
        <v>45581.62222222222</v>
      </c>
      <c r="B71" s="4" t="s">
        <v>182</v>
      </c>
      <c r="C71" s="4" t="s">
        <v>111</v>
      </c>
      <c r="D71" s="4">
        <v>41</v>
      </c>
      <c r="E71" s="4">
        <v>94</v>
      </c>
      <c r="F71" s="4">
        <v>91</v>
      </c>
      <c r="Q71" s="4">
        <v>89225045</v>
      </c>
    </row>
    <row r="72" spans="1:17" ht="13" x14ac:dyDescent="0.15">
      <c r="A72" s="6">
        <v>45581.703703703701</v>
      </c>
      <c r="B72" s="4" t="s">
        <v>180</v>
      </c>
      <c r="C72" s="4" t="s">
        <v>96</v>
      </c>
      <c r="D72" s="4">
        <v>41</v>
      </c>
      <c r="E72" s="4">
        <v>80</v>
      </c>
      <c r="F72" s="4">
        <v>86</v>
      </c>
      <c r="Q72" s="4">
        <v>585869560</v>
      </c>
    </row>
    <row r="73" spans="1:17" ht="13" x14ac:dyDescent="0.15">
      <c r="A73" s="6">
        <v>45581.720046296294</v>
      </c>
      <c r="B73" s="4" t="s">
        <v>180</v>
      </c>
      <c r="C73" s="4" t="s">
        <v>66</v>
      </c>
      <c r="D73" s="4">
        <v>42</v>
      </c>
      <c r="E73" s="4">
        <v>69</v>
      </c>
      <c r="F73" s="4">
        <v>71</v>
      </c>
      <c r="Q73" s="4">
        <v>585869560</v>
      </c>
    </row>
    <row r="74" spans="1:17" ht="13" x14ac:dyDescent="0.15">
      <c r="A74" s="6">
        <v>45581.707048611112</v>
      </c>
      <c r="B74" s="4" t="s">
        <v>180</v>
      </c>
      <c r="C74" s="4" t="s">
        <v>92</v>
      </c>
      <c r="D74" s="4">
        <v>6</v>
      </c>
      <c r="E74" s="4">
        <v>59</v>
      </c>
      <c r="F74" s="4">
        <v>60</v>
      </c>
      <c r="Q74" s="4">
        <v>89225045</v>
      </c>
    </row>
    <row r="75" spans="1:17" ht="13" x14ac:dyDescent="0.15">
      <c r="A75" s="6">
        <v>45581.709606481483</v>
      </c>
      <c r="B75" s="4" t="s">
        <v>180</v>
      </c>
      <c r="C75" s="4" t="s">
        <v>72</v>
      </c>
      <c r="D75" s="4">
        <v>46</v>
      </c>
      <c r="E75" s="4">
        <v>73</v>
      </c>
      <c r="F75" s="4">
        <v>80</v>
      </c>
      <c r="Q75" s="4">
        <v>585869560</v>
      </c>
    </row>
    <row r="76" spans="1:17" ht="13" x14ac:dyDescent="0.15">
      <c r="A76" s="6">
        <v>45581.72378472222</v>
      </c>
      <c r="B76" s="4" t="s">
        <v>181</v>
      </c>
      <c r="C76" s="4" t="s">
        <v>57</v>
      </c>
      <c r="D76" s="4">
        <v>41</v>
      </c>
      <c r="E76" s="4">
        <v>75</v>
      </c>
      <c r="F76" s="4">
        <v>89</v>
      </c>
      <c r="Q76" s="4">
        <v>585869560</v>
      </c>
    </row>
    <row r="77" spans="1:17" ht="13" x14ac:dyDescent="0.15">
      <c r="A77" s="6">
        <v>45581.722280092596</v>
      </c>
      <c r="B77" s="4" t="s">
        <v>181</v>
      </c>
      <c r="C77" s="4" t="s">
        <v>58</v>
      </c>
      <c r="D77" s="4">
        <v>15</v>
      </c>
      <c r="E77" s="4">
        <v>42</v>
      </c>
      <c r="F77" s="4">
        <v>48</v>
      </c>
      <c r="Q77" s="4">
        <v>585869560</v>
      </c>
    </row>
    <row r="78" spans="1:17" ht="13" x14ac:dyDescent="0.15">
      <c r="A78" s="6">
        <v>45581.630636574075</v>
      </c>
      <c r="B78" s="4" t="s">
        <v>176</v>
      </c>
      <c r="C78" s="4" t="s">
        <v>155</v>
      </c>
      <c r="D78" s="4">
        <v>40</v>
      </c>
      <c r="E78" s="4">
        <v>67</v>
      </c>
      <c r="F78" s="4">
        <v>72</v>
      </c>
      <c r="Q78" s="4">
        <v>89225045</v>
      </c>
    </row>
    <row r="79" spans="1:17" ht="13" x14ac:dyDescent="0.15">
      <c r="A79" s="6">
        <v>45581.720335648148</v>
      </c>
      <c r="B79" s="4" t="s">
        <v>181</v>
      </c>
      <c r="C79" s="4" t="s">
        <v>64</v>
      </c>
      <c r="D79" s="4">
        <v>42</v>
      </c>
      <c r="E79" s="4">
        <v>68</v>
      </c>
      <c r="F79" s="4">
        <v>71</v>
      </c>
      <c r="Q79" s="4">
        <v>89225045</v>
      </c>
    </row>
    <row r="80" spans="1:17" ht="13" x14ac:dyDescent="0.15">
      <c r="A80" s="6">
        <v>45581.720949074072</v>
      </c>
      <c r="B80" s="4" t="s">
        <v>181</v>
      </c>
      <c r="C80" s="4" t="s">
        <v>69</v>
      </c>
      <c r="D80" s="4">
        <v>20</v>
      </c>
      <c r="E80" s="4">
        <v>41</v>
      </c>
      <c r="F80" s="4">
        <v>41</v>
      </c>
      <c r="Q80" s="4">
        <v>585869560</v>
      </c>
    </row>
    <row r="81" spans="1:17" ht="13" x14ac:dyDescent="0.15">
      <c r="A81" s="6">
        <v>45581.722615740742</v>
      </c>
      <c r="B81" s="4" t="s">
        <v>180</v>
      </c>
      <c r="C81" s="4" t="s">
        <v>55</v>
      </c>
      <c r="D81" s="4">
        <v>11</v>
      </c>
      <c r="E81" s="4">
        <v>45</v>
      </c>
      <c r="F81" s="4">
        <v>53</v>
      </c>
      <c r="Q81" s="4">
        <v>89225045</v>
      </c>
    </row>
    <row r="82" spans="1:17" ht="13" x14ac:dyDescent="0.15">
      <c r="A82" s="6">
        <v>45581.615474537037</v>
      </c>
      <c r="B82" s="4" t="s">
        <v>176</v>
      </c>
      <c r="C82" s="4" t="s">
        <v>108</v>
      </c>
      <c r="D82" s="4">
        <v>25</v>
      </c>
      <c r="E82" s="4">
        <v>82</v>
      </c>
      <c r="F82" s="4">
        <v>83</v>
      </c>
      <c r="Q82" s="4">
        <v>585869560</v>
      </c>
    </row>
    <row r="83" spans="1:17" ht="13" x14ac:dyDescent="0.15">
      <c r="A83" s="6">
        <v>45581.65111111111</v>
      </c>
      <c r="B83" s="4" t="s">
        <v>176</v>
      </c>
      <c r="C83" s="4" t="s">
        <v>133</v>
      </c>
      <c r="D83" s="4">
        <v>23</v>
      </c>
      <c r="E83" s="4">
        <v>70</v>
      </c>
      <c r="F83" s="4">
        <v>70</v>
      </c>
      <c r="Q83" s="4">
        <v>89225045</v>
      </c>
    </row>
    <row r="84" spans="1:17" ht="13" x14ac:dyDescent="0.15">
      <c r="A84" s="6">
        <v>45581.71230324074</v>
      </c>
      <c r="B84" s="4" t="s">
        <v>181</v>
      </c>
      <c r="C84" s="4" t="s">
        <v>84</v>
      </c>
      <c r="D84" s="4">
        <v>33</v>
      </c>
      <c r="E84" s="4">
        <v>78</v>
      </c>
      <c r="F84" s="4">
        <v>78</v>
      </c>
      <c r="Q84" s="4">
        <v>585869560</v>
      </c>
    </row>
    <row r="85" spans="1:17" ht="13" x14ac:dyDescent="0.15">
      <c r="A85" s="6">
        <v>45581.621331018519</v>
      </c>
      <c r="B85" s="4" t="s">
        <v>182</v>
      </c>
      <c r="C85" s="4" t="s">
        <v>107</v>
      </c>
      <c r="D85" s="4">
        <v>28</v>
      </c>
      <c r="E85" s="4">
        <v>79</v>
      </c>
      <c r="F85" s="4">
        <v>79</v>
      </c>
      <c r="Q85" s="4">
        <v>585869560</v>
      </c>
    </row>
    <row r="86" spans="1:17" ht="13" x14ac:dyDescent="0.15">
      <c r="A86" s="6">
        <v>45581.719282407408</v>
      </c>
      <c r="B86" s="4" t="s">
        <v>181</v>
      </c>
      <c r="C86" s="4" t="s">
        <v>63</v>
      </c>
      <c r="D86" s="4">
        <v>12</v>
      </c>
      <c r="E86" s="4">
        <v>49</v>
      </c>
      <c r="F86" s="4">
        <v>54</v>
      </c>
      <c r="Q86" s="4">
        <v>585869560</v>
      </c>
    </row>
    <row r="87" spans="1:17" ht="13" x14ac:dyDescent="0.15">
      <c r="A87" s="6">
        <v>45581.713240740741</v>
      </c>
      <c r="B87" s="4" t="s">
        <v>181</v>
      </c>
      <c r="C87" s="4" t="s">
        <v>85</v>
      </c>
      <c r="D87" s="4">
        <v>38</v>
      </c>
      <c r="E87" s="4">
        <v>61</v>
      </c>
      <c r="F87" s="4">
        <v>69</v>
      </c>
      <c r="Q87" s="4">
        <v>89225045</v>
      </c>
    </row>
    <row r="88" spans="1:17" ht="13" x14ac:dyDescent="0.15">
      <c r="A88" s="6">
        <v>45581.723136574074</v>
      </c>
      <c r="B88" s="4" t="s">
        <v>181</v>
      </c>
      <c r="C88" s="4" t="s">
        <v>56</v>
      </c>
      <c r="D88" s="4">
        <v>10</v>
      </c>
      <c r="E88" s="4">
        <v>48</v>
      </c>
      <c r="F88" s="4">
        <v>52</v>
      </c>
      <c r="Q88" s="4">
        <v>89225045</v>
      </c>
    </row>
    <row r="89" spans="1:17" ht="13" x14ac:dyDescent="0.15">
      <c r="A89" s="6">
        <v>45581.706909722219</v>
      </c>
      <c r="B89" s="4" t="s">
        <v>181</v>
      </c>
      <c r="C89" s="4" t="s">
        <v>77</v>
      </c>
      <c r="D89" s="4">
        <v>36</v>
      </c>
      <c r="E89" s="4">
        <v>72</v>
      </c>
      <c r="F89" s="4">
        <v>75</v>
      </c>
      <c r="Q89" s="4">
        <v>585869560</v>
      </c>
    </row>
    <row r="90" spans="1:17" ht="13" x14ac:dyDescent="0.15">
      <c r="A90" s="6">
        <v>45581.720601851855</v>
      </c>
      <c r="B90" s="4" t="s">
        <v>180</v>
      </c>
      <c r="C90" s="4" t="s">
        <v>65</v>
      </c>
      <c r="D90" s="4">
        <v>38</v>
      </c>
      <c r="E90" s="4">
        <v>72</v>
      </c>
      <c r="F90" s="4">
        <v>74</v>
      </c>
      <c r="Q90" s="4">
        <v>89225045</v>
      </c>
    </row>
    <row r="91" spans="1:17" ht="13" x14ac:dyDescent="0.15">
      <c r="A91" s="6">
        <v>45581.609675925924</v>
      </c>
      <c r="B91" s="4" t="s">
        <v>176</v>
      </c>
      <c r="C91" s="4" t="s">
        <v>113</v>
      </c>
      <c r="D91" s="4">
        <v>18</v>
      </c>
      <c r="E91" s="4">
        <v>91</v>
      </c>
      <c r="F91" s="4">
        <v>90</v>
      </c>
      <c r="Q91" s="4">
        <v>585869560</v>
      </c>
    </row>
    <row r="92" spans="1:17" ht="13" x14ac:dyDescent="0.15">
      <c r="A92" s="6">
        <v>45581.637094907404</v>
      </c>
      <c r="B92" s="4" t="s">
        <v>176</v>
      </c>
      <c r="C92" s="4" t="s">
        <v>143</v>
      </c>
      <c r="D92" s="4">
        <v>40</v>
      </c>
      <c r="E92" s="4">
        <v>79</v>
      </c>
      <c r="F92" s="4">
        <v>79</v>
      </c>
      <c r="Q92" s="4">
        <v>89225045</v>
      </c>
    </row>
    <row r="93" spans="1:17" ht="13" x14ac:dyDescent="0.15">
      <c r="A93" s="6">
        <v>45581.636469907404</v>
      </c>
      <c r="B93" s="4" t="s">
        <v>176</v>
      </c>
      <c r="C93" s="4" t="s">
        <v>141</v>
      </c>
      <c r="D93" s="4">
        <v>33</v>
      </c>
      <c r="E93" s="4">
        <v>85</v>
      </c>
      <c r="F93" s="4">
        <v>85</v>
      </c>
      <c r="Q93" s="4">
        <v>585869560</v>
      </c>
    </row>
    <row r="94" spans="1:17" ht="13" x14ac:dyDescent="0.15">
      <c r="A94" s="6">
        <v>45581.649085648147</v>
      </c>
      <c r="B94" s="4" t="s">
        <v>176</v>
      </c>
      <c r="C94" s="4" t="s">
        <v>122</v>
      </c>
      <c r="D94" s="4">
        <v>15</v>
      </c>
      <c r="E94" s="4">
        <v>62</v>
      </c>
      <c r="F94" s="4">
        <v>63</v>
      </c>
      <c r="Q94" s="4">
        <v>89225045</v>
      </c>
    </row>
    <row r="95" spans="1:17" ht="13" x14ac:dyDescent="0.15">
      <c r="A95" s="6">
        <v>45581.614537037036</v>
      </c>
      <c r="B95" s="4" t="s">
        <v>176</v>
      </c>
      <c r="C95" s="4" t="s">
        <v>106</v>
      </c>
      <c r="D95" s="4">
        <v>3</v>
      </c>
      <c r="E95" s="4">
        <v>42</v>
      </c>
      <c r="F95" s="4">
        <v>44</v>
      </c>
      <c r="Q95" s="4">
        <v>585869560</v>
      </c>
    </row>
    <row r="96" spans="1:17" ht="13" x14ac:dyDescent="0.15">
      <c r="A96" s="6">
        <v>45581.635381944441</v>
      </c>
      <c r="B96" s="4" t="s">
        <v>180</v>
      </c>
      <c r="C96" s="4" t="s">
        <v>148</v>
      </c>
      <c r="D96" s="4">
        <v>38</v>
      </c>
      <c r="E96" s="4">
        <v>68</v>
      </c>
      <c r="F96" s="4">
        <v>69</v>
      </c>
      <c r="Q96" s="4">
        <v>89225045</v>
      </c>
    </row>
    <row r="97" spans="1:17" ht="13" x14ac:dyDescent="0.15">
      <c r="A97" s="6">
        <v>45581.710081018522</v>
      </c>
      <c r="B97" s="4" t="s">
        <v>181</v>
      </c>
      <c r="C97" s="4" t="s">
        <v>76</v>
      </c>
      <c r="D97" s="4">
        <v>25</v>
      </c>
      <c r="E97" s="4">
        <v>60</v>
      </c>
      <c r="F97" s="4">
        <v>61</v>
      </c>
      <c r="Q97" s="4">
        <v>585869560</v>
      </c>
    </row>
    <row r="98" spans="1:17" ht="13" x14ac:dyDescent="0.15">
      <c r="A98" s="6">
        <v>45581.728703703702</v>
      </c>
      <c r="B98" s="4" t="s">
        <v>180</v>
      </c>
      <c r="C98" s="4" t="s">
        <v>51</v>
      </c>
      <c r="D98" s="4">
        <v>13</v>
      </c>
      <c r="E98" s="4">
        <v>52</v>
      </c>
      <c r="F98" s="4">
        <v>58</v>
      </c>
      <c r="Q98" s="4">
        <v>89225045</v>
      </c>
    </row>
    <row r="99" spans="1:17" ht="13" x14ac:dyDescent="0.15">
      <c r="A99" s="6">
        <v>45581.637754629628</v>
      </c>
      <c r="B99" s="4" t="s">
        <v>176</v>
      </c>
      <c r="C99" s="4" t="s">
        <v>146</v>
      </c>
      <c r="D99" s="4">
        <v>24</v>
      </c>
      <c r="E99" s="4">
        <v>68</v>
      </c>
      <c r="F99" s="4">
        <v>71</v>
      </c>
      <c r="Q99" s="4">
        <v>585869560</v>
      </c>
    </row>
    <row r="100" spans="1:17" ht="13" x14ac:dyDescent="0.15">
      <c r="A100" s="6">
        <v>45581.632291666669</v>
      </c>
      <c r="B100" s="4" t="s">
        <v>180</v>
      </c>
      <c r="C100" s="4" t="s">
        <v>144</v>
      </c>
      <c r="D100" s="4">
        <v>43</v>
      </c>
      <c r="E100" s="4">
        <v>76</v>
      </c>
      <c r="F100" s="4">
        <v>81</v>
      </c>
      <c r="Q100" s="4">
        <v>585869560</v>
      </c>
    </row>
    <row r="101" spans="1:17" ht="13" x14ac:dyDescent="0.15">
      <c r="A101" s="6">
        <v>45581.708692129629</v>
      </c>
      <c r="B101" s="4" t="s">
        <v>181</v>
      </c>
      <c r="C101" s="4" t="s">
        <v>71</v>
      </c>
      <c r="D101" s="4">
        <v>39</v>
      </c>
      <c r="E101" s="4">
        <v>76</v>
      </c>
      <c r="F101" s="4">
        <v>78</v>
      </c>
      <c r="Q101" s="4">
        <v>89225045</v>
      </c>
    </row>
    <row r="102" spans="1:17" ht="13" x14ac:dyDescent="0.15">
      <c r="A102" s="6">
        <v>45581.704189814816</v>
      </c>
      <c r="B102" s="4" t="s">
        <v>180</v>
      </c>
      <c r="C102" s="4" t="s">
        <v>93</v>
      </c>
      <c r="D102" s="4">
        <v>21</v>
      </c>
      <c r="E102" s="4">
        <v>63</v>
      </c>
      <c r="F102" s="4">
        <v>62</v>
      </c>
      <c r="Q102" s="4">
        <v>585869560</v>
      </c>
    </row>
    <row r="103" spans="1:17" ht="13" x14ac:dyDescent="0.15">
      <c r="A103" s="6">
        <v>45581.653460648151</v>
      </c>
      <c r="B103" s="4" t="s">
        <v>176</v>
      </c>
      <c r="C103" s="4" t="s">
        <v>125</v>
      </c>
      <c r="D103" s="4">
        <v>28</v>
      </c>
      <c r="E103" s="4">
        <v>85</v>
      </c>
      <c r="F103" s="4">
        <v>85</v>
      </c>
      <c r="Q103" s="4">
        <v>585869560</v>
      </c>
    </row>
    <row r="104" spans="1:17" ht="13" x14ac:dyDescent="0.15">
      <c r="A104" s="6">
        <v>45581.631180555552</v>
      </c>
      <c r="B104" s="4" t="s">
        <v>180</v>
      </c>
      <c r="C104" s="4" t="s">
        <v>140</v>
      </c>
      <c r="D104" s="4">
        <v>31</v>
      </c>
      <c r="E104" s="4">
        <v>54</v>
      </c>
      <c r="F104" s="4">
        <v>54</v>
      </c>
      <c r="Q104" s="4">
        <v>89225045</v>
      </c>
    </row>
    <row r="105" spans="1:17" ht="13" x14ac:dyDescent="0.15">
      <c r="A105" s="6">
        <v>45581.62164351852</v>
      </c>
      <c r="B105" s="4" t="s">
        <v>176</v>
      </c>
      <c r="C105" s="4" t="s">
        <v>103</v>
      </c>
      <c r="D105" s="4">
        <v>29</v>
      </c>
      <c r="E105" s="4">
        <v>63</v>
      </c>
      <c r="F105" s="4">
        <v>63</v>
      </c>
      <c r="Q105" s="4">
        <v>585869560</v>
      </c>
    </row>
    <row r="106" spans="1:17" ht="13" x14ac:dyDescent="0.15">
      <c r="A106" s="6">
        <v>45581.629502314812</v>
      </c>
      <c r="B106" s="4" t="s">
        <v>176</v>
      </c>
      <c r="C106" s="4" t="s">
        <v>151</v>
      </c>
      <c r="D106" s="4">
        <v>25</v>
      </c>
      <c r="E106" s="4">
        <v>65</v>
      </c>
      <c r="F106" s="4">
        <v>62</v>
      </c>
      <c r="Q106" s="4">
        <v>585869560</v>
      </c>
    </row>
    <row r="107" spans="1:17" ht="13" x14ac:dyDescent="0.15">
      <c r="A107" s="6">
        <v>45581.72148148148</v>
      </c>
      <c r="B107" s="4" t="s">
        <v>181</v>
      </c>
      <c r="C107" s="4" t="s">
        <v>68</v>
      </c>
      <c r="D107" s="4">
        <v>21</v>
      </c>
      <c r="E107" s="4">
        <v>53</v>
      </c>
      <c r="F107" s="4">
        <v>55</v>
      </c>
      <c r="Q107" s="4">
        <v>89225045</v>
      </c>
    </row>
    <row r="108" spans="1:17" ht="13" x14ac:dyDescent="0.15">
      <c r="A108" s="6">
        <v>45581.610925925925</v>
      </c>
      <c r="B108" s="4" t="s">
        <v>176</v>
      </c>
      <c r="C108" s="4" t="s">
        <v>97</v>
      </c>
      <c r="D108" s="4">
        <v>8</v>
      </c>
      <c r="E108" s="4">
        <v>35</v>
      </c>
      <c r="F108" s="4">
        <v>34</v>
      </c>
      <c r="Q108" s="4">
        <v>585869560</v>
      </c>
    </row>
    <row r="109" spans="1:17" ht="13" x14ac:dyDescent="0.15">
      <c r="A109" s="6">
        <v>45581.635763888888</v>
      </c>
      <c r="B109" s="4" t="s">
        <v>176</v>
      </c>
      <c r="C109" s="4" t="s">
        <v>152</v>
      </c>
      <c r="D109" s="4">
        <v>42</v>
      </c>
      <c r="E109" s="4">
        <v>76</v>
      </c>
      <c r="F109" s="4">
        <v>80</v>
      </c>
      <c r="Q109" s="4">
        <v>89225045</v>
      </c>
    </row>
  </sheetData>
  <autoFilter ref="A1:F109" xr:uid="{00000000-0009-0000-0000-000009000000}"/>
  <pageMargins left="0.7" right="0.7" top="0.75" bottom="0.75" header="0.3" footer="0.3"/>
  <headerFooter>
    <oddHeader>&amp;C&amp;"Calibri"&amp;11&amp;K000000 OFFICIAL (CLOSED) / NON-SENSITIVE&amp;1#_x000D_</oddHeader>
    <oddFooter>&amp;C_x000D_&amp;1#&amp;"Calibri"&amp;11&amp;K000000 OFFICIAL (CLOSED) / NON-SENSITIVE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b94256-529d-42e0-a521-9132e5bda278">
      <Terms xmlns="http://schemas.microsoft.com/office/infopath/2007/PartnerControls"/>
    </lcf76f155ced4ddcb4097134ff3c332f>
    <TaxCatchAll xmlns="2ad14000-9aaa-4435-8452-2ac6d21b47d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41CD3592EE0428E165A48431A19CB" ma:contentTypeVersion="12" ma:contentTypeDescription="Create a new document." ma:contentTypeScope="" ma:versionID="e0974efdacc7932f5538046341bffecf">
  <xsd:schema xmlns:xsd="http://www.w3.org/2001/XMLSchema" xmlns:xs="http://www.w3.org/2001/XMLSchema" xmlns:p="http://schemas.microsoft.com/office/2006/metadata/properties" xmlns:ns2="7eb94256-529d-42e0-a521-9132e5bda278" xmlns:ns3="2ad14000-9aaa-4435-8452-2ac6d21b47d4" targetNamespace="http://schemas.microsoft.com/office/2006/metadata/properties" ma:root="true" ma:fieldsID="8396205205fd0d771bf37838ba898850" ns2:_="" ns3:_="">
    <xsd:import namespace="7eb94256-529d-42e0-a521-9132e5bda278"/>
    <xsd:import namespace="2ad14000-9aaa-4435-8452-2ac6d21b47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94256-529d-42e0-a521-9132e5bda2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8a0e61d-42d2-4a46-80b0-d7371002b2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14000-9aaa-4435-8452-2ac6d21b47d4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be712aa-1f25-4736-b114-a6fbb10f30ad}" ma:internalName="TaxCatchAll" ma:showField="CatchAllData" ma:web="2ad14000-9aaa-4435-8452-2ac6d21b47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DA6768-07DC-46BD-8931-98242C910B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A3CC4B-DA30-47F8-A59E-3AB1FF00037C}">
  <ds:schemaRefs>
    <ds:schemaRef ds:uri="http://schemas.microsoft.com/office/2006/metadata/properties"/>
    <ds:schemaRef ds:uri="http://schemas.microsoft.com/office/infopath/2007/PartnerControls"/>
    <ds:schemaRef ds:uri="7eb94256-529d-42e0-a521-9132e5bda278"/>
    <ds:schemaRef ds:uri="2ad14000-9aaa-4435-8452-2ac6d21b47d4"/>
  </ds:schemaRefs>
</ds:datastoreItem>
</file>

<file path=customXml/itemProps3.xml><?xml version="1.0" encoding="utf-8"?>
<ds:datastoreItem xmlns:ds="http://schemas.openxmlformats.org/officeDocument/2006/customXml" ds:itemID="{3BA61D89-A64C-4FB6-9CF7-64433F7F3C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b94256-529d-42e0-a521-9132e5bda278"/>
    <ds:schemaRef ds:uri="2ad14000-9aaa-4435-8452-2ac6d21b47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Consolidated</vt:lpstr>
      <vt:lpstr>Height &amp; Seated Height</vt:lpstr>
      <vt:lpstr>Arm Span</vt:lpstr>
      <vt:lpstr>Y-Balance (Post)</vt:lpstr>
      <vt:lpstr>20m Sprint (Post)</vt:lpstr>
      <vt:lpstr>505 Agility (Post)</vt:lpstr>
      <vt:lpstr>Handgrip Strength</vt:lpstr>
      <vt:lpstr>Copy of Handgrip Strength</vt:lpstr>
      <vt:lpstr>Vertical Jump</vt:lpstr>
      <vt:lpstr>Balance Beam (Post)</vt:lpstr>
      <vt:lpstr>Moving Sideways</vt:lpstr>
      <vt:lpstr>Jumping Sideways</vt:lpstr>
      <vt:lpstr>Wall Toss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Schvelle Ng</cp:lastModifiedBy>
  <cp:revision/>
  <dcterms:created xsi:type="dcterms:W3CDTF">2025-01-20T06:05:42Z</dcterms:created>
  <dcterms:modified xsi:type="dcterms:W3CDTF">2025-07-29T19:54:10Z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ed19e5e-7bf2-4337-923a-f7f702f56141_Enabled">
    <vt:lpwstr>true</vt:lpwstr>
  </property>
  <property fmtid="{D5CDD505-2E9C-101B-9397-08002B2CF9AE}" pid="3" name="MSIP_Label_4ed19e5e-7bf2-4337-923a-f7f702f56141_SetDate">
    <vt:lpwstr>2024-11-01T05:58:16Z</vt:lpwstr>
  </property>
  <property fmtid="{D5CDD505-2E9C-101B-9397-08002B2CF9AE}" pid="4" name="MSIP_Label_4ed19e5e-7bf2-4337-923a-f7f702f56141_Method">
    <vt:lpwstr>Privileged</vt:lpwstr>
  </property>
  <property fmtid="{D5CDD505-2E9C-101B-9397-08002B2CF9AE}" pid="5" name="MSIP_Label_4ed19e5e-7bf2-4337-923a-f7f702f56141_Name">
    <vt:lpwstr>Official (Closed) - Non-Sensitive</vt:lpwstr>
  </property>
  <property fmtid="{D5CDD505-2E9C-101B-9397-08002B2CF9AE}" pid="6" name="MSIP_Label_4ed19e5e-7bf2-4337-923a-f7f702f56141_SiteId">
    <vt:lpwstr>b19eb717-104f-45a1-9f08-36aacb739dcf</vt:lpwstr>
  </property>
  <property fmtid="{D5CDD505-2E9C-101B-9397-08002B2CF9AE}" pid="7" name="MSIP_Label_4ed19e5e-7bf2-4337-923a-f7f702f56141_ActionId">
    <vt:lpwstr>89620c9b-be6a-493b-a0f2-d844731a301d</vt:lpwstr>
  </property>
  <property fmtid="{D5CDD505-2E9C-101B-9397-08002B2CF9AE}" pid="8" name="MSIP_Label_4ed19e5e-7bf2-4337-923a-f7f702f56141_ContentBits">
    <vt:lpwstr>3</vt:lpwstr>
  </property>
  <property fmtid="{D5CDD505-2E9C-101B-9397-08002B2CF9AE}" pid="9" name="ContentTypeId">
    <vt:lpwstr>0x0101008DB41CD3592EE0428E165A48431A19CB</vt:lpwstr>
  </property>
  <property fmtid="{D5CDD505-2E9C-101B-9397-08002B2CF9AE}" pid="10" name="MediaServiceImageTags">
    <vt:lpwstr/>
  </property>
</Properties>
</file>