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e68f40a2cf1bff/New Organization/2025/jobs/RDWP/SIM/"/>
    </mc:Choice>
  </mc:AlternateContent>
  <xr:revisionPtr revIDLastSave="0" documentId="8_{E0EA4C0A-8347-4F3B-A152-E4AC481CF982}" xr6:coauthVersionLast="47" xr6:coauthVersionMax="47" xr10:uidLastSave="{00000000-0000-0000-0000-000000000000}"/>
  <bookViews>
    <workbookView xWindow="-28920" yWindow="-120" windowWidth="29040" windowHeight="15720" xr2:uid="{F62EC29E-343A-4B30-B608-8C11D9FDBBBA}"/>
  </bookViews>
  <sheets>
    <sheet name="visits" sheetId="1" r:id="rId1"/>
  </sheets>
  <calcPr calcId="0"/>
</workbook>
</file>

<file path=xl/calcChain.xml><?xml version="1.0" encoding="utf-8"?>
<calcChain xmlns="http://schemas.openxmlformats.org/spreadsheetml/2006/main">
  <c r="AB3" i="1" l="1"/>
  <c r="AB2" i="1"/>
  <c r="AB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2" i="1"/>
  <c r="O3" i="1"/>
  <c r="O4" i="1"/>
  <c r="Q4" i="1" s="1"/>
  <c r="R4" i="1" s="1"/>
  <c r="O5" i="1"/>
  <c r="O6" i="1"/>
  <c r="Q6" i="1" s="1"/>
  <c r="R6" i="1" s="1"/>
  <c r="O7" i="1"/>
  <c r="Q7" i="1" s="1"/>
  <c r="R7" i="1" s="1"/>
  <c r="O8" i="1"/>
  <c r="Q8" i="1" s="1"/>
  <c r="R8" i="1" s="1"/>
  <c r="O9" i="1"/>
  <c r="Q9" i="1" s="1"/>
  <c r="R9" i="1" s="1"/>
  <c r="O10" i="1"/>
  <c r="Q10" i="1" s="1"/>
  <c r="R10" i="1" s="1"/>
  <c r="O11" i="1"/>
  <c r="Q11" i="1" s="1"/>
  <c r="R11" i="1" s="1"/>
  <c r="O12" i="1"/>
  <c r="O13" i="1"/>
  <c r="O14" i="1"/>
  <c r="O15" i="1"/>
  <c r="O16" i="1"/>
  <c r="O17" i="1"/>
  <c r="O18" i="1"/>
  <c r="O19" i="1"/>
  <c r="O20" i="1"/>
  <c r="Q20" i="1" s="1"/>
  <c r="R20" i="1" s="1"/>
  <c r="O21" i="1"/>
  <c r="Q21" i="1" s="1"/>
  <c r="R21" i="1" s="1"/>
  <c r="O22" i="1"/>
  <c r="Q22" i="1" s="1"/>
  <c r="R22" i="1" s="1"/>
  <c r="O23" i="1"/>
  <c r="Q23" i="1" s="1"/>
  <c r="R23" i="1" s="1"/>
  <c r="O24" i="1"/>
  <c r="Q24" i="1" s="1"/>
  <c r="R24" i="1" s="1"/>
  <c r="O25" i="1"/>
  <c r="Q25" i="1" s="1"/>
  <c r="R25" i="1" s="1"/>
  <c r="O26" i="1"/>
  <c r="Q26" i="1" s="1"/>
  <c r="R26" i="1" s="1"/>
  <c r="O27" i="1"/>
  <c r="Q27" i="1" s="1"/>
  <c r="R27" i="1" s="1"/>
  <c r="O28" i="1"/>
  <c r="O29" i="1"/>
  <c r="O30" i="1"/>
  <c r="O31" i="1"/>
  <c r="O32" i="1"/>
  <c r="O33" i="1"/>
  <c r="O34" i="1"/>
  <c r="O35" i="1"/>
  <c r="O36" i="1"/>
  <c r="Q36" i="1" s="1"/>
  <c r="R36" i="1" s="1"/>
  <c r="O37" i="1"/>
  <c r="Q37" i="1" s="1"/>
  <c r="R37" i="1" s="1"/>
  <c r="O38" i="1"/>
  <c r="Q38" i="1" s="1"/>
  <c r="R38" i="1" s="1"/>
  <c r="O39" i="1"/>
  <c r="Q39" i="1" s="1"/>
  <c r="R39" i="1" s="1"/>
  <c r="O40" i="1"/>
  <c r="Q40" i="1" s="1"/>
  <c r="R40" i="1" s="1"/>
  <c r="O41" i="1"/>
  <c r="Q41" i="1" s="1"/>
  <c r="R41" i="1" s="1"/>
  <c r="O42" i="1"/>
  <c r="Q42" i="1" s="1"/>
  <c r="R42" i="1" s="1"/>
  <c r="O43" i="1"/>
  <c r="Q43" i="1" s="1"/>
  <c r="R43" i="1" s="1"/>
  <c r="O44" i="1"/>
  <c r="O45" i="1"/>
  <c r="O46" i="1"/>
  <c r="O47" i="1"/>
  <c r="O48" i="1"/>
  <c r="O49" i="1"/>
  <c r="O50" i="1"/>
  <c r="O51" i="1"/>
  <c r="O52" i="1"/>
  <c r="Q52" i="1" s="1"/>
  <c r="R52" i="1" s="1"/>
  <c r="O53" i="1"/>
  <c r="Q53" i="1" s="1"/>
  <c r="R53" i="1" s="1"/>
  <c r="O54" i="1"/>
  <c r="Q54" i="1" s="1"/>
  <c r="R54" i="1" s="1"/>
  <c r="O55" i="1"/>
  <c r="Q55" i="1" s="1"/>
  <c r="R55" i="1" s="1"/>
  <c r="O56" i="1"/>
  <c r="Q56" i="1" s="1"/>
  <c r="R56" i="1" s="1"/>
  <c r="O57" i="1"/>
  <c r="Q57" i="1" s="1"/>
  <c r="R57" i="1" s="1"/>
  <c r="O58" i="1"/>
  <c r="Q58" i="1" s="1"/>
  <c r="R58" i="1" s="1"/>
  <c r="O59" i="1"/>
  <c r="Q59" i="1" s="1"/>
  <c r="R59" i="1" s="1"/>
  <c r="O60" i="1"/>
  <c r="O61" i="1"/>
  <c r="O62" i="1"/>
  <c r="O63" i="1"/>
  <c r="O64" i="1"/>
  <c r="O65" i="1"/>
  <c r="O66" i="1"/>
  <c r="O67" i="1"/>
  <c r="O68" i="1"/>
  <c r="Q68" i="1" s="1"/>
  <c r="R68" i="1" s="1"/>
  <c r="O69" i="1"/>
  <c r="Q69" i="1" s="1"/>
  <c r="R69" i="1" s="1"/>
  <c r="O70" i="1"/>
  <c r="Q70" i="1" s="1"/>
  <c r="R70" i="1" s="1"/>
  <c r="O71" i="1"/>
  <c r="Q71" i="1" s="1"/>
  <c r="R71" i="1" s="1"/>
  <c r="O72" i="1"/>
  <c r="Q72" i="1" s="1"/>
  <c r="R72" i="1" s="1"/>
  <c r="O73" i="1"/>
  <c r="Q73" i="1" s="1"/>
  <c r="R73" i="1" s="1"/>
  <c r="O74" i="1"/>
  <c r="Q74" i="1" s="1"/>
  <c r="R74" i="1" s="1"/>
  <c r="O75" i="1"/>
  <c r="Q75" i="1" s="1"/>
  <c r="R75" i="1" s="1"/>
  <c r="O76" i="1"/>
  <c r="O77" i="1"/>
  <c r="O78" i="1"/>
  <c r="O79" i="1"/>
  <c r="O80" i="1"/>
  <c r="O81" i="1"/>
  <c r="O82" i="1"/>
  <c r="O83" i="1"/>
  <c r="O84" i="1"/>
  <c r="Q84" i="1" s="1"/>
  <c r="R84" i="1" s="1"/>
  <c r="O85" i="1"/>
  <c r="Q85" i="1" s="1"/>
  <c r="R85" i="1" s="1"/>
  <c r="O86" i="1"/>
  <c r="Q86" i="1" s="1"/>
  <c r="R86" i="1" s="1"/>
  <c r="O87" i="1"/>
  <c r="Q87" i="1" s="1"/>
  <c r="R87" i="1" s="1"/>
  <c r="O88" i="1"/>
  <c r="Q88" i="1" s="1"/>
  <c r="R88" i="1" s="1"/>
  <c r="O89" i="1"/>
  <c r="Q89" i="1" s="1"/>
  <c r="R89" i="1" s="1"/>
  <c r="O90" i="1"/>
  <c r="Q90" i="1" s="1"/>
  <c r="R90" i="1" s="1"/>
  <c r="O91" i="1"/>
  <c r="Q91" i="1" s="1"/>
  <c r="R91" i="1" s="1"/>
  <c r="O92" i="1"/>
  <c r="O93" i="1"/>
  <c r="O2" i="1"/>
  <c r="Q80" i="1" l="1"/>
  <c r="R80" i="1" s="1"/>
  <c r="Q64" i="1"/>
  <c r="R64" i="1" s="1"/>
  <c r="Q48" i="1"/>
  <c r="R48" i="1" s="1"/>
  <c r="Q32" i="1"/>
  <c r="R32" i="1" s="1"/>
  <c r="Q16" i="1"/>
  <c r="R16" i="1" s="1"/>
  <c r="Q5" i="1"/>
  <c r="R5" i="1" s="1"/>
  <c r="Q81" i="1"/>
  <c r="R81" i="1" s="1"/>
  <c r="Q65" i="1"/>
  <c r="R65" i="1" s="1"/>
  <c r="Q49" i="1"/>
  <c r="R49" i="1" s="1"/>
  <c r="Q33" i="1"/>
  <c r="R33" i="1" s="1"/>
  <c r="Q17" i="1"/>
  <c r="R17" i="1" s="1"/>
  <c r="Q79" i="1"/>
  <c r="R79" i="1" s="1"/>
  <c r="Q63" i="1"/>
  <c r="R63" i="1" s="1"/>
  <c r="Q47" i="1"/>
  <c r="R47" i="1" s="1"/>
  <c r="Q31" i="1"/>
  <c r="R31" i="1" s="1"/>
  <c r="Q15" i="1"/>
  <c r="R15" i="1" s="1"/>
  <c r="Q2" i="1"/>
  <c r="R2" i="1" s="1"/>
  <c r="Q78" i="1"/>
  <c r="R78" i="1" s="1"/>
  <c r="Q62" i="1"/>
  <c r="R62" i="1" s="1"/>
  <c r="Q46" i="1"/>
  <c r="R46" i="1" s="1"/>
  <c r="Q30" i="1"/>
  <c r="R30" i="1" s="1"/>
  <c r="Q14" i="1"/>
  <c r="R14" i="1" s="1"/>
  <c r="Q93" i="1"/>
  <c r="R93" i="1" s="1"/>
  <c r="Q77" i="1"/>
  <c r="R77" i="1" s="1"/>
  <c r="Q61" i="1"/>
  <c r="R61" i="1" s="1"/>
  <c r="Q45" i="1"/>
  <c r="R45" i="1" s="1"/>
  <c r="Q29" i="1"/>
  <c r="R29" i="1" s="1"/>
  <c r="Q13" i="1"/>
  <c r="R13" i="1" s="1"/>
  <c r="Q92" i="1"/>
  <c r="R92" i="1" s="1"/>
  <c r="Q76" i="1"/>
  <c r="R76" i="1" s="1"/>
  <c r="Q60" i="1"/>
  <c r="R60" i="1" s="1"/>
  <c r="Q44" i="1"/>
  <c r="R44" i="1" s="1"/>
  <c r="Q28" i="1"/>
  <c r="R28" i="1" s="1"/>
  <c r="Q12" i="1"/>
  <c r="R12" i="1" s="1"/>
  <c r="Q82" i="1"/>
  <c r="R82" i="1" s="1"/>
  <c r="Q66" i="1"/>
  <c r="R66" i="1" s="1"/>
  <c r="Q50" i="1"/>
  <c r="R50" i="1" s="1"/>
  <c r="Q34" i="1"/>
  <c r="R34" i="1" s="1"/>
  <c r="Q18" i="1"/>
  <c r="R18" i="1" s="1"/>
  <c r="Q83" i="1"/>
  <c r="R83" i="1" s="1"/>
  <c r="Q67" i="1"/>
  <c r="R67" i="1" s="1"/>
  <c r="Q51" i="1"/>
  <c r="R51" i="1" s="1"/>
  <c r="Q35" i="1"/>
  <c r="R35" i="1" s="1"/>
  <c r="Q19" i="1"/>
  <c r="R19" i="1" s="1"/>
  <c r="Q3" i="1"/>
  <c r="R3" i="1" s="1"/>
  <c r="AD3" i="1"/>
  <c r="AC3" i="1"/>
  <c r="T3" i="1" l="1"/>
  <c r="T2" i="1"/>
  <c r="T1" i="1"/>
  <c r="U3" i="1" l="1"/>
  <c r="V3" i="1"/>
</calcChain>
</file>

<file path=xl/sharedStrings.xml><?xml version="1.0" encoding="utf-8"?>
<sst xmlns="http://schemas.openxmlformats.org/spreadsheetml/2006/main" count="266" uniqueCount="101">
  <si>
    <t>visit_prob</t>
  </si>
  <si>
    <t>playground_lambda</t>
  </si>
  <si>
    <t>tutoring_lambda</t>
  </si>
  <si>
    <t>coworking_lambda</t>
  </si>
  <si>
    <t>cafe_lambda</t>
  </si>
  <si>
    <t>party_lambda</t>
  </si>
  <si>
    <t>workshop_lambda</t>
  </si>
  <si>
    <t>camp_lambda</t>
  </si>
  <si>
    <t>merchandise_lambda</t>
  </si>
  <si>
    <t>spent</t>
  </si>
  <si>
    <t>playground_credits</t>
  </si>
  <si>
    <t>tutoring_credits</t>
  </si>
  <si>
    <t>coworking_credits</t>
  </si>
  <si>
    <t>cafe_credits</t>
  </si>
  <si>
    <t>party_credits</t>
  </si>
  <si>
    <t>workshop_credits</t>
  </si>
  <si>
    <t>camp_credits</t>
  </si>
  <si>
    <t>merchandise_credits</t>
  </si>
  <si>
    <t>savings</t>
  </si>
  <si>
    <t>r</t>
  </si>
  <si>
    <t>s</t>
  </si>
  <si>
    <t>u</t>
  </si>
  <si>
    <t>nm</t>
  </si>
  <si>
    <t>visit_prob.1</t>
  </si>
  <si>
    <t>playground_lambda.1</t>
  </si>
  <si>
    <t>tutoring_lambda.1</t>
  </si>
  <si>
    <t>coworking_lambda.1</t>
  </si>
  <si>
    <t>cafe_lambda.1</t>
  </si>
  <si>
    <t>party_lambda.1</t>
  </si>
  <si>
    <t>workshop_lambda.1</t>
  </si>
  <si>
    <t>camp_lambda.1</t>
  </si>
  <si>
    <t>merchandise_lambda.1</t>
  </si>
  <si>
    <t>spent.1</t>
  </si>
  <si>
    <t>playground_credits.1</t>
  </si>
  <si>
    <t>tutoring_credits.1</t>
  </si>
  <si>
    <t>coworking_credits.1</t>
  </si>
  <si>
    <t>cafe_credits.1</t>
  </si>
  <si>
    <t>party_credits.1</t>
  </si>
  <si>
    <t>workshop_credits.1</t>
  </si>
  <si>
    <t>camp_credits.1</t>
  </si>
  <si>
    <t>merchandise_credits.1</t>
  </si>
  <si>
    <t>savings.1</t>
  </si>
  <si>
    <t>r.1</t>
  </si>
  <si>
    <t>s.1</t>
  </si>
  <si>
    <t>u.1</t>
  </si>
  <si>
    <t>nm.1</t>
  </si>
  <si>
    <t>visit_prob.2</t>
  </si>
  <si>
    <t>playground_lambda.2</t>
  </si>
  <si>
    <t>tutoring_lambda.2</t>
  </si>
  <si>
    <t>coworking_lambda.2</t>
  </si>
  <si>
    <t>cafe_lambda.2</t>
  </si>
  <si>
    <t>party_lambda.2</t>
  </si>
  <si>
    <t>workshop_lambda.2</t>
  </si>
  <si>
    <t>camp_lambda.2</t>
  </si>
  <si>
    <t>merchandise_lambda.2</t>
  </si>
  <si>
    <t>spent.2</t>
  </si>
  <si>
    <t>playground_credits.2</t>
  </si>
  <si>
    <t>tutoring_credits.2</t>
  </si>
  <si>
    <t>coworking_credits.2</t>
  </si>
  <si>
    <t>cafe_credits.2</t>
  </si>
  <si>
    <t>party_credits.2</t>
  </si>
  <si>
    <t>workshop_credits.2</t>
  </si>
  <si>
    <t>camp_credits.2</t>
  </si>
  <si>
    <t>merchandise_credits.2</t>
  </si>
  <si>
    <t>savings.2</t>
  </si>
  <si>
    <t>r.2</t>
  </si>
  <si>
    <t>s.2</t>
  </si>
  <si>
    <t>u.2</t>
  </si>
  <si>
    <t>nm.2</t>
  </si>
  <si>
    <t>visit_prob.3</t>
  </si>
  <si>
    <t>playground_lambda.3</t>
  </si>
  <si>
    <t>tutoring_lambda.3</t>
  </si>
  <si>
    <t>coworking_lambda.3</t>
  </si>
  <si>
    <t>cafe_lambda.3</t>
  </si>
  <si>
    <t>party_lambda.3</t>
  </si>
  <si>
    <t>workshop_lambda.3</t>
  </si>
  <si>
    <t>camp_lambda.3</t>
  </si>
  <si>
    <t>merchandise_lambda.3</t>
  </si>
  <si>
    <t>spent.3</t>
  </si>
  <si>
    <t>playground_credits.3</t>
  </si>
  <si>
    <t>tutoring_credits.3</t>
  </si>
  <si>
    <t>coworking_credits.3</t>
  </si>
  <si>
    <t>cafe_credits.3</t>
  </si>
  <si>
    <t>party_credits.3</t>
  </si>
  <si>
    <t>workshop_credits.3</t>
  </si>
  <si>
    <t>camp_credits.3</t>
  </si>
  <si>
    <t>merchandise_credits.3</t>
  </si>
  <si>
    <t>savings.3</t>
  </si>
  <si>
    <t>r.3</t>
  </si>
  <si>
    <t>s.3</t>
  </si>
  <si>
    <t>u.3</t>
  </si>
  <si>
    <t>nm.3</t>
  </si>
  <si>
    <t>sd</t>
  </si>
  <si>
    <t>b</t>
  </si>
  <si>
    <t>abs b</t>
  </si>
  <si>
    <t>average</t>
  </si>
  <si>
    <t>variety</t>
  </si>
  <si>
    <t>outlier</t>
  </si>
  <si>
    <t>normality</t>
  </si>
  <si>
    <t>coef</t>
  </si>
  <si>
    <t>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</si>
</sst>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4F43-0D49-4AC2-9345-8EC73C472A33}">
  <dimension ref="A1:AD93"/>
  <sheetViews>
    <sheetView tabSelected="1" topLeftCell="I1" workbookViewId="0">
      <selection activeCell="W4" sqref="W4"/>
    </sheetView>
  </sheetViews>
  <sheetFormatPr defaultRowHeight="15" x14ac:dyDescent="0.25"/>
  <cols>
    <col min="1" max="1" width="22.28515625" bestFit="1" customWidth="1"/>
    <col min="23" max="23" width="22.28515625" bestFit="1" customWidth="1"/>
  </cols>
  <sheetData>
    <row r="1" spans="1:30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O1" t="s">
        <v>19</v>
      </c>
      <c r="P1" t="s">
        <v>92</v>
      </c>
      <c r="Q1" t="s">
        <v>93</v>
      </c>
      <c r="R1" t="s">
        <v>94</v>
      </c>
      <c r="T1">
        <f>COUNT(Q2:Q93)</f>
        <v>92</v>
      </c>
      <c r="W1" s="11" t="s">
        <v>99</v>
      </c>
      <c r="X1" s="12" t="s">
        <v>93</v>
      </c>
      <c r="Y1" s="12" t="s">
        <v>94</v>
      </c>
      <c r="Z1" s="13" t="s">
        <v>100</v>
      </c>
      <c r="AB1">
        <f>COUNT(X2:X84)</f>
        <v>83</v>
      </c>
    </row>
    <row r="2" spans="1:30" x14ac:dyDescent="0.25">
      <c r="A2" t="s">
        <v>13</v>
      </c>
      <c r="B2">
        <v>175.97239876693601</v>
      </c>
      <c r="C2">
        <v>179.81048501488499</v>
      </c>
      <c r="D2">
        <v>180.92623893437701</v>
      </c>
      <c r="E2">
        <v>184.81032088828499</v>
      </c>
      <c r="F2">
        <v>184.15077996732799</v>
      </c>
      <c r="G2">
        <v>187.25016498362601</v>
      </c>
      <c r="H2">
        <v>177.222222222222</v>
      </c>
      <c r="I2">
        <v>206.49932157394801</v>
      </c>
      <c r="J2">
        <v>197.483843171047</v>
      </c>
      <c r="K2">
        <v>164.94854202401399</v>
      </c>
      <c r="L2">
        <v>93.580419580419601</v>
      </c>
      <c r="M2">
        <v>220.79220779220799</v>
      </c>
      <c r="O2">
        <f>PEARSON($B$1:$M$1,B2:M2)</f>
        <v>-0.11211435968593099</v>
      </c>
      <c r="P2">
        <f>STDEV(B2:M2)</f>
        <v>30.867722571959202</v>
      </c>
      <c r="Q2">
        <f>O2*(STDEV(B1:M1)/P2)</f>
        <v>-1.3095688275060838E-2</v>
      </c>
      <c r="R2">
        <f>ABS(Q2)</f>
        <v>1.3095688275060838E-2</v>
      </c>
      <c r="T2">
        <f>AVERAGE(Q2:Q93)</f>
        <v>-19.567010922476356</v>
      </c>
      <c r="W2" s="2" t="s">
        <v>59</v>
      </c>
      <c r="X2" s="3">
        <v>11.135463085315441</v>
      </c>
      <c r="Y2" s="3">
        <v>11.135463085315441</v>
      </c>
      <c r="Z2" s="4" t="s">
        <v>97</v>
      </c>
      <c r="AB2">
        <f>AVERAGE(X2:X84)</f>
        <v>-0.23585958831504222</v>
      </c>
    </row>
    <row r="3" spans="1:30" x14ac:dyDescent="0.25">
      <c r="A3" t="s">
        <v>36</v>
      </c>
      <c r="B3">
        <v>277.33429867725101</v>
      </c>
      <c r="C3">
        <v>280.50789762824797</v>
      </c>
      <c r="D3">
        <v>281.057095847818</v>
      </c>
      <c r="E3">
        <v>283.84463362142998</v>
      </c>
      <c r="F3">
        <v>282.16381300092002</v>
      </c>
      <c r="G3">
        <v>283.022462310295</v>
      </c>
      <c r="H3">
        <v>273.41658151912401</v>
      </c>
      <c r="I3">
        <v>292.451620794642</v>
      </c>
      <c r="J3">
        <v>274.27119411542202</v>
      </c>
      <c r="K3">
        <v>258.77688521607598</v>
      </c>
      <c r="L3">
        <v>164.22793547770499</v>
      </c>
      <c r="M3">
        <v>336.220365532985</v>
      </c>
      <c r="O3">
        <f t="shared" ref="O3:O66" si="0">PEARSON($B$1:$M$1,B3:M3)</f>
        <v>-0.18729970519940928</v>
      </c>
      <c r="P3">
        <f t="shared" ref="P3:P66" si="1">STDEV(B3:M3)</f>
        <v>39.129273406394042</v>
      </c>
      <c r="Q3">
        <f t="shared" ref="Q3:Q66" si="2">O3*(STDEV(B2:M2)/P3)</f>
        <v>-0.14775422170145289</v>
      </c>
      <c r="R3">
        <f t="shared" ref="R3:R66" si="3">ABS(Q3)</f>
        <v>0.14775422170145289</v>
      </c>
      <c r="T3">
        <f>STDEV(Q2:Q93)</f>
        <v>166.38504384092215</v>
      </c>
      <c r="U3">
        <f>T2-1.96*(T3/SQRT(T1))</f>
        <v>-53.56681724833993</v>
      </c>
      <c r="V3">
        <f>T2+1.96*(T3/SQRT(T1))</f>
        <v>14.432795403387217</v>
      </c>
      <c r="W3" s="5" t="s">
        <v>56</v>
      </c>
      <c r="X3" s="6">
        <v>-9.5221020410548487</v>
      </c>
      <c r="Y3" s="6">
        <v>9.5221020410548487</v>
      </c>
      <c r="Z3" s="7" t="s">
        <v>97</v>
      </c>
      <c r="AB3">
        <f>STDEV(X2:X84)</f>
        <v>2.372083137297472</v>
      </c>
      <c r="AC3">
        <f>AB2-1.96*(AB3/SQRT(AB1))</f>
        <v>-0.74618469070602322</v>
      </c>
      <c r="AD3">
        <f>AB2+1.96*(AB3/SQRT(AB1))</f>
        <v>0.27446551407593872</v>
      </c>
    </row>
    <row r="4" spans="1:30" x14ac:dyDescent="0.25">
      <c r="A4" t="s">
        <v>59</v>
      </c>
      <c r="B4">
        <v>4.4730134999643498</v>
      </c>
      <c r="C4">
        <v>4.4188615185940101</v>
      </c>
      <c r="D4">
        <v>4.4458050117086598</v>
      </c>
      <c r="E4">
        <v>4.3603356125688997</v>
      </c>
      <c r="F4">
        <v>4.41568962531501</v>
      </c>
      <c r="G4">
        <v>4.3832257713868996</v>
      </c>
      <c r="H4">
        <v>4.7512531975289196</v>
      </c>
      <c r="I4">
        <v>3.8805391819421602</v>
      </c>
      <c r="J4">
        <v>4.1058716957914596</v>
      </c>
      <c r="K4">
        <v>5.59109855613658</v>
      </c>
      <c r="L4">
        <v>4.9435368533152699</v>
      </c>
      <c r="M4">
        <v>3.9741890661911699</v>
      </c>
      <c r="O4">
        <f t="shared" si="0"/>
        <v>0.13043721717030765</v>
      </c>
      <c r="P4">
        <f t="shared" si="1"/>
        <v>0.45834766762028933</v>
      </c>
      <c r="Q4">
        <f t="shared" si="2"/>
        <v>11.135463085315441</v>
      </c>
      <c r="R4">
        <f t="shared" si="3"/>
        <v>11.135463085315441</v>
      </c>
      <c r="W4" s="5" t="s">
        <v>19</v>
      </c>
      <c r="X4" s="6">
        <v>7.3286926811611313</v>
      </c>
      <c r="Y4" s="6">
        <v>7.3286926811611313</v>
      </c>
      <c r="Z4" s="7" t="s">
        <v>95</v>
      </c>
    </row>
    <row r="5" spans="1:30" x14ac:dyDescent="0.25">
      <c r="A5" t="s">
        <v>82</v>
      </c>
      <c r="B5">
        <v>1.68146896483175</v>
      </c>
      <c r="C5">
        <v>1.66881411977519</v>
      </c>
      <c r="D5">
        <v>1.67545533437567</v>
      </c>
      <c r="E5">
        <v>1.6538094068142899</v>
      </c>
      <c r="F5">
        <v>1.6661879585591499</v>
      </c>
      <c r="G5">
        <v>1.6533505751122199</v>
      </c>
      <c r="H5">
        <v>1.7417849002639001</v>
      </c>
      <c r="I5">
        <v>1.5017752801806901</v>
      </c>
      <c r="J5">
        <v>1.5162392021359601</v>
      </c>
      <c r="K5">
        <v>1.8757653044912099</v>
      </c>
      <c r="L5">
        <v>1.60508435326062</v>
      </c>
      <c r="M5">
        <v>1.23288106221747</v>
      </c>
      <c r="O5">
        <f t="shared" si="0"/>
        <v>-0.41939170058938574</v>
      </c>
      <c r="P5">
        <f t="shared" si="1"/>
        <v>0.15626636541915118</v>
      </c>
      <c r="Q5">
        <f t="shared" si="2"/>
        <v>-1.2301252881184201</v>
      </c>
      <c r="R5">
        <f t="shared" si="3"/>
        <v>1.2301252881184201</v>
      </c>
      <c r="W5" s="5" t="s">
        <v>20</v>
      </c>
      <c r="X5" s="6">
        <v>-7.0947833828922242</v>
      </c>
      <c r="Y5" s="6">
        <v>7.0947833828922242</v>
      </c>
      <c r="Z5" s="7" t="s">
        <v>95</v>
      </c>
    </row>
    <row r="6" spans="1:30" x14ac:dyDescent="0.25">
      <c r="A6" t="s">
        <v>4</v>
      </c>
      <c r="B6">
        <v>1.0001347275709001</v>
      </c>
      <c r="C6">
        <v>0.99920705300736101</v>
      </c>
      <c r="D6">
        <v>0.99961121157376198</v>
      </c>
      <c r="E6">
        <v>1.00398885228999</v>
      </c>
      <c r="F6">
        <v>1.0016034147659501</v>
      </c>
      <c r="G6">
        <v>1.0092792048688499</v>
      </c>
      <c r="H6">
        <v>1.0093175766378399</v>
      </c>
      <c r="I6">
        <v>0.98377807930046701</v>
      </c>
      <c r="J6">
        <v>1.0072286849537999</v>
      </c>
      <c r="K6">
        <v>1.0726129216695299</v>
      </c>
      <c r="L6">
        <v>0.84537684537684499</v>
      </c>
      <c r="M6">
        <v>0.86002886002886003</v>
      </c>
      <c r="O6">
        <f t="shared" si="0"/>
        <v>-0.47965679848863901</v>
      </c>
      <c r="P6">
        <f t="shared" si="1"/>
        <v>6.4442328293222884E-2</v>
      </c>
      <c r="Q6">
        <f t="shared" si="2"/>
        <v>-1.1631209879219777</v>
      </c>
      <c r="R6">
        <f t="shared" si="3"/>
        <v>1.1631209879219777</v>
      </c>
      <c r="W6" s="5" t="s">
        <v>64</v>
      </c>
      <c r="X6" s="6">
        <v>-6.5074933547397498</v>
      </c>
      <c r="Y6" s="6">
        <v>6.5074933547397498</v>
      </c>
      <c r="Z6" s="7" t="s">
        <v>97</v>
      </c>
    </row>
    <row r="7" spans="1:30" x14ac:dyDescent="0.25">
      <c r="A7" t="s">
        <v>27</v>
      </c>
      <c r="B7">
        <v>0.58337582063065896</v>
      </c>
      <c r="C7">
        <v>0.58371631417377301</v>
      </c>
      <c r="D7">
        <v>0.58190886331933001</v>
      </c>
      <c r="E7">
        <v>0.58056529543229296</v>
      </c>
      <c r="F7">
        <v>0.58113673366365104</v>
      </c>
      <c r="G7">
        <v>0.57589699302862896</v>
      </c>
      <c r="H7">
        <v>0.579700193542102</v>
      </c>
      <c r="I7">
        <v>0.57292277194378505</v>
      </c>
      <c r="J7">
        <v>0.591016972506618</v>
      </c>
      <c r="K7">
        <v>0.55583469925628504</v>
      </c>
      <c r="L7">
        <v>0.60408466634256097</v>
      </c>
      <c r="M7">
        <v>0.60278092885668899</v>
      </c>
      <c r="O7">
        <f t="shared" si="0"/>
        <v>0.24134967436363924</v>
      </c>
      <c r="P7">
        <f t="shared" si="1"/>
        <v>1.2832593349856721E-2</v>
      </c>
      <c r="Q7">
        <f t="shared" si="2"/>
        <v>1.2120024787489843</v>
      </c>
      <c r="R7">
        <f t="shared" si="3"/>
        <v>1.2120024787489843</v>
      </c>
      <c r="W7" s="5" t="s">
        <v>21</v>
      </c>
      <c r="X7" s="6">
        <v>4.563220530111824</v>
      </c>
      <c r="Y7" s="6">
        <v>4.563220530111824</v>
      </c>
      <c r="Z7" s="7" t="s">
        <v>95</v>
      </c>
    </row>
    <row r="8" spans="1:30" x14ac:dyDescent="0.25">
      <c r="A8" t="s">
        <v>50</v>
      </c>
      <c r="B8">
        <v>1.79982778563054</v>
      </c>
      <c r="C8">
        <v>1.7979303748918101</v>
      </c>
      <c r="D8">
        <v>1.80410549943453</v>
      </c>
      <c r="E8">
        <v>1.81020445677111</v>
      </c>
      <c r="F8">
        <v>1.81025208884161</v>
      </c>
      <c r="G8">
        <v>1.8360702941459801</v>
      </c>
      <c r="H8">
        <v>1.8374486242855901</v>
      </c>
      <c r="I8">
        <v>1.84766648258138</v>
      </c>
      <c r="J8">
        <v>1.82530648852879</v>
      </c>
      <c r="K8">
        <v>1.81235393293562</v>
      </c>
      <c r="L8">
        <v>1.78800587076127</v>
      </c>
      <c r="M8">
        <v>2.6946661498508901</v>
      </c>
      <c r="O8">
        <f t="shared" si="0"/>
        <v>0.49546949759152487</v>
      </c>
      <c r="P8">
        <f t="shared" si="1"/>
        <v>0.25446159993126827</v>
      </c>
      <c r="Q8">
        <f t="shared" si="2"/>
        <v>2.4986711478538346E-2</v>
      </c>
      <c r="R8">
        <f t="shared" si="3"/>
        <v>2.4986711478538346E-2</v>
      </c>
      <c r="W8" s="5" t="s">
        <v>30</v>
      </c>
      <c r="X8" s="6">
        <v>-4.1910515384646887</v>
      </c>
      <c r="Y8" s="6">
        <v>4.1910515384646887</v>
      </c>
      <c r="Z8" s="7" t="s">
        <v>96</v>
      </c>
    </row>
    <row r="9" spans="1:30" x14ac:dyDescent="0.25">
      <c r="A9" t="s">
        <v>73</v>
      </c>
      <c r="B9">
        <v>-1.33261012066955E-3</v>
      </c>
      <c r="C9">
        <v>4.4591519039604899E-4</v>
      </c>
      <c r="D9">
        <v>4.0841389978087204E-3</v>
      </c>
      <c r="E9">
        <v>-1.1174253280733199E-2</v>
      </c>
      <c r="F9">
        <v>-1.6473220893815301E-3</v>
      </c>
      <c r="G9">
        <v>-1.5761499467607201E-2</v>
      </c>
      <c r="H9">
        <v>-2.84682230992034E-2</v>
      </c>
      <c r="I9">
        <v>4.0961656098101901E-2</v>
      </c>
      <c r="J9">
        <v>-2.0998163197187201E-2</v>
      </c>
      <c r="K9">
        <v>-0.113602975433724</v>
      </c>
      <c r="L9">
        <v>0.13064176099977401</v>
      </c>
      <c r="M9">
        <v>0.696879126404226</v>
      </c>
      <c r="O9">
        <f t="shared" si="0"/>
        <v>0.48829071539902669</v>
      </c>
      <c r="P9">
        <f t="shared" si="1"/>
        <v>0.2089803914087105</v>
      </c>
      <c r="Q9">
        <f t="shared" si="2"/>
        <v>0.59455930690175263</v>
      </c>
      <c r="R9">
        <f t="shared" si="3"/>
        <v>0.59455930690175263</v>
      </c>
      <c r="W9" s="5" t="s">
        <v>28</v>
      </c>
      <c r="X9" s="6">
        <v>-3.6210104567577575</v>
      </c>
      <c r="Y9" s="6">
        <v>3.6210104567577575</v>
      </c>
      <c r="Z9" s="7" t="s">
        <v>96</v>
      </c>
    </row>
    <row r="10" spans="1:30" x14ac:dyDescent="0.25">
      <c r="A10" t="s">
        <v>16</v>
      </c>
      <c r="B10">
        <v>1.9913163582182001</v>
      </c>
      <c r="C10">
        <v>2.00971003817049</v>
      </c>
      <c r="D10">
        <v>2.0149431298960301</v>
      </c>
      <c r="E10">
        <v>2.0333192349264499</v>
      </c>
      <c r="F10">
        <v>2.0229937084144298</v>
      </c>
      <c r="G10">
        <v>2.0235584166552498</v>
      </c>
      <c r="H10">
        <v>1.93333333333333</v>
      </c>
      <c r="I10">
        <v>2.1373134328358199</v>
      </c>
      <c r="J10">
        <v>2.3412322274881499</v>
      </c>
      <c r="K10">
        <v>1.7358490566037701</v>
      </c>
      <c r="L10">
        <v>1.4615384615384599</v>
      </c>
      <c r="M10">
        <v>1.4285714285714299</v>
      </c>
      <c r="O10">
        <f t="shared" si="0"/>
        <v>-0.53911867142583181</v>
      </c>
      <c r="P10">
        <f t="shared" si="1"/>
        <v>0.26389222810530788</v>
      </c>
      <c r="Q10">
        <f t="shared" si="2"/>
        <v>-0.42693652548704292</v>
      </c>
      <c r="R10">
        <f t="shared" si="3"/>
        <v>0.42693652548704292</v>
      </c>
      <c r="W10" s="5" t="s">
        <v>2</v>
      </c>
      <c r="X10" s="6">
        <v>2.4877144643037079</v>
      </c>
      <c r="Y10" s="6">
        <v>2.4877144643037079</v>
      </c>
      <c r="Z10" s="7" t="s">
        <v>95</v>
      </c>
    </row>
    <row r="11" spans="1:30" ht="15.75" thickBot="1" x14ac:dyDescent="0.3">
      <c r="A11" t="s">
        <v>39</v>
      </c>
      <c r="B11">
        <v>2.1763850270310101</v>
      </c>
      <c r="C11">
        <v>2.1842313542931699</v>
      </c>
      <c r="D11">
        <v>2.1823630153175602</v>
      </c>
      <c r="E11">
        <v>2.1958087507181601</v>
      </c>
      <c r="F11">
        <v>2.18775499479736</v>
      </c>
      <c r="G11">
        <v>2.2031095071103302</v>
      </c>
      <c r="H11">
        <v>2.1147136802492401</v>
      </c>
      <c r="I11">
        <v>2.2261414546368101</v>
      </c>
      <c r="J11">
        <v>2.2545523044348799</v>
      </c>
      <c r="K11">
        <v>2.1136092299140699</v>
      </c>
      <c r="L11">
        <v>1.19828937903056</v>
      </c>
      <c r="M11">
        <v>2.22539456105675</v>
      </c>
      <c r="O11">
        <f t="shared" si="0"/>
        <v>-0.37114903832885154</v>
      </c>
      <c r="P11">
        <f t="shared" si="1"/>
        <v>0.28855544870094824</v>
      </c>
      <c r="Q11">
        <f t="shared" si="2"/>
        <v>-0.33942643302933789</v>
      </c>
      <c r="R11">
        <f t="shared" si="3"/>
        <v>0.33942643302933789</v>
      </c>
      <c r="W11" s="8" t="s">
        <v>37</v>
      </c>
      <c r="X11" s="9">
        <v>-2.2698701445546265</v>
      </c>
      <c r="Y11" s="9">
        <v>2.2698701445546265</v>
      </c>
      <c r="Z11" s="10" t="s">
        <v>96</v>
      </c>
    </row>
    <row r="12" spans="1:30" x14ac:dyDescent="0.25">
      <c r="A12" t="s">
        <v>62</v>
      </c>
      <c r="B12">
        <v>3.5021507572981001</v>
      </c>
      <c r="C12">
        <v>3.4855469728841202</v>
      </c>
      <c r="D12">
        <v>3.50682726641576</v>
      </c>
      <c r="E12">
        <v>3.4390225186894599</v>
      </c>
      <c r="F12">
        <v>3.4702668261763301</v>
      </c>
      <c r="G12">
        <v>3.5114705614817598</v>
      </c>
      <c r="H12">
        <v>3.7655144630047199</v>
      </c>
      <c r="I12">
        <v>3.2056376849929298</v>
      </c>
      <c r="J12">
        <v>2.7839536950092501</v>
      </c>
      <c r="K12">
        <v>3.5474558806951699</v>
      </c>
      <c r="L12">
        <v>1.5537308673469401</v>
      </c>
      <c r="M12">
        <v>3.5961538461538498</v>
      </c>
      <c r="O12">
        <f t="shared" si="0"/>
        <v>-0.42113876820708313</v>
      </c>
      <c r="P12">
        <f t="shared" si="1"/>
        <v>0.59520213506099129</v>
      </c>
      <c r="Q12">
        <f t="shared" si="2"/>
        <v>-0.204169103346558</v>
      </c>
      <c r="R12">
        <f t="shared" si="3"/>
        <v>0.204169103346558</v>
      </c>
      <c r="W12" t="s">
        <v>87</v>
      </c>
      <c r="X12">
        <v>-2.1953998929260701</v>
      </c>
      <c r="Y12">
        <v>2.1953998929260701</v>
      </c>
      <c r="Z12" t="s">
        <v>98</v>
      </c>
    </row>
    <row r="13" spans="1:30" x14ac:dyDescent="0.25">
      <c r="A13" t="s">
        <v>85</v>
      </c>
      <c r="B13">
        <v>1.1554606842327</v>
      </c>
      <c r="C13">
        <v>1.1484172720975001</v>
      </c>
      <c r="D13">
        <v>1.1520575781615801</v>
      </c>
      <c r="E13">
        <v>1.1332819654660899</v>
      </c>
      <c r="F13">
        <v>1.1402946961998901</v>
      </c>
      <c r="G13">
        <v>1.16311515083245</v>
      </c>
      <c r="H13">
        <v>1.21459563434273</v>
      </c>
      <c r="I13">
        <v>1.04505489296703</v>
      </c>
      <c r="J13">
        <v>0.86470483797925601</v>
      </c>
      <c r="K13">
        <v>1.14512800727287</v>
      </c>
      <c r="L13">
        <v>-5.0790915594701502E-2</v>
      </c>
      <c r="M13">
        <v>1.0920046852860901</v>
      </c>
      <c r="O13">
        <f t="shared" si="0"/>
        <v>-0.47554852737103531</v>
      </c>
      <c r="P13">
        <f t="shared" si="1"/>
        <v>0.34771983803286477</v>
      </c>
      <c r="Q13">
        <f t="shared" si="2"/>
        <v>-0.81401021125978501</v>
      </c>
      <c r="R13">
        <f t="shared" si="3"/>
        <v>0.81401021125978501</v>
      </c>
      <c r="W13" t="s">
        <v>88</v>
      </c>
      <c r="X13">
        <v>-1.971689401571445</v>
      </c>
      <c r="Y13">
        <v>1.971689401571445</v>
      </c>
      <c r="Z13" t="s">
        <v>98</v>
      </c>
    </row>
    <row r="14" spans="1:30" x14ac:dyDescent="0.25">
      <c r="A14" t="s">
        <v>7</v>
      </c>
      <c r="B14">
        <v>1.37005632405455E-3</v>
      </c>
      <c r="C14">
        <v>1.3687910546664999E-3</v>
      </c>
      <c r="D14">
        <v>1.36998969891712E-3</v>
      </c>
      <c r="E14">
        <v>1.3704233258273E-3</v>
      </c>
      <c r="F14">
        <v>1.3613145497105501E-3</v>
      </c>
      <c r="G14">
        <v>1.37946230224826E-3</v>
      </c>
      <c r="H14">
        <v>1.3898497916762799E-3</v>
      </c>
      <c r="I14">
        <v>1.3138128370187301E-3</v>
      </c>
      <c r="J14">
        <v>1.3081539277734801E-3</v>
      </c>
      <c r="K14">
        <v>1.32574125854043E-3</v>
      </c>
      <c r="L14">
        <v>1.5518727847494999E-3</v>
      </c>
      <c r="M14">
        <v>9.8835715274071399E-4</v>
      </c>
      <c r="O14">
        <f t="shared" si="0"/>
        <v>-0.32702140806382707</v>
      </c>
      <c r="P14">
        <f t="shared" si="1"/>
        <v>1.2737681971152946E-4</v>
      </c>
      <c r="Q14">
        <f t="shared" si="2"/>
        <v>-892.71997293351126</v>
      </c>
      <c r="R14">
        <f t="shared" si="3"/>
        <v>892.71997293351126</v>
      </c>
      <c r="W14" t="s">
        <v>22</v>
      </c>
      <c r="X14">
        <v>1.8042457236259803</v>
      </c>
      <c r="Y14">
        <v>1.8042457236259803</v>
      </c>
      <c r="Z14" t="s">
        <v>95</v>
      </c>
    </row>
    <row r="15" spans="1:30" x14ac:dyDescent="0.25">
      <c r="A15" t="s">
        <v>30</v>
      </c>
      <c r="B15">
        <v>7.9836090230224802E-4</v>
      </c>
      <c r="C15">
        <v>7.9997770085968496E-4</v>
      </c>
      <c r="D15">
        <v>7.9920474335398598E-4</v>
      </c>
      <c r="E15">
        <v>7.9790316141226298E-4</v>
      </c>
      <c r="F15">
        <v>7.9834945668332599E-4</v>
      </c>
      <c r="G15">
        <v>7.9830689973267902E-4</v>
      </c>
      <c r="H15">
        <v>8.0403483378520203E-4</v>
      </c>
      <c r="I15">
        <v>7.8365617232709496E-4</v>
      </c>
      <c r="J15">
        <v>8.0843094889819901E-4</v>
      </c>
      <c r="K15">
        <v>7.7268816117154703E-4</v>
      </c>
      <c r="L15">
        <v>7.3916537574505905E-4</v>
      </c>
      <c r="M15">
        <v>7.5800399985436102E-4</v>
      </c>
      <c r="O15">
        <f t="shared" si="0"/>
        <v>-0.69442910299924343</v>
      </c>
      <c r="P15">
        <f t="shared" si="1"/>
        <v>2.1105483872808028E-5</v>
      </c>
      <c r="Q15">
        <f t="shared" si="2"/>
        <v>-4.1910515384646887</v>
      </c>
      <c r="R15">
        <f t="shared" si="3"/>
        <v>4.1910515384646887</v>
      </c>
      <c r="W15" t="s">
        <v>80</v>
      </c>
      <c r="X15">
        <v>-1.6320717662659918</v>
      </c>
      <c r="Y15">
        <v>1.6320717662659918</v>
      </c>
      <c r="Z15" t="s">
        <v>98</v>
      </c>
    </row>
    <row r="16" spans="1:30" x14ac:dyDescent="0.25">
      <c r="A16" t="s">
        <v>53</v>
      </c>
      <c r="B16">
        <v>1.8011429621294901</v>
      </c>
      <c r="C16">
        <v>1.7989730699022599</v>
      </c>
      <c r="D16">
        <v>1.79833119144223</v>
      </c>
      <c r="E16">
        <v>1.8053886157399199</v>
      </c>
      <c r="F16">
        <v>1.79895342353881</v>
      </c>
      <c r="G16">
        <v>1.8095020993569599</v>
      </c>
      <c r="H16">
        <v>1.7782800448903899</v>
      </c>
      <c r="I16">
        <v>1.8229325082944801</v>
      </c>
      <c r="J16">
        <v>1.7288102774273999</v>
      </c>
      <c r="K16">
        <v>1.8883860285374301</v>
      </c>
      <c r="L16">
        <v>1.7170399739495501</v>
      </c>
      <c r="M16">
        <v>1.2349153800141599</v>
      </c>
      <c r="O16">
        <f t="shared" si="0"/>
        <v>-0.50273413844994863</v>
      </c>
      <c r="P16">
        <f t="shared" si="1"/>
        <v>0.16745332413190023</v>
      </c>
      <c r="Q16">
        <f t="shared" si="2"/>
        <v>-6.336361076360451E-5</v>
      </c>
      <c r="R16">
        <f t="shared" si="3"/>
        <v>6.336361076360451E-5</v>
      </c>
      <c r="W16" t="s">
        <v>91</v>
      </c>
      <c r="X16">
        <v>-1.6092751270032839</v>
      </c>
      <c r="Y16">
        <v>1.6092751270032839</v>
      </c>
      <c r="Z16" t="s">
        <v>98</v>
      </c>
    </row>
    <row r="17" spans="1:26" x14ac:dyDescent="0.25">
      <c r="A17" t="s">
        <v>76</v>
      </c>
      <c r="B17">
        <v>-2.0939452220184601E-4</v>
      </c>
      <c r="C17">
        <v>2.2524650457946601E-3</v>
      </c>
      <c r="D17">
        <v>9.7892375928282892E-4</v>
      </c>
      <c r="E17">
        <v>-6.2129619829534299E-3</v>
      </c>
      <c r="F17">
        <v>3.72448841318461E-3</v>
      </c>
      <c r="G17">
        <v>-2.4284690245615002E-2</v>
      </c>
      <c r="H17">
        <v>-2.5008916856895699E-2</v>
      </c>
      <c r="I17">
        <v>9.7329463036356194E-3</v>
      </c>
      <c r="J17">
        <v>7.8213583882828397E-2</v>
      </c>
      <c r="K17">
        <v>0.134242325046732</v>
      </c>
      <c r="L17">
        <v>0.46335255416786197</v>
      </c>
      <c r="M17">
        <v>0.158284465765682</v>
      </c>
      <c r="O17">
        <f t="shared" si="0"/>
        <v>0.65889166662106391</v>
      </c>
      <c r="P17">
        <f t="shared" si="1"/>
        <v>0.13901567325443648</v>
      </c>
      <c r="Q17">
        <f t="shared" si="2"/>
        <v>0.79367741230562172</v>
      </c>
      <c r="R17">
        <f t="shared" si="3"/>
        <v>0.79367741230562172</v>
      </c>
      <c r="W17" t="s">
        <v>38</v>
      </c>
      <c r="X17">
        <v>1.4669712739887952</v>
      </c>
      <c r="Y17">
        <v>1.4669712739887952</v>
      </c>
      <c r="Z17" t="s">
        <v>96</v>
      </c>
    </row>
    <row r="18" spans="1:26" x14ac:dyDescent="0.25">
      <c r="A18" t="s">
        <v>12</v>
      </c>
      <c r="B18">
        <v>650.29736061554502</v>
      </c>
      <c r="C18">
        <v>666.70087912315898</v>
      </c>
      <c r="D18">
        <v>674.86343540930795</v>
      </c>
      <c r="E18">
        <v>686.44759182279699</v>
      </c>
      <c r="F18">
        <v>684.16733075561694</v>
      </c>
      <c r="G18">
        <v>702.31312716260004</v>
      </c>
      <c r="H18">
        <v>668.92536695935405</v>
      </c>
      <c r="I18">
        <v>783.42360922659395</v>
      </c>
      <c r="J18">
        <v>801.76743740724805</v>
      </c>
      <c r="K18">
        <v>626.93043643987005</v>
      </c>
      <c r="L18">
        <v>507.53302253302297</v>
      </c>
      <c r="M18">
        <v>947.376623376623</v>
      </c>
      <c r="O18">
        <f t="shared" si="0"/>
        <v>0.27517265813094371</v>
      </c>
      <c r="P18">
        <f t="shared" si="1"/>
        <v>107.24242336766196</v>
      </c>
      <c r="Q18">
        <f t="shared" si="2"/>
        <v>3.566994397370265E-4</v>
      </c>
      <c r="R18">
        <f t="shared" si="3"/>
        <v>3.566994397370265E-4</v>
      </c>
      <c r="W18" t="s">
        <v>14</v>
      </c>
      <c r="X18">
        <v>1.3536502479183576</v>
      </c>
      <c r="Y18">
        <v>1.3536502479183576</v>
      </c>
      <c r="Z18" t="s">
        <v>95</v>
      </c>
    </row>
    <row r="19" spans="1:26" x14ac:dyDescent="0.25">
      <c r="A19" t="s">
        <v>35</v>
      </c>
      <c r="B19">
        <v>1002.72389751117</v>
      </c>
      <c r="C19">
        <v>1011.07018394714</v>
      </c>
      <c r="D19">
        <v>1015.24412533078</v>
      </c>
      <c r="E19">
        <v>1020.06785668511</v>
      </c>
      <c r="F19">
        <v>1016.67909420666</v>
      </c>
      <c r="G19">
        <v>1024.8905728838399</v>
      </c>
      <c r="H19">
        <v>1009.59132431592</v>
      </c>
      <c r="I19">
        <v>1047.7548197009601</v>
      </c>
      <c r="J19">
        <v>1071.1451856231699</v>
      </c>
      <c r="K19">
        <v>1006.42905117278</v>
      </c>
      <c r="L19">
        <v>961.46312933239199</v>
      </c>
      <c r="M19">
        <v>1177.1217202084299</v>
      </c>
      <c r="O19">
        <f t="shared" si="0"/>
        <v>0.41442592911374893</v>
      </c>
      <c r="P19">
        <f t="shared" si="1"/>
        <v>53.037868012980631</v>
      </c>
      <c r="Q19">
        <f t="shared" si="2"/>
        <v>0.83796808977457327</v>
      </c>
      <c r="R19">
        <f t="shared" si="3"/>
        <v>0.83796808977457327</v>
      </c>
      <c r="W19" t="s">
        <v>78</v>
      </c>
      <c r="X19">
        <v>-1.306665425289667</v>
      </c>
      <c r="Y19">
        <v>1.306665425289667</v>
      </c>
      <c r="Z19" t="s">
        <v>97</v>
      </c>
    </row>
    <row r="20" spans="1:26" x14ac:dyDescent="0.25">
      <c r="A20" t="s">
        <v>58</v>
      </c>
      <c r="B20">
        <v>1.8872076465365</v>
      </c>
      <c r="C20">
        <v>1.8220711230303801</v>
      </c>
      <c r="D20">
        <v>1.7920866471910399</v>
      </c>
      <c r="E20">
        <v>1.74720497156968</v>
      </c>
      <c r="F20">
        <v>1.7500456023956199</v>
      </c>
      <c r="G20">
        <v>1.6873163668016</v>
      </c>
      <c r="H20">
        <v>1.8110827064703601</v>
      </c>
      <c r="I20">
        <v>1.43108660183738</v>
      </c>
      <c r="J20">
        <v>1.4056787711669001</v>
      </c>
      <c r="K20">
        <v>1.99653466197304</v>
      </c>
      <c r="L20">
        <v>2.8488224574990602</v>
      </c>
      <c r="M20">
        <v>1.1684915276038299</v>
      </c>
      <c r="O20">
        <f t="shared" si="0"/>
        <v>6.925287089259588E-3</v>
      </c>
      <c r="P20">
        <f t="shared" si="1"/>
        <v>0.41009912571312823</v>
      </c>
      <c r="Q20">
        <f t="shared" si="2"/>
        <v>0.8956431251918433</v>
      </c>
      <c r="R20">
        <f t="shared" si="3"/>
        <v>0.8956431251918433</v>
      </c>
      <c r="W20" t="s">
        <v>57</v>
      </c>
      <c r="X20">
        <v>-1.2722994720528742</v>
      </c>
      <c r="Y20">
        <v>1.2722994720528742</v>
      </c>
      <c r="Z20" t="s">
        <v>97</v>
      </c>
    </row>
    <row r="21" spans="1:26" x14ac:dyDescent="0.25">
      <c r="A21" t="s">
        <v>81</v>
      </c>
      <c r="B21">
        <v>0.92152455116287901</v>
      </c>
      <c r="C21">
        <v>0.88519727299282203</v>
      </c>
      <c r="D21">
        <v>0.86786254038102495</v>
      </c>
      <c r="E21">
        <v>0.84132509261461996</v>
      </c>
      <c r="F21">
        <v>0.84198638210673604</v>
      </c>
      <c r="G21">
        <v>0.80358887878753305</v>
      </c>
      <c r="H21">
        <v>0.87547599474097104</v>
      </c>
      <c r="I21">
        <v>0.61887390361834504</v>
      </c>
      <c r="J21">
        <v>0.60418348240676301</v>
      </c>
      <c r="K21">
        <v>0.955523787381654</v>
      </c>
      <c r="L21">
        <v>1.17780859463619</v>
      </c>
      <c r="M21">
        <v>0.262488585694517</v>
      </c>
      <c r="O21">
        <f t="shared" si="0"/>
        <v>-0.32252031472668941</v>
      </c>
      <c r="P21">
        <f t="shared" si="1"/>
        <v>0.22614329380866643</v>
      </c>
      <c r="Q21">
        <f t="shared" si="2"/>
        <v>-0.58487385085159449</v>
      </c>
      <c r="R21">
        <f t="shared" si="3"/>
        <v>0.58487385085159449</v>
      </c>
      <c r="W21" t="s">
        <v>82</v>
      </c>
      <c r="X21">
        <v>-1.2301252881184201</v>
      </c>
      <c r="Y21">
        <v>1.2301252881184201</v>
      </c>
      <c r="Z21" t="s">
        <v>98</v>
      </c>
    </row>
    <row r="22" spans="1:26" x14ac:dyDescent="0.25">
      <c r="A22" t="s">
        <v>3</v>
      </c>
      <c r="B22">
        <v>5.0009607698198897</v>
      </c>
      <c r="C22">
        <v>4.99846429652899</v>
      </c>
      <c r="D22">
        <v>5.0009012901772998</v>
      </c>
      <c r="E22">
        <v>4.9813453234666598</v>
      </c>
      <c r="F22">
        <v>5.0149757201764604</v>
      </c>
      <c r="G22">
        <v>4.96950051120713</v>
      </c>
      <c r="H22">
        <v>5.1328095772540197</v>
      </c>
      <c r="I22">
        <v>4.9829639680385904</v>
      </c>
      <c r="J22">
        <v>4.56412465891139</v>
      </c>
      <c r="K22">
        <v>4.91137793024585</v>
      </c>
      <c r="L22">
        <v>3.6985236985237</v>
      </c>
      <c r="M22">
        <v>4.6897546897546896</v>
      </c>
      <c r="O22">
        <f t="shared" si="0"/>
        <v>-0.5773729177473107</v>
      </c>
      <c r="P22">
        <f t="shared" si="1"/>
        <v>0.38796565974609604</v>
      </c>
      <c r="Q22">
        <f t="shared" si="2"/>
        <v>-0.33654786215034577</v>
      </c>
      <c r="R22">
        <f t="shared" si="3"/>
        <v>0.33654786215034577</v>
      </c>
      <c r="W22" t="s">
        <v>27</v>
      </c>
      <c r="X22">
        <v>1.2120024787489843</v>
      </c>
      <c r="Y22">
        <v>1.2120024787489843</v>
      </c>
      <c r="Z22" t="s">
        <v>96</v>
      </c>
    </row>
    <row r="23" spans="1:26" x14ac:dyDescent="0.25">
      <c r="A23" t="s">
        <v>26</v>
      </c>
      <c r="B23">
        <v>2.91603477251829</v>
      </c>
      <c r="C23">
        <v>2.9146285839685202</v>
      </c>
      <c r="D23">
        <v>2.9171461195551802</v>
      </c>
      <c r="E23">
        <v>2.9204974770552901</v>
      </c>
      <c r="F23">
        <v>2.9120121205549099</v>
      </c>
      <c r="G23">
        <v>2.8914711927682899</v>
      </c>
      <c r="H23">
        <v>2.9057490602085201</v>
      </c>
      <c r="I23">
        <v>2.9231570725361</v>
      </c>
      <c r="J23">
        <v>2.8161440829597</v>
      </c>
      <c r="K23">
        <v>2.8160621214537902</v>
      </c>
      <c r="L23">
        <v>2.0899322941376899</v>
      </c>
      <c r="M23">
        <v>1.76392785999878</v>
      </c>
      <c r="O23">
        <f t="shared" si="0"/>
        <v>-0.69785675881824061</v>
      </c>
      <c r="P23">
        <f t="shared" si="1"/>
        <v>0.38437176687106278</v>
      </c>
      <c r="Q23">
        <f t="shared" si="2"/>
        <v>-0.70438175011436766</v>
      </c>
      <c r="R23">
        <f t="shared" si="3"/>
        <v>0.70438175011436766</v>
      </c>
      <c r="W23" t="s">
        <v>86</v>
      </c>
      <c r="X23">
        <v>-1.1633277785031264</v>
      </c>
      <c r="Y23">
        <v>1.1633277785031264</v>
      </c>
      <c r="Z23" t="s">
        <v>98</v>
      </c>
    </row>
    <row r="24" spans="1:26" x14ac:dyDescent="0.25">
      <c r="A24" t="s">
        <v>49</v>
      </c>
      <c r="B24">
        <v>1.79839645818594</v>
      </c>
      <c r="C24">
        <v>1.7988680455680499</v>
      </c>
      <c r="D24">
        <v>1.799482788335</v>
      </c>
      <c r="E24">
        <v>1.79745760726493</v>
      </c>
      <c r="F24">
        <v>1.8016331398607199</v>
      </c>
      <c r="G24">
        <v>1.8036691415481401</v>
      </c>
      <c r="H24">
        <v>1.8369215717432801</v>
      </c>
      <c r="I24">
        <v>1.7975631247866899</v>
      </c>
      <c r="J24">
        <v>1.8629075864032201</v>
      </c>
      <c r="K24">
        <v>1.77407128673495</v>
      </c>
      <c r="L24">
        <v>2.05987115636061</v>
      </c>
      <c r="M24">
        <v>1.6548775096061501</v>
      </c>
      <c r="O24">
        <f t="shared" si="0"/>
        <v>0.12986046427804035</v>
      </c>
      <c r="P24">
        <f t="shared" si="1"/>
        <v>9.1325971491866068E-2</v>
      </c>
      <c r="Q24">
        <f t="shared" si="2"/>
        <v>0.54655532578366872</v>
      </c>
      <c r="R24">
        <f t="shared" si="3"/>
        <v>0.54655532578366872</v>
      </c>
      <c r="W24" t="s">
        <v>4</v>
      </c>
      <c r="X24">
        <v>-1.1631209879219777</v>
      </c>
      <c r="Y24">
        <v>1.1631209879219777</v>
      </c>
      <c r="Z24" t="s">
        <v>95</v>
      </c>
    </row>
    <row r="25" spans="1:26" x14ac:dyDescent="0.25">
      <c r="A25" t="s">
        <v>72</v>
      </c>
      <c r="B25">
        <v>-5.81050895524701E-4</v>
      </c>
      <c r="C25">
        <v>1.2332956136407099E-4</v>
      </c>
      <c r="D25">
        <v>2.5279740908396098E-3</v>
      </c>
      <c r="E25">
        <v>7.9471466820066408E-3</v>
      </c>
      <c r="F25">
        <v>-4.6430968616572301E-3</v>
      </c>
      <c r="G25">
        <v>1.4385273880947701E-2</v>
      </c>
      <c r="H25">
        <v>-6.8958084895794303E-2</v>
      </c>
      <c r="I25">
        <v>-1.42835711207552E-3</v>
      </c>
      <c r="J25">
        <v>0.141233010604603</v>
      </c>
      <c r="K25">
        <v>-0.11790143873096499</v>
      </c>
      <c r="L25">
        <v>5.0971638398974603E-2</v>
      </c>
      <c r="M25">
        <v>-0.28435538344302302</v>
      </c>
      <c r="O25">
        <f t="shared" si="0"/>
        <v>-0.35668621556781976</v>
      </c>
      <c r="P25">
        <f t="shared" si="1"/>
        <v>0.10299887931328054</v>
      </c>
      <c r="Q25">
        <f t="shared" si="2"/>
        <v>-0.31626281151476726</v>
      </c>
      <c r="R25">
        <f t="shared" si="3"/>
        <v>0.31626281151476726</v>
      </c>
      <c r="W25" t="s">
        <v>33</v>
      </c>
      <c r="X25">
        <v>1.1146786070901067</v>
      </c>
      <c r="Y25">
        <v>1.1146786070901067</v>
      </c>
      <c r="Z25" t="s">
        <v>96</v>
      </c>
    </row>
    <row r="26" spans="1:26" x14ac:dyDescent="0.25">
      <c r="A26" t="s">
        <v>17</v>
      </c>
      <c r="B26">
        <v>1.00829600897185</v>
      </c>
      <c r="C26">
        <v>1.0285587408268699</v>
      </c>
      <c r="D26">
        <v>1.04204766858437</v>
      </c>
      <c r="E26">
        <v>1.0624559424785001</v>
      </c>
      <c r="F26">
        <v>1.0733716561806901</v>
      </c>
      <c r="G26">
        <v>1.0898507053828199</v>
      </c>
      <c r="H26">
        <v>1.0675381263616599</v>
      </c>
      <c r="I26">
        <v>1.1776119402985099</v>
      </c>
      <c r="J26">
        <v>1.2559241706161099</v>
      </c>
      <c r="K26">
        <v>1.1509433962264199</v>
      </c>
      <c r="L26">
        <v>0.76923076923076905</v>
      </c>
      <c r="M26">
        <v>1.1428571428571399</v>
      </c>
      <c r="O26">
        <f t="shared" si="0"/>
        <v>0.12378770187836784</v>
      </c>
      <c r="P26">
        <f t="shared" si="1"/>
        <v>0.1187725726231432</v>
      </c>
      <c r="Q26">
        <f t="shared" si="2"/>
        <v>0.10734797002918488</v>
      </c>
      <c r="R26">
        <f t="shared" si="3"/>
        <v>0.10734797002918488</v>
      </c>
      <c r="W26" t="s">
        <v>84</v>
      </c>
      <c r="X26">
        <v>-0.99555996568325267</v>
      </c>
      <c r="Y26">
        <v>0.99555996568325267</v>
      </c>
      <c r="Z26" t="s">
        <v>98</v>
      </c>
    </row>
    <row r="27" spans="1:26" x14ac:dyDescent="0.25">
      <c r="A27" t="s">
        <v>40</v>
      </c>
      <c r="B27">
        <v>1.1790632864142101</v>
      </c>
      <c r="C27">
        <v>1.17451287664934</v>
      </c>
      <c r="D27">
        <v>1.1685714427630101</v>
      </c>
      <c r="E27">
        <v>1.1754559382029</v>
      </c>
      <c r="F27">
        <v>1.16760517873159</v>
      </c>
      <c r="G27">
        <v>1.1725781182767701</v>
      </c>
      <c r="H27">
        <v>1.1704237323914899</v>
      </c>
      <c r="I27">
        <v>1.18905332149235</v>
      </c>
      <c r="J27">
        <v>1.2577002723920001</v>
      </c>
      <c r="K27">
        <v>1.2309506397510901</v>
      </c>
      <c r="L27">
        <v>0.83205029433784405</v>
      </c>
      <c r="M27">
        <v>0.89973541084243702</v>
      </c>
      <c r="O27">
        <f t="shared" si="0"/>
        <v>-0.51080027717473953</v>
      </c>
      <c r="P27">
        <f t="shared" si="1"/>
        <v>0.12944208003407201</v>
      </c>
      <c r="Q27">
        <f t="shared" si="2"/>
        <v>-0.46869660160504983</v>
      </c>
      <c r="R27">
        <f t="shared" si="3"/>
        <v>0.46869660160504983</v>
      </c>
      <c r="W27" t="s">
        <v>58</v>
      </c>
      <c r="X27">
        <v>0.8956431251918433</v>
      </c>
      <c r="Y27">
        <v>0.8956431251918433</v>
      </c>
      <c r="Z27" t="s">
        <v>97</v>
      </c>
    </row>
    <row r="28" spans="1:26" x14ac:dyDescent="0.25">
      <c r="A28" t="s">
        <v>63</v>
      </c>
      <c r="B28">
        <v>3.2162547310613099</v>
      </c>
      <c r="C28">
        <v>3.18732234267104</v>
      </c>
      <c r="D28">
        <v>3.1829974942279202</v>
      </c>
      <c r="E28">
        <v>3.1416530165841401</v>
      </c>
      <c r="F28">
        <v>3.1447571348192001</v>
      </c>
      <c r="G28">
        <v>3.06044390249459</v>
      </c>
      <c r="H28">
        <v>3.0526487739313999</v>
      </c>
      <c r="I28">
        <v>2.7362109363178</v>
      </c>
      <c r="J28">
        <v>2.5307413839911201</v>
      </c>
      <c r="K28">
        <v>3.0558122220020301</v>
      </c>
      <c r="L28">
        <v>1.69444444444444</v>
      </c>
      <c r="M28">
        <v>1.49307958477509</v>
      </c>
      <c r="O28">
        <f t="shared" si="0"/>
        <v>-0.79454914808044619</v>
      </c>
      <c r="P28">
        <f t="shared" si="1"/>
        <v>0.59609552093528251</v>
      </c>
      <c r="Q28">
        <f t="shared" si="2"/>
        <v>-0.17253626441524456</v>
      </c>
      <c r="R28">
        <f t="shared" si="3"/>
        <v>0.17253626441524456</v>
      </c>
      <c r="W28" t="s">
        <v>41</v>
      </c>
      <c r="X28">
        <v>-0.88004765659119044</v>
      </c>
      <c r="Y28">
        <v>0.88004765659119044</v>
      </c>
      <c r="Z28" t="s">
        <v>96</v>
      </c>
    </row>
    <row r="29" spans="1:26" x14ac:dyDescent="0.25">
      <c r="A29" t="s">
        <v>86</v>
      </c>
      <c r="B29">
        <v>1.08786110245588</v>
      </c>
      <c r="C29">
        <v>1.0626202589107701</v>
      </c>
      <c r="D29">
        <v>1.0476499451022301</v>
      </c>
      <c r="E29">
        <v>1.0292639093021501</v>
      </c>
      <c r="F29">
        <v>1.01476463406448</v>
      </c>
      <c r="G29">
        <v>0.980489685148353</v>
      </c>
      <c r="H29">
        <v>0.98909529460905998</v>
      </c>
      <c r="I29">
        <v>0.826780365707807</v>
      </c>
      <c r="J29">
        <v>0.770475564308292</v>
      </c>
      <c r="K29">
        <v>0.99275019788891095</v>
      </c>
      <c r="L29">
        <v>0.38876424008947702</v>
      </c>
      <c r="M29">
        <v>-0.21614998006397601</v>
      </c>
      <c r="O29">
        <f t="shared" si="0"/>
        <v>-0.74637536665246396</v>
      </c>
      <c r="P29">
        <f t="shared" si="1"/>
        <v>0.38244682300154259</v>
      </c>
      <c r="Q29">
        <f t="shared" si="2"/>
        <v>-1.1633277785031264</v>
      </c>
      <c r="R29">
        <f t="shared" si="3"/>
        <v>1.1633277785031264</v>
      </c>
      <c r="W29" t="s">
        <v>35</v>
      </c>
      <c r="X29">
        <v>0.83796808977457327</v>
      </c>
      <c r="Y29">
        <v>0.83796808977457327</v>
      </c>
      <c r="Z29" t="s">
        <v>96</v>
      </c>
    </row>
    <row r="30" spans="1:26" x14ac:dyDescent="0.25">
      <c r="A30" t="s">
        <v>8</v>
      </c>
      <c r="B30">
        <v>1.3684977720680399E-3</v>
      </c>
      <c r="C30">
        <v>1.36913457821734E-3</v>
      </c>
      <c r="D30">
        <v>1.36842319205348E-3</v>
      </c>
      <c r="E30">
        <v>1.37166836755537E-3</v>
      </c>
      <c r="F30">
        <v>1.37167742502352E-3</v>
      </c>
      <c r="G30">
        <v>1.38038716953596E-3</v>
      </c>
      <c r="H30">
        <v>1.3665650446024701E-3</v>
      </c>
      <c r="I30">
        <v>1.3190172012498701E-3</v>
      </c>
      <c r="J30">
        <v>1.4466550855566E-3</v>
      </c>
      <c r="K30">
        <v>1.40824110842203E-3</v>
      </c>
      <c r="L30">
        <v>1.3389958595438E-3</v>
      </c>
      <c r="M30">
        <v>1.3639328707821901E-3</v>
      </c>
      <c r="O30">
        <f t="shared" si="0"/>
        <v>6.4016851767065369E-2</v>
      </c>
      <c r="P30">
        <f t="shared" si="1"/>
        <v>3.1586316148576548E-5</v>
      </c>
      <c r="Q30">
        <f t="shared" si="2"/>
        <v>775.11544751565395</v>
      </c>
      <c r="R30">
        <f t="shared" si="3"/>
        <v>775.11544751565395</v>
      </c>
      <c r="W30" t="s">
        <v>85</v>
      </c>
      <c r="X30">
        <v>-0.81401021125978501</v>
      </c>
      <c r="Y30">
        <v>0.81401021125978501</v>
      </c>
      <c r="Z30" t="s">
        <v>98</v>
      </c>
    </row>
    <row r="31" spans="1:26" x14ac:dyDescent="0.25">
      <c r="A31" t="s">
        <v>31</v>
      </c>
      <c r="B31">
        <v>7.98953077328454E-4</v>
      </c>
      <c r="C31">
        <v>7.9910833365168601E-4</v>
      </c>
      <c r="D31">
        <v>8.0010177572240005E-4</v>
      </c>
      <c r="E31">
        <v>7.9844996699063905E-4</v>
      </c>
      <c r="F31">
        <v>8.0340911521058201E-4</v>
      </c>
      <c r="G31">
        <v>7.9673798659785902E-4</v>
      </c>
      <c r="H31">
        <v>7.9617422940465605E-4</v>
      </c>
      <c r="I31">
        <v>8.2269153354654501E-4</v>
      </c>
      <c r="J31">
        <v>8.3043534751051204E-4</v>
      </c>
      <c r="K31">
        <v>8.0079447550934801E-4</v>
      </c>
      <c r="L31">
        <v>7.1217221563427103E-4</v>
      </c>
      <c r="M31">
        <v>9.4601837666937404E-4</v>
      </c>
      <c r="O31">
        <f t="shared" si="0"/>
        <v>0.25697235270949259</v>
      </c>
      <c r="P31">
        <f t="shared" si="1"/>
        <v>5.1872723538478874E-5</v>
      </c>
      <c r="Q31">
        <f t="shared" si="2"/>
        <v>0.1564754927144813</v>
      </c>
      <c r="R31">
        <f t="shared" si="3"/>
        <v>0.1564754927144813</v>
      </c>
      <c r="W31" t="s">
        <v>76</v>
      </c>
      <c r="X31">
        <v>0.79367741230562172</v>
      </c>
      <c r="Y31">
        <v>0.79367741230562172</v>
      </c>
      <c r="Z31" t="s">
        <v>98</v>
      </c>
    </row>
    <row r="32" spans="1:26" x14ac:dyDescent="0.25">
      <c r="A32" t="s">
        <v>54</v>
      </c>
      <c r="B32">
        <v>1.8000816754037701</v>
      </c>
      <c r="C32">
        <v>1.7994018833163701</v>
      </c>
      <c r="D32">
        <v>1.79892946777817</v>
      </c>
      <c r="E32">
        <v>1.8019004960573299</v>
      </c>
      <c r="F32">
        <v>1.7781369255355799</v>
      </c>
      <c r="G32">
        <v>1.8084100008176101</v>
      </c>
      <c r="H32">
        <v>1.80520461090333</v>
      </c>
      <c r="I32">
        <v>1.7261780768944599</v>
      </c>
      <c r="J32">
        <v>1.71201631303074</v>
      </c>
      <c r="K32">
        <v>1.8156337538506699</v>
      </c>
      <c r="L32">
        <v>2.0060159874478698</v>
      </c>
      <c r="M32">
        <v>1.3131598179111801</v>
      </c>
      <c r="O32">
        <f t="shared" si="0"/>
        <v>-0.31643386419066966</v>
      </c>
      <c r="P32">
        <f t="shared" si="1"/>
        <v>0.15889057267868339</v>
      </c>
      <c r="Q32">
        <f t="shared" si="2"/>
        <v>-1.0330560258328846E-4</v>
      </c>
      <c r="R32">
        <f t="shared" si="3"/>
        <v>1.0330560258328846E-4</v>
      </c>
      <c r="W32" t="s">
        <v>47</v>
      </c>
      <c r="X32">
        <v>0.7371122245444176</v>
      </c>
      <c r="Y32">
        <v>0.7371122245444176</v>
      </c>
      <c r="Z32" t="s">
        <v>97</v>
      </c>
    </row>
    <row r="33" spans="1:26" x14ac:dyDescent="0.25">
      <c r="A33" t="s">
        <v>77</v>
      </c>
      <c r="B33">
        <v>9.4506963594054403E-4</v>
      </c>
      <c r="C33">
        <v>1.2029524544442899E-3</v>
      </c>
      <c r="D33">
        <v>5.2420700694872301E-4</v>
      </c>
      <c r="E33">
        <v>-3.1927604237316201E-4</v>
      </c>
      <c r="F33">
        <v>6.62423810564203E-3</v>
      </c>
      <c r="G33">
        <v>-2.5808966075627601E-2</v>
      </c>
      <c r="H33">
        <v>1.47685824019846E-3</v>
      </c>
      <c r="I33">
        <v>4.3988330569117898E-2</v>
      </c>
      <c r="J33">
        <v>-9.7173281355527302E-2</v>
      </c>
      <c r="K33">
        <v>-0.19641938343212001</v>
      </c>
      <c r="L33">
        <v>-0.36823924535284402</v>
      </c>
      <c r="M33">
        <v>0.23149326686674601</v>
      </c>
      <c r="O33">
        <f t="shared" si="0"/>
        <v>-0.22077309766167991</v>
      </c>
      <c r="P33">
        <f t="shared" si="1"/>
        <v>0.14346842927626541</v>
      </c>
      <c r="Q33">
        <f t="shared" si="2"/>
        <v>-0.24450510886937304</v>
      </c>
      <c r="R33">
        <f t="shared" si="3"/>
        <v>0.24450510886937304</v>
      </c>
      <c r="W33" t="s">
        <v>44</v>
      </c>
      <c r="X33">
        <v>-0.70801868774475485</v>
      </c>
      <c r="Y33">
        <v>0.70801868774475485</v>
      </c>
      <c r="Z33" t="s">
        <v>96</v>
      </c>
    </row>
    <row r="34" spans="1:26" x14ac:dyDescent="0.25">
      <c r="A34" t="s">
        <v>22</v>
      </c>
      <c r="B34">
        <v>0.16437935141295701</v>
      </c>
      <c r="C34">
        <v>0.171570490588448</v>
      </c>
      <c r="D34">
        <v>0.17567320800337999</v>
      </c>
      <c r="E34">
        <v>0.17820149675643199</v>
      </c>
      <c r="F34">
        <v>0.17710039708756201</v>
      </c>
      <c r="G34">
        <v>0.178100883265914</v>
      </c>
      <c r="H34">
        <v>0.18343604887159601</v>
      </c>
      <c r="I34">
        <v>0.181676512420678</v>
      </c>
      <c r="J34">
        <v>0.13598065408673499</v>
      </c>
      <c r="K34">
        <v>0.178114812362766</v>
      </c>
      <c r="L34">
        <v>0.19459084117655601</v>
      </c>
      <c r="M34">
        <v>0.179602951167428</v>
      </c>
      <c r="O34">
        <f t="shared" si="0"/>
        <v>0.17793206488062771</v>
      </c>
      <c r="P34">
        <f t="shared" si="1"/>
        <v>1.4148645903399173E-2</v>
      </c>
      <c r="Q34">
        <f t="shared" si="2"/>
        <v>1.8042457236259803</v>
      </c>
      <c r="R34">
        <f t="shared" si="3"/>
        <v>1.8042457236259803</v>
      </c>
      <c r="W34" t="s">
        <v>26</v>
      </c>
      <c r="X34">
        <v>-0.70438175011436766</v>
      </c>
      <c r="Y34">
        <v>0.70438175011436766</v>
      </c>
      <c r="Z34" t="s">
        <v>96</v>
      </c>
    </row>
    <row r="35" spans="1:26" x14ac:dyDescent="0.25">
      <c r="A35" t="s">
        <v>45</v>
      </c>
      <c r="B35">
        <v>0.214922035942339</v>
      </c>
      <c r="C35">
        <v>0.22363013702432599</v>
      </c>
      <c r="D35">
        <v>0.228251676317997</v>
      </c>
      <c r="E35">
        <v>0.230375606316578</v>
      </c>
      <c r="F35">
        <v>0.228564770233948</v>
      </c>
      <c r="G35">
        <v>0.22934773631588201</v>
      </c>
      <c r="H35">
        <v>0.24077844336919099</v>
      </c>
      <c r="I35">
        <v>0.22970559249991801</v>
      </c>
      <c r="J35">
        <v>0.16157702038448399</v>
      </c>
      <c r="K35">
        <v>0.23476929502573601</v>
      </c>
      <c r="L35">
        <v>0.138523987470166</v>
      </c>
      <c r="M35">
        <v>0.163009291479804</v>
      </c>
      <c r="O35">
        <f t="shared" si="0"/>
        <v>-0.58781159896986757</v>
      </c>
      <c r="P35">
        <f t="shared" si="1"/>
        <v>3.4755195207182434E-2</v>
      </c>
      <c r="Q35">
        <f t="shared" si="2"/>
        <v>-0.23929481972861469</v>
      </c>
      <c r="R35">
        <f t="shared" si="3"/>
        <v>0.23929481972861469</v>
      </c>
      <c r="W35" t="s">
        <v>90</v>
      </c>
      <c r="X35">
        <v>-0.6619618737348435</v>
      </c>
      <c r="Y35">
        <v>0.6619618737348435</v>
      </c>
      <c r="Z35" t="s">
        <v>98</v>
      </c>
    </row>
    <row r="36" spans="1:26" x14ac:dyDescent="0.25">
      <c r="A36" t="s">
        <v>68</v>
      </c>
      <c r="B36">
        <v>5.95935943355133</v>
      </c>
      <c r="C36">
        <v>5.6227255983504696</v>
      </c>
      <c r="D36">
        <v>5.4848501832831102</v>
      </c>
      <c r="E36">
        <v>5.3909906862329704</v>
      </c>
      <c r="F36">
        <v>5.4914781232768801</v>
      </c>
      <c r="G36">
        <v>5.5891566875216503</v>
      </c>
      <c r="H36">
        <v>5.0620709702703497</v>
      </c>
      <c r="I36">
        <v>4.9937627801237996</v>
      </c>
      <c r="J36">
        <v>7.1447507781332504</v>
      </c>
      <c r="K36">
        <v>5.6572830386133903</v>
      </c>
      <c r="L36">
        <v>4.28946531230714</v>
      </c>
      <c r="M36">
        <v>2.6082050035607098</v>
      </c>
      <c r="O36">
        <f t="shared" si="0"/>
        <v>-0.48104659982447256</v>
      </c>
      <c r="P36">
        <f t="shared" si="1"/>
        <v>1.0720380665679834</v>
      </c>
      <c r="Q36">
        <f t="shared" si="2"/>
        <v>-1.5595405612950485E-2</v>
      </c>
      <c r="R36">
        <f t="shared" si="3"/>
        <v>1.5595405612950485E-2</v>
      </c>
      <c r="W36" t="s">
        <v>73</v>
      </c>
      <c r="X36">
        <v>0.59455930690175263</v>
      </c>
      <c r="Y36">
        <v>0.59455930690175263</v>
      </c>
      <c r="Z36" t="s">
        <v>98</v>
      </c>
    </row>
    <row r="37" spans="1:26" x14ac:dyDescent="0.25">
      <c r="A37" t="s">
        <v>91</v>
      </c>
      <c r="B37">
        <v>1.86472774773049</v>
      </c>
      <c r="C37">
        <v>1.81021983032233</v>
      </c>
      <c r="D37">
        <v>1.79041368648883</v>
      </c>
      <c r="E37">
        <v>1.7760976301756399</v>
      </c>
      <c r="F37">
        <v>1.7985992940484099</v>
      </c>
      <c r="G37">
        <v>1.8247390557963501</v>
      </c>
      <c r="H37">
        <v>1.74174453186164</v>
      </c>
      <c r="I37">
        <v>1.68864675145873</v>
      </c>
      <c r="J37">
        <v>2.0071293735624298</v>
      </c>
      <c r="K37">
        <v>1.9077942012629301</v>
      </c>
      <c r="L37">
        <v>1.0271439335147501</v>
      </c>
      <c r="M37">
        <v>0.66038285593748003</v>
      </c>
      <c r="O37">
        <f t="shared" si="0"/>
        <v>-0.59538682983545876</v>
      </c>
      <c r="P37">
        <f t="shared" si="1"/>
        <v>0.39662412921612478</v>
      </c>
      <c r="Q37">
        <f t="shared" si="2"/>
        <v>-1.6092751270032839</v>
      </c>
      <c r="R37">
        <f t="shared" si="3"/>
        <v>1.6092751270032839</v>
      </c>
      <c r="W37" t="s">
        <v>79</v>
      </c>
      <c r="X37">
        <v>-0.5942635391724026</v>
      </c>
      <c r="Y37">
        <v>0.5942635391724026</v>
      </c>
      <c r="Z37" t="s">
        <v>98</v>
      </c>
    </row>
    <row r="38" spans="1:26" x14ac:dyDescent="0.25">
      <c r="A38" t="s">
        <v>14</v>
      </c>
      <c r="B38">
        <v>0.73708702451114205</v>
      </c>
      <c r="C38">
        <v>0.75377352173039602</v>
      </c>
      <c r="D38">
        <v>0.76161109929709803</v>
      </c>
      <c r="E38">
        <v>0.77325062267963696</v>
      </c>
      <c r="F38">
        <v>0.77603765898700905</v>
      </c>
      <c r="G38">
        <v>0.78591973702232598</v>
      </c>
      <c r="H38">
        <v>0.766013071895425</v>
      </c>
      <c r="I38">
        <v>0.83283582089552199</v>
      </c>
      <c r="J38">
        <v>0.81042654028436001</v>
      </c>
      <c r="K38">
        <v>0.83018867924528295</v>
      </c>
      <c r="L38">
        <v>0.61538461538461497</v>
      </c>
      <c r="M38">
        <v>1.1428571428571399</v>
      </c>
      <c r="O38">
        <f t="shared" si="0"/>
        <v>0.41663425798073345</v>
      </c>
      <c r="P38">
        <f t="shared" si="1"/>
        <v>0.12207525542682218</v>
      </c>
      <c r="Q38">
        <f t="shared" si="2"/>
        <v>1.3536502479183576</v>
      </c>
      <c r="R38">
        <f t="shared" si="3"/>
        <v>1.3536502479183576</v>
      </c>
      <c r="W38" t="s">
        <v>83</v>
      </c>
      <c r="X38">
        <v>-0.58693813260265393</v>
      </c>
      <c r="Y38">
        <v>0.58693813260265393</v>
      </c>
      <c r="Z38" t="s">
        <v>98</v>
      </c>
    </row>
    <row r="39" spans="1:26" x14ac:dyDescent="0.25">
      <c r="A39" t="s">
        <v>37</v>
      </c>
      <c r="B39">
        <v>0.70309664307782704</v>
      </c>
      <c r="C39">
        <v>0.706168581394509</v>
      </c>
      <c r="D39">
        <v>0.70570780220694496</v>
      </c>
      <c r="E39">
        <v>0.70875314207833395</v>
      </c>
      <c r="F39">
        <v>0.70537095025952301</v>
      </c>
      <c r="G39">
        <v>0.70772571780257099</v>
      </c>
      <c r="H39">
        <v>0.69477719660628001</v>
      </c>
      <c r="I39">
        <v>0.72668299779405698</v>
      </c>
      <c r="J39">
        <v>0.72511759838162504</v>
      </c>
      <c r="K39">
        <v>0.69988595380312801</v>
      </c>
      <c r="L39">
        <v>0.65044363558799101</v>
      </c>
      <c r="M39">
        <v>0.69006555934235403</v>
      </c>
      <c r="O39">
        <f t="shared" si="0"/>
        <v>-0.35997906433917543</v>
      </c>
      <c r="P39">
        <f t="shared" si="1"/>
        <v>1.9359934017783072E-2</v>
      </c>
      <c r="Q39">
        <f t="shared" si="2"/>
        <v>-2.2698701445546265</v>
      </c>
      <c r="R39">
        <f t="shared" si="3"/>
        <v>2.2698701445546265</v>
      </c>
      <c r="W39" t="s">
        <v>81</v>
      </c>
      <c r="X39">
        <v>-0.58487385085159449</v>
      </c>
      <c r="Y39">
        <v>0.58487385085159449</v>
      </c>
      <c r="Z39" t="s">
        <v>98</v>
      </c>
    </row>
    <row r="40" spans="1:26" x14ac:dyDescent="0.25">
      <c r="A40" t="s">
        <v>60</v>
      </c>
      <c r="B40">
        <v>2.0719385005873199</v>
      </c>
      <c r="C40">
        <v>2.0477244575318401</v>
      </c>
      <c r="D40">
        <v>2.04429121106191</v>
      </c>
      <c r="E40">
        <v>2.0250202500474299</v>
      </c>
      <c r="F40">
        <v>2.03743053945872</v>
      </c>
      <c r="G40">
        <v>2.0227856185756701</v>
      </c>
      <c r="H40">
        <v>2.08645804489759</v>
      </c>
      <c r="I40">
        <v>1.92140258881404</v>
      </c>
      <c r="J40">
        <v>1.9434349101289099</v>
      </c>
      <c r="K40">
        <v>2.0770074074074101</v>
      </c>
      <c r="L40">
        <v>2.3539944903581298</v>
      </c>
      <c r="M40">
        <v>2.39</v>
      </c>
      <c r="O40">
        <f t="shared" si="0"/>
        <v>0.51030297342823294</v>
      </c>
      <c r="P40">
        <f t="shared" si="1"/>
        <v>0.14308356552002785</v>
      </c>
      <c r="Q40">
        <f t="shared" si="2"/>
        <v>6.9046587277462296E-2</v>
      </c>
      <c r="R40">
        <f t="shared" si="3"/>
        <v>6.9046587277462296E-2</v>
      </c>
      <c r="W40" t="s">
        <v>49</v>
      </c>
      <c r="X40">
        <v>0.54655532578366872</v>
      </c>
      <c r="Y40">
        <v>0.54655532578366872</v>
      </c>
      <c r="Z40" t="s">
        <v>97</v>
      </c>
    </row>
    <row r="41" spans="1:26" x14ac:dyDescent="0.25">
      <c r="A41" t="s">
        <v>83</v>
      </c>
      <c r="B41">
        <v>0.41766603811559699</v>
      </c>
      <c r="C41">
        <v>0.38921443082027402</v>
      </c>
      <c r="D41">
        <v>0.37366042120920701</v>
      </c>
      <c r="E41">
        <v>0.35562692842494698</v>
      </c>
      <c r="F41">
        <v>0.346346656057892</v>
      </c>
      <c r="G41">
        <v>0.33110186170903</v>
      </c>
      <c r="H41">
        <v>0.35041911824723299</v>
      </c>
      <c r="I41">
        <v>0.26563432154066802</v>
      </c>
      <c r="J41">
        <v>0.30124270693622301</v>
      </c>
      <c r="K41">
        <v>0.233111942271474</v>
      </c>
      <c r="L41">
        <v>0.446585585781964</v>
      </c>
      <c r="M41">
        <v>-0.106467257727106</v>
      </c>
      <c r="O41">
        <f t="shared" si="0"/>
        <v>-0.58984460568786679</v>
      </c>
      <c r="P41">
        <f t="shared" si="1"/>
        <v>0.14379210447672533</v>
      </c>
      <c r="Q41">
        <f t="shared" si="2"/>
        <v>-0.58693813260265393</v>
      </c>
      <c r="R41">
        <f t="shared" si="3"/>
        <v>0.58693813260265393</v>
      </c>
      <c r="W41" t="s">
        <v>32</v>
      </c>
      <c r="X41">
        <v>-0.51937778949057456</v>
      </c>
      <c r="Y41">
        <v>0.51937778949057456</v>
      </c>
      <c r="Z41" t="s">
        <v>96</v>
      </c>
    </row>
    <row r="42" spans="1:26" x14ac:dyDescent="0.25">
      <c r="A42" t="s">
        <v>5</v>
      </c>
      <c r="B42">
        <v>1.3705953782492601E-3</v>
      </c>
      <c r="C42">
        <v>1.3699682143113001E-3</v>
      </c>
      <c r="D42">
        <v>1.3701581353846399E-3</v>
      </c>
      <c r="E42">
        <v>1.37279376042656E-3</v>
      </c>
      <c r="F42">
        <v>1.3745672054353501E-3</v>
      </c>
      <c r="G42">
        <v>1.39060998541685E-3</v>
      </c>
      <c r="H42">
        <v>1.3853158378183E-3</v>
      </c>
      <c r="I42">
        <v>1.36598039276428E-3</v>
      </c>
      <c r="J42">
        <v>1.38133919864752E-3</v>
      </c>
      <c r="K42">
        <v>1.2860577864454801E-3</v>
      </c>
      <c r="L42">
        <v>8.9621185511596496E-4</v>
      </c>
      <c r="M42">
        <v>1.11882029690249E-3</v>
      </c>
      <c r="O42">
        <f t="shared" si="0"/>
        <v>-0.63946378716866137</v>
      </c>
      <c r="P42">
        <f t="shared" si="1"/>
        <v>1.5003585513027507E-4</v>
      </c>
      <c r="Q42">
        <f t="shared" si="2"/>
        <v>-612.85246525771595</v>
      </c>
      <c r="R42">
        <f t="shared" si="3"/>
        <v>612.85246525771595</v>
      </c>
      <c r="W42" t="s">
        <v>70</v>
      </c>
      <c r="X42">
        <v>0.50764467648421041</v>
      </c>
      <c r="Y42">
        <v>0.50764467648421041</v>
      </c>
      <c r="Z42" t="s">
        <v>98</v>
      </c>
    </row>
    <row r="43" spans="1:26" x14ac:dyDescent="0.25">
      <c r="A43" t="s">
        <v>28</v>
      </c>
      <c r="B43">
        <v>7.98697324641885E-4</v>
      </c>
      <c r="C43">
        <v>7.9957666790984199E-4</v>
      </c>
      <c r="D43">
        <v>7.9853973545322395E-4</v>
      </c>
      <c r="E43">
        <v>7.9750399664752305E-4</v>
      </c>
      <c r="F43">
        <v>7.9934407650517601E-4</v>
      </c>
      <c r="G43">
        <v>8.0098692008820501E-4</v>
      </c>
      <c r="H43">
        <v>7.9938580360209904E-4</v>
      </c>
      <c r="I43">
        <v>8.1317753727970499E-4</v>
      </c>
      <c r="J43">
        <v>7.9599031435609497E-4</v>
      </c>
      <c r="K43">
        <v>7.3996069581629695E-4</v>
      </c>
      <c r="L43">
        <v>7.2777345829595796E-4</v>
      </c>
      <c r="M43">
        <v>7.6540120446470295E-4</v>
      </c>
      <c r="O43">
        <f t="shared" si="0"/>
        <v>-0.65036950923629477</v>
      </c>
      <c r="P43">
        <f t="shared" si="1"/>
        <v>2.6947932527180978E-5</v>
      </c>
      <c r="Q43">
        <f t="shared" si="2"/>
        <v>-3.6210104567577575</v>
      </c>
      <c r="R43">
        <f t="shared" si="3"/>
        <v>3.6210104567577575</v>
      </c>
      <c r="W43" t="s">
        <v>74</v>
      </c>
      <c r="X43">
        <v>0.47735213374606394</v>
      </c>
      <c r="Y43">
        <v>0.47735213374606394</v>
      </c>
      <c r="Z43" t="s">
        <v>98</v>
      </c>
    </row>
    <row r="44" spans="1:26" x14ac:dyDescent="0.25">
      <c r="A44" t="s">
        <v>51</v>
      </c>
      <c r="B44">
        <v>1.80017224784163</v>
      </c>
      <c r="C44">
        <v>1.7980533694985901</v>
      </c>
      <c r="D44">
        <v>1.80382173139001</v>
      </c>
      <c r="E44">
        <v>1.8018735121713401</v>
      </c>
      <c r="F44">
        <v>1.7974487217975701</v>
      </c>
      <c r="G44">
        <v>1.7792710860091401</v>
      </c>
      <c r="H44">
        <v>1.8219460918176</v>
      </c>
      <c r="I44">
        <v>1.7775120716867501</v>
      </c>
      <c r="J44">
        <v>1.8031703467159601</v>
      </c>
      <c r="K44">
        <v>2.0134665221027701</v>
      </c>
      <c r="L44">
        <v>2.0109073341397399</v>
      </c>
      <c r="M44">
        <v>2.1879352570730499</v>
      </c>
      <c r="O44">
        <f t="shared" si="0"/>
        <v>0.73410144335600436</v>
      </c>
      <c r="P44">
        <f t="shared" si="1"/>
        <v>0.13116739558853457</v>
      </c>
      <c r="Q44">
        <f t="shared" si="2"/>
        <v>1.508188530762669E-4</v>
      </c>
      <c r="R44">
        <f t="shared" si="3"/>
        <v>1.508188530762669E-4</v>
      </c>
      <c r="W44" t="s">
        <v>1</v>
      </c>
      <c r="X44">
        <v>-0.47110683319102037</v>
      </c>
      <c r="Y44">
        <v>0.47110683319102037</v>
      </c>
      <c r="Z44" t="s">
        <v>95</v>
      </c>
    </row>
    <row r="45" spans="1:26" x14ac:dyDescent="0.25">
      <c r="A45" t="s">
        <v>74</v>
      </c>
      <c r="B45">
        <v>-5.5287220835031805E-4</v>
      </c>
      <c r="C45">
        <v>-1.54585987437972E-3</v>
      </c>
      <c r="D45">
        <v>2.4658422156697002E-3</v>
      </c>
      <c r="E45">
        <v>-4.3780267555946798E-3</v>
      </c>
      <c r="F45">
        <v>-8.7875298380926203E-4</v>
      </c>
      <c r="G45">
        <v>-4.1346176850329097E-2</v>
      </c>
      <c r="H45">
        <v>-1.23013573589562E-2</v>
      </c>
      <c r="I45">
        <v>1.6661535470164E-2</v>
      </c>
      <c r="J45">
        <v>-6.3403840616483506E-2</v>
      </c>
      <c r="K45">
        <v>5.4665763975607101E-2</v>
      </c>
      <c r="L45">
        <v>0.502451829508332</v>
      </c>
      <c r="M45">
        <v>0.301498614059107</v>
      </c>
      <c r="O45">
        <f t="shared" si="0"/>
        <v>0.60623167217724983</v>
      </c>
      <c r="P45">
        <f t="shared" si="1"/>
        <v>0.16658107074697415</v>
      </c>
      <c r="Q45">
        <f t="shared" si="2"/>
        <v>0.47735213374606394</v>
      </c>
      <c r="R45">
        <f t="shared" si="3"/>
        <v>0.47735213374606394</v>
      </c>
      <c r="W45" t="s">
        <v>40</v>
      </c>
      <c r="X45">
        <v>-0.46869660160504983</v>
      </c>
      <c r="Y45">
        <v>0.46869660160504983</v>
      </c>
      <c r="Z45" t="s">
        <v>96</v>
      </c>
    </row>
    <row r="46" spans="1:26" x14ac:dyDescent="0.25">
      <c r="A46" t="s">
        <v>10</v>
      </c>
      <c r="B46">
        <v>684.67634670200403</v>
      </c>
      <c r="C46">
        <v>699.41988168927799</v>
      </c>
      <c r="D46">
        <v>705.77757093095602</v>
      </c>
      <c r="E46">
        <v>718.34419100540595</v>
      </c>
      <c r="F46">
        <v>718.51478117983299</v>
      </c>
      <c r="G46">
        <v>735.29598131707405</v>
      </c>
      <c r="H46">
        <v>707.02105147333896</v>
      </c>
      <c r="I46">
        <v>820.24824363033304</v>
      </c>
      <c r="J46">
        <v>824.82067116664302</v>
      </c>
      <c r="K46">
        <v>681.77034495902399</v>
      </c>
      <c r="L46">
        <v>545.52369852369804</v>
      </c>
      <c r="M46">
        <v>1023.17316017316</v>
      </c>
      <c r="O46">
        <f t="shared" si="0"/>
        <v>0.32953616958579884</v>
      </c>
      <c r="P46">
        <f t="shared" si="1"/>
        <v>113.99052806838209</v>
      </c>
      <c r="Q46">
        <f t="shared" si="2"/>
        <v>4.8157060862572741E-4</v>
      </c>
      <c r="R46">
        <f t="shared" si="3"/>
        <v>4.8157060862572741E-4</v>
      </c>
      <c r="W46" t="s">
        <v>16</v>
      </c>
      <c r="X46">
        <v>-0.42693652548704292</v>
      </c>
      <c r="Y46">
        <v>0.42693652548704292</v>
      </c>
      <c r="Z46" t="s">
        <v>95</v>
      </c>
    </row>
    <row r="47" spans="1:26" x14ac:dyDescent="0.25">
      <c r="A47" t="s">
        <v>33</v>
      </c>
      <c r="B47">
        <v>972.17128084882802</v>
      </c>
      <c r="C47">
        <v>976.79227740330703</v>
      </c>
      <c r="D47">
        <v>977.94408060296405</v>
      </c>
      <c r="E47">
        <v>983.54631479997204</v>
      </c>
      <c r="F47">
        <v>983.37654771879897</v>
      </c>
      <c r="G47">
        <v>988.83520492294997</v>
      </c>
      <c r="H47">
        <v>985.130069037417</v>
      </c>
      <c r="I47">
        <v>1019.081887809</v>
      </c>
      <c r="J47">
        <v>1034.7204181028701</v>
      </c>
      <c r="K47">
        <v>966.59489240610299</v>
      </c>
      <c r="L47">
        <v>943.86006922997296</v>
      </c>
      <c r="M47">
        <v>1120.94544792436</v>
      </c>
      <c r="O47">
        <f t="shared" si="0"/>
        <v>0.44688504982152211</v>
      </c>
      <c r="P47">
        <f t="shared" si="1"/>
        <v>45.699865854609229</v>
      </c>
      <c r="Q47">
        <f t="shared" si="2"/>
        <v>1.1146786070901067</v>
      </c>
      <c r="R47">
        <f t="shared" si="3"/>
        <v>1.1146786070901067</v>
      </c>
      <c r="W47" t="s">
        <v>43</v>
      </c>
      <c r="X47">
        <v>-0.37616633171707575</v>
      </c>
      <c r="Y47">
        <v>0.37616633171707575</v>
      </c>
      <c r="Z47" t="s">
        <v>96</v>
      </c>
    </row>
    <row r="48" spans="1:26" x14ac:dyDescent="0.25">
      <c r="A48" t="s">
        <v>56</v>
      </c>
      <c r="B48">
        <v>1.8775162504462599</v>
      </c>
      <c r="C48">
        <v>1.8165448789127501</v>
      </c>
      <c r="D48">
        <v>1.78836404063822</v>
      </c>
      <c r="E48">
        <v>1.74364599119471</v>
      </c>
      <c r="F48">
        <v>1.7429921793780201</v>
      </c>
      <c r="G48">
        <v>1.67639190572541</v>
      </c>
      <c r="H48">
        <v>1.79029673143331</v>
      </c>
      <c r="I48">
        <v>1.42701975073578</v>
      </c>
      <c r="J48">
        <v>1.4113284425943</v>
      </c>
      <c r="K48">
        <v>1.95412802923898</v>
      </c>
      <c r="L48">
        <v>2.63178236908497</v>
      </c>
      <c r="M48">
        <v>1.1342949210982001</v>
      </c>
      <c r="O48">
        <f t="shared" si="0"/>
        <v>-7.5560798976103072E-2</v>
      </c>
      <c r="P48">
        <f t="shared" si="1"/>
        <v>0.36264244619378938</v>
      </c>
      <c r="Q48">
        <f t="shared" si="2"/>
        <v>-9.5221020410548487</v>
      </c>
      <c r="R48">
        <f t="shared" si="3"/>
        <v>9.5221020410548487</v>
      </c>
      <c r="W48" t="s">
        <v>39</v>
      </c>
      <c r="X48">
        <v>-0.33942643302933789</v>
      </c>
      <c r="Y48">
        <v>0.33942643302933789</v>
      </c>
      <c r="Z48" t="s">
        <v>96</v>
      </c>
    </row>
    <row r="49" spans="1:26" x14ac:dyDescent="0.25">
      <c r="A49" t="s">
        <v>79</v>
      </c>
      <c r="B49">
        <v>0.89951632981367902</v>
      </c>
      <c r="C49">
        <v>0.86457034196229998</v>
      </c>
      <c r="D49">
        <v>0.84793245970661801</v>
      </c>
      <c r="E49">
        <v>0.82146285850874001</v>
      </c>
      <c r="F49">
        <v>0.82122509001824595</v>
      </c>
      <c r="G49">
        <v>0.78110961398990697</v>
      </c>
      <c r="H49">
        <v>0.85098050940108405</v>
      </c>
      <c r="I49">
        <v>0.59734242140556504</v>
      </c>
      <c r="J49">
        <v>0.58862201895408295</v>
      </c>
      <c r="K49">
        <v>0.91176409680233805</v>
      </c>
      <c r="L49">
        <v>1.1195492997832099</v>
      </c>
      <c r="M49">
        <v>0.22371228371711799</v>
      </c>
      <c r="O49">
        <f t="shared" si="0"/>
        <v>-0.36526543820972529</v>
      </c>
      <c r="P49">
        <f t="shared" si="1"/>
        <v>0.22289900572882501</v>
      </c>
      <c r="Q49">
        <f t="shared" si="2"/>
        <v>-0.5942635391724026</v>
      </c>
      <c r="R49">
        <f t="shared" si="3"/>
        <v>0.5942635391724026</v>
      </c>
      <c r="W49" t="s">
        <v>3</v>
      </c>
      <c r="X49">
        <v>-0.33654786215034577</v>
      </c>
      <c r="Y49">
        <v>0.33654786215034577</v>
      </c>
      <c r="Z49" t="s">
        <v>95</v>
      </c>
    </row>
    <row r="50" spans="1:26" x14ac:dyDescent="0.25">
      <c r="A50" t="s">
        <v>1</v>
      </c>
      <c r="B50">
        <v>5.0013415014042</v>
      </c>
      <c r="C50">
        <v>5.0024865273643204</v>
      </c>
      <c r="D50">
        <v>4.9926343838167897</v>
      </c>
      <c r="E50">
        <v>4.9897394927706502</v>
      </c>
      <c r="F50">
        <v>4.9960703307917402</v>
      </c>
      <c r="G50">
        <v>5.0699295378106504</v>
      </c>
      <c r="H50">
        <v>4.9744063730991801</v>
      </c>
      <c r="I50">
        <v>4.9354741444293699</v>
      </c>
      <c r="J50">
        <v>4.7776341615204201</v>
      </c>
      <c r="K50">
        <v>5.13817419477797</v>
      </c>
      <c r="L50">
        <v>4.1336441336441299</v>
      </c>
      <c r="M50">
        <v>4.47330447330447</v>
      </c>
      <c r="O50">
        <f t="shared" si="0"/>
        <v>-0.60960653511483387</v>
      </c>
      <c r="P50">
        <f t="shared" si="1"/>
        <v>0.28842861319269969</v>
      </c>
      <c r="Q50">
        <f t="shared" si="2"/>
        <v>-0.47110683319102037</v>
      </c>
      <c r="R50">
        <f t="shared" si="3"/>
        <v>0.47110683319102037</v>
      </c>
      <c r="W50" t="s">
        <v>72</v>
      </c>
      <c r="X50">
        <v>-0.31626281151476726</v>
      </c>
      <c r="Y50">
        <v>0.31626281151476726</v>
      </c>
      <c r="Z50" t="s">
        <v>98</v>
      </c>
    </row>
    <row r="51" spans="1:26" x14ac:dyDescent="0.25">
      <c r="A51" t="s">
        <v>24</v>
      </c>
      <c r="B51">
        <v>2.9161490472337901</v>
      </c>
      <c r="C51">
        <v>2.91492776304823</v>
      </c>
      <c r="D51">
        <v>2.9158300645475999</v>
      </c>
      <c r="E51">
        <v>2.90322382536276</v>
      </c>
      <c r="F51">
        <v>2.9271322823269701</v>
      </c>
      <c r="G51">
        <v>2.9312151662413402</v>
      </c>
      <c r="H51">
        <v>2.93999479885934</v>
      </c>
      <c r="I51">
        <v>2.8075271293877599</v>
      </c>
      <c r="J51">
        <v>2.8800507729511802</v>
      </c>
      <c r="K51">
        <v>3.1802476196731799</v>
      </c>
      <c r="L51">
        <v>2.2950499465487102</v>
      </c>
      <c r="M51">
        <v>3.0669580415215698</v>
      </c>
      <c r="O51">
        <f t="shared" si="0"/>
        <v>-0.15233066253429217</v>
      </c>
      <c r="P51">
        <f t="shared" si="1"/>
        <v>0.20979386459770324</v>
      </c>
      <c r="Q51">
        <f t="shared" si="2"/>
        <v>-0.20942710515268342</v>
      </c>
      <c r="R51">
        <f t="shared" si="3"/>
        <v>0.20942710515268342</v>
      </c>
      <c r="W51" t="s">
        <v>89</v>
      </c>
      <c r="X51">
        <v>-0.30222217833916803</v>
      </c>
      <c r="Y51">
        <v>0.30222217833916803</v>
      </c>
      <c r="Z51" t="s">
        <v>98</v>
      </c>
    </row>
    <row r="52" spans="1:26" x14ac:dyDescent="0.25">
      <c r="A52" t="s">
        <v>47</v>
      </c>
      <c r="B52">
        <v>1.79945798690977</v>
      </c>
      <c r="C52">
        <v>1.80170459526354</v>
      </c>
      <c r="D52">
        <v>1.8027095258842001</v>
      </c>
      <c r="E52">
        <v>1.8102371684090801</v>
      </c>
      <c r="F52">
        <v>1.78990741832992</v>
      </c>
      <c r="G52">
        <v>1.7926334621768101</v>
      </c>
      <c r="H52">
        <v>1.7989482261676899</v>
      </c>
      <c r="I52">
        <v>1.8379560309737</v>
      </c>
      <c r="J52">
        <v>1.8812462112634101</v>
      </c>
      <c r="K52">
        <v>1.7180700332329399</v>
      </c>
      <c r="L52">
        <v>1.9672578031149599</v>
      </c>
      <c r="M52">
        <v>2.3421066029258601</v>
      </c>
      <c r="O52">
        <f t="shared" si="0"/>
        <v>0.5714393099038424</v>
      </c>
      <c r="P52">
        <f t="shared" si="1"/>
        <v>0.16264071767615568</v>
      </c>
      <c r="Q52">
        <f t="shared" si="2"/>
        <v>0.7371122245444176</v>
      </c>
      <c r="R52">
        <f t="shared" si="3"/>
        <v>0.7371122245444176</v>
      </c>
      <c r="W52" t="s">
        <v>25</v>
      </c>
      <c r="X52">
        <v>0.29503417813250887</v>
      </c>
      <c r="Y52">
        <v>0.29503417813250887</v>
      </c>
      <c r="Z52" t="s">
        <v>96</v>
      </c>
    </row>
    <row r="53" spans="1:26" x14ac:dyDescent="0.25">
      <c r="A53" t="s">
        <v>70</v>
      </c>
      <c r="B53">
        <v>1.3604497335886501E-4</v>
      </c>
      <c r="C53">
        <v>-3.62732715064391E-4</v>
      </c>
      <c r="D53">
        <v>5.0386246980629297E-3</v>
      </c>
      <c r="E53">
        <v>5.0366005091783501E-3</v>
      </c>
      <c r="F53">
        <v>-5.4768464093444798E-3</v>
      </c>
      <c r="G53">
        <v>-2.62914230046578E-2</v>
      </c>
      <c r="H53">
        <v>1.2556746150081099E-2</v>
      </c>
      <c r="I53">
        <v>2.7186947859692199E-2</v>
      </c>
      <c r="J53">
        <v>0.11358359625197099</v>
      </c>
      <c r="K53">
        <v>5.6580526687774798E-3</v>
      </c>
      <c r="L53">
        <v>0.441452450603319</v>
      </c>
      <c r="M53">
        <v>0.67912309581614405</v>
      </c>
      <c r="O53">
        <f t="shared" si="0"/>
        <v>0.69084794763516344</v>
      </c>
      <c r="P53">
        <f t="shared" si="1"/>
        <v>0.22133592887578918</v>
      </c>
      <c r="Q53">
        <f t="shared" si="2"/>
        <v>0.50764467648421041</v>
      </c>
      <c r="R53">
        <f t="shared" si="3"/>
        <v>0.50764467648421041</v>
      </c>
      <c r="W53" t="s">
        <v>77</v>
      </c>
      <c r="X53">
        <v>-0.24450510886937304</v>
      </c>
      <c r="Y53">
        <v>0.24450510886937304</v>
      </c>
      <c r="Z53" t="s">
        <v>98</v>
      </c>
    </row>
    <row r="54" spans="1:26" x14ac:dyDescent="0.25">
      <c r="A54" t="s">
        <v>19</v>
      </c>
      <c r="B54">
        <v>0.28791793792648002</v>
      </c>
      <c r="C54">
        <v>0.290048091078149</v>
      </c>
      <c r="D54">
        <v>0.291243593339718</v>
      </c>
      <c r="E54">
        <v>0.29214455922084298</v>
      </c>
      <c r="F54">
        <v>0.29362452745552498</v>
      </c>
      <c r="G54">
        <v>0.29679307180284997</v>
      </c>
      <c r="H54">
        <v>0.29877486810464599</v>
      </c>
      <c r="I54">
        <v>0.32082130226169198</v>
      </c>
      <c r="J54">
        <v>0.31882119111063301</v>
      </c>
      <c r="K54">
        <v>0.28014993935537102</v>
      </c>
      <c r="L54">
        <v>0.30531948076543303</v>
      </c>
      <c r="M54">
        <v>0.29732127282869297</v>
      </c>
      <c r="O54">
        <f t="shared" si="0"/>
        <v>0.39836770084132911</v>
      </c>
      <c r="P54">
        <f t="shared" si="1"/>
        <v>1.2031216062106491E-2</v>
      </c>
      <c r="Q54">
        <f t="shared" si="2"/>
        <v>7.3286926811611313</v>
      </c>
      <c r="R54">
        <f t="shared" si="3"/>
        <v>7.3286926811611313</v>
      </c>
      <c r="W54" t="s">
        <v>45</v>
      </c>
      <c r="X54">
        <v>-0.23929481972861469</v>
      </c>
      <c r="Y54">
        <v>0.23929481972861469</v>
      </c>
      <c r="Z54" t="s">
        <v>96</v>
      </c>
    </row>
    <row r="55" spans="1:26" x14ac:dyDescent="0.25">
      <c r="A55" t="s">
        <v>42</v>
      </c>
      <c r="B55">
        <v>0.18098877012956299</v>
      </c>
      <c r="C55">
        <v>0.18373873920672601</v>
      </c>
      <c r="D55">
        <v>0.186099165258342</v>
      </c>
      <c r="E55">
        <v>0.188107787133243</v>
      </c>
      <c r="F55">
        <v>0.189242461310965</v>
      </c>
      <c r="G55">
        <v>0.18939587769636901</v>
      </c>
      <c r="H55">
        <v>0.19690578170364201</v>
      </c>
      <c r="I55">
        <v>0.192972184911232</v>
      </c>
      <c r="J55">
        <v>0.172393383271501</v>
      </c>
      <c r="K55">
        <v>0.165883583261942</v>
      </c>
      <c r="L55">
        <v>0.18772734111397699</v>
      </c>
      <c r="M55">
        <v>0.20419665630484199</v>
      </c>
      <c r="O55">
        <f t="shared" si="0"/>
        <v>0.1109397137219072</v>
      </c>
      <c r="P55">
        <f t="shared" si="1"/>
        <v>1.0204819331642172E-2</v>
      </c>
      <c r="Q55">
        <f t="shared" si="2"/>
        <v>0.13079503147281274</v>
      </c>
      <c r="R55">
        <f t="shared" si="3"/>
        <v>0.13079503147281274</v>
      </c>
      <c r="W55" t="s">
        <v>24</v>
      </c>
      <c r="X55">
        <v>-0.20942710515268342</v>
      </c>
      <c r="Y55">
        <v>0.20942710515268342</v>
      </c>
      <c r="Z55" t="s">
        <v>96</v>
      </c>
    </row>
    <row r="56" spans="1:26" x14ac:dyDescent="0.25">
      <c r="A56" t="s">
        <v>65</v>
      </c>
      <c r="B56">
        <v>3.2766838549861199</v>
      </c>
      <c r="C56">
        <v>3.1003817075605999</v>
      </c>
      <c r="D56">
        <v>2.9507727029214199</v>
      </c>
      <c r="E56">
        <v>2.8604460430115899</v>
      </c>
      <c r="F56">
        <v>2.73032716086876</v>
      </c>
      <c r="G56">
        <v>2.6942097342614999</v>
      </c>
      <c r="H56">
        <v>2.6246509271892999</v>
      </c>
      <c r="I56">
        <v>2.3424500168949201</v>
      </c>
      <c r="J56">
        <v>2.43243531705135</v>
      </c>
      <c r="K56">
        <v>2.2704566033487299</v>
      </c>
      <c r="L56">
        <v>3.2151475194108201</v>
      </c>
      <c r="M56">
        <v>1.4412104475899501</v>
      </c>
      <c r="O56">
        <f t="shared" si="0"/>
        <v>-0.68145508399301935</v>
      </c>
      <c r="P56">
        <f t="shared" si="1"/>
        <v>0.50491241581315227</v>
      </c>
      <c r="Q56">
        <f t="shared" si="2"/>
        <v>-1.3772935259629753E-2</v>
      </c>
      <c r="R56">
        <f t="shared" si="3"/>
        <v>1.3772935259629753E-2</v>
      </c>
      <c r="W56" t="s">
        <v>62</v>
      </c>
      <c r="X56">
        <v>-0.204169103346558</v>
      </c>
      <c r="Y56">
        <v>0.204169103346558</v>
      </c>
      <c r="Z56" t="s">
        <v>97</v>
      </c>
    </row>
    <row r="57" spans="1:26" x14ac:dyDescent="0.25">
      <c r="A57" t="s">
        <v>88</v>
      </c>
      <c r="B57">
        <v>0.70034032095594401</v>
      </c>
      <c r="C57">
        <v>0.63803965401083895</v>
      </c>
      <c r="D57">
        <v>0.58848267805688004</v>
      </c>
      <c r="E57">
        <v>0.55759291539801303</v>
      </c>
      <c r="F57">
        <v>0.50538020397108796</v>
      </c>
      <c r="G57">
        <v>0.45302571945673198</v>
      </c>
      <c r="H57">
        <v>0.47044372551796498</v>
      </c>
      <c r="I57">
        <v>0.20843505356520201</v>
      </c>
      <c r="J57">
        <v>0.23394843381115701</v>
      </c>
      <c r="K57">
        <v>5.8970948644446401E-2</v>
      </c>
      <c r="L57">
        <v>0.39594425096715802</v>
      </c>
      <c r="M57">
        <v>-1.0406156874251201E-2</v>
      </c>
      <c r="O57">
        <f t="shared" si="0"/>
        <v>-0.89291154174632514</v>
      </c>
      <c r="P57">
        <f t="shared" si="1"/>
        <v>0.22865778113492938</v>
      </c>
      <c r="Q57">
        <f t="shared" si="2"/>
        <v>-1.971689401571445</v>
      </c>
      <c r="R57">
        <f t="shared" si="3"/>
        <v>1.971689401571445</v>
      </c>
      <c r="W57" t="s">
        <v>34</v>
      </c>
      <c r="X57">
        <v>-0.19055472832376547</v>
      </c>
      <c r="Y57">
        <v>0.19055472832376547</v>
      </c>
      <c r="Z57" t="s">
        <v>96</v>
      </c>
    </row>
    <row r="58" spans="1:26" x14ac:dyDescent="0.25">
      <c r="A58" t="s">
        <v>20</v>
      </c>
      <c r="B58">
        <v>0.27364704661644002</v>
      </c>
      <c r="C58">
        <v>0.27527894198028002</v>
      </c>
      <c r="D58">
        <v>0.27579715502764102</v>
      </c>
      <c r="E58">
        <v>0.27479311388044902</v>
      </c>
      <c r="F58">
        <v>0.27575941479378702</v>
      </c>
      <c r="G58">
        <v>0.274347778137978</v>
      </c>
      <c r="H58">
        <v>0.26705481965801098</v>
      </c>
      <c r="I58">
        <v>0.25898084713043401</v>
      </c>
      <c r="J58">
        <v>0.291161753966166</v>
      </c>
      <c r="K58">
        <v>0.27641019863805599</v>
      </c>
      <c r="L58">
        <v>0.23115954907393099</v>
      </c>
      <c r="M58">
        <v>0.22916843444917201</v>
      </c>
      <c r="O58">
        <f t="shared" si="0"/>
        <v>-0.57926979224683017</v>
      </c>
      <c r="P58">
        <f t="shared" si="1"/>
        <v>1.8669286745673121E-2</v>
      </c>
      <c r="Q58">
        <f t="shared" si="2"/>
        <v>-7.0947833828922242</v>
      </c>
      <c r="R58">
        <f t="shared" si="3"/>
        <v>7.0947833828922242</v>
      </c>
      <c r="W58" t="s">
        <v>63</v>
      </c>
      <c r="X58">
        <v>-0.17253626441524456</v>
      </c>
      <c r="Y58">
        <v>0.17253626441524456</v>
      </c>
      <c r="Z58" t="s">
        <v>97</v>
      </c>
    </row>
    <row r="59" spans="1:26" x14ac:dyDescent="0.25">
      <c r="A59" t="s">
        <v>43</v>
      </c>
      <c r="B59">
        <v>0.15905726923465399</v>
      </c>
      <c r="C59">
        <v>0.16145236274019101</v>
      </c>
      <c r="D59">
        <v>0.16296548946495201</v>
      </c>
      <c r="E59">
        <v>0.16234528642148599</v>
      </c>
      <c r="F59">
        <v>0.16194638391567401</v>
      </c>
      <c r="G59">
        <v>0.16315672029720599</v>
      </c>
      <c r="H59">
        <v>0.15727468191680299</v>
      </c>
      <c r="I59">
        <v>0.147555434835306</v>
      </c>
      <c r="J59">
        <v>0.14463445442870701</v>
      </c>
      <c r="K59">
        <v>0.16446546605131501</v>
      </c>
      <c r="L59">
        <v>6.7586296314851593E-2</v>
      </c>
      <c r="M59">
        <v>0.14167841007511001</v>
      </c>
      <c r="O59">
        <f t="shared" si="0"/>
        <v>-0.54354071480725108</v>
      </c>
      <c r="P59">
        <f t="shared" si="1"/>
        <v>2.6976144878157016E-2</v>
      </c>
      <c r="Q59">
        <f t="shared" si="2"/>
        <v>-0.37616633171707575</v>
      </c>
      <c r="R59">
        <f t="shared" si="3"/>
        <v>0.37616633171707575</v>
      </c>
      <c r="W59" t="s">
        <v>31</v>
      </c>
      <c r="X59">
        <v>0.1564754927144813</v>
      </c>
      <c r="Y59">
        <v>0.1564754927144813</v>
      </c>
      <c r="Z59" t="s">
        <v>96</v>
      </c>
    </row>
    <row r="60" spans="1:26" x14ac:dyDescent="0.25">
      <c r="A60" t="s">
        <v>66</v>
      </c>
      <c r="B60">
        <v>4.0111429633850504</v>
      </c>
      <c r="C60">
        <v>3.99856408873335</v>
      </c>
      <c r="D60">
        <v>4.0130481515832201</v>
      </c>
      <c r="E60">
        <v>4.0946846430471302</v>
      </c>
      <c r="F60">
        <v>4.1386091867044899</v>
      </c>
      <c r="G60">
        <v>4.2683550367913403</v>
      </c>
      <c r="H60">
        <v>4.1320077108784901</v>
      </c>
      <c r="I60">
        <v>4.5096000637908702</v>
      </c>
      <c r="J60">
        <v>4.0236860883360501</v>
      </c>
      <c r="K60">
        <v>3.21805261950096</v>
      </c>
      <c r="L60">
        <v>3.3678789071206201</v>
      </c>
      <c r="M60">
        <v>3.5917261152710598</v>
      </c>
      <c r="O60">
        <f t="shared" si="0"/>
        <v>-0.51618846712425703</v>
      </c>
      <c r="P60">
        <f t="shared" si="1"/>
        <v>0.37203628694305535</v>
      </c>
      <c r="Q60">
        <f t="shared" si="2"/>
        <v>-3.7428539533051253E-2</v>
      </c>
      <c r="R60">
        <f t="shared" si="3"/>
        <v>3.7428539533051253E-2</v>
      </c>
      <c r="W60" t="s">
        <v>36</v>
      </c>
      <c r="X60">
        <v>-0.14775422170145289</v>
      </c>
      <c r="Y60">
        <v>0.14775422170145289</v>
      </c>
      <c r="Z60" t="s">
        <v>96</v>
      </c>
    </row>
    <row r="61" spans="1:26" x14ac:dyDescent="0.25">
      <c r="A61" t="s">
        <v>89</v>
      </c>
      <c r="B61">
        <v>0.79132839134839905</v>
      </c>
      <c r="C61">
        <v>0.80083366786014998</v>
      </c>
      <c r="D61">
        <v>0.82024324682711902</v>
      </c>
      <c r="E61">
        <v>0.84322505958317695</v>
      </c>
      <c r="F61">
        <v>0.85831793512290899</v>
      </c>
      <c r="G61">
        <v>0.90143396181186397</v>
      </c>
      <c r="H61">
        <v>0.86836812885701398</v>
      </c>
      <c r="I61">
        <v>0.84149819178882501</v>
      </c>
      <c r="J61">
        <v>0.89759187362807802</v>
      </c>
      <c r="K61">
        <v>0.64025819205142198</v>
      </c>
      <c r="L61">
        <v>-0.36645851991442502</v>
      </c>
      <c r="M61">
        <v>1.0682036297878501</v>
      </c>
      <c r="O61">
        <f t="shared" si="0"/>
        <v>-0.29558901157364703</v>
      </c>
      <c r="P61">
        <f t="shared" si="1"/>
        <v>0.36387084141658893</v>
      </c>
      <c r="Q61">
        <f t="shared" si="2"/>
        <v>-0.30222217833916803</v>
      </c>
      <c r="R61">
        <f t="shared" si="3"/>
        <v>0.30222217833916803</v>
      </c>
      <c r="W61" t="s">
        <v>42</v>
      </c>
      <c r="X61">
        <v>0.13079503147281274</v>
      </c>
      <c r="Y61">
        <v>0.13079503147281274</v>
      </c>
      <c r="Z61" t="s">
        <v>96</v>
      </c>
    </row>
    <row r="62" spans="1:26" x14ac:dyDescent="0.25">
      <c r="A62" t="s">
        <v>18</v>
      </c>
      <c r="B62">
        <v>180.858042906289</v>
      </c>
      <c r="C62">
        <v>180.694550428502</v>
      </c>
      <c r="D62">
        <v>180.94431054262199</v>
      </c>
      <c r="E62">
        <v>181.035624981111</v>
      </c>
      <c r="F62">
        <v>181.41569042162001</v>
      </c>
      <c r="G62">
        <v>179.53184633625699</v>
      </c>
      <c r="H62">
        <v>181.143016218833</v>
      </c>
      <c r="I62">
        <v>175.972154379617</v>
      </c>
      <c r="J62">
        <v>177.75197472353901</v>
      </c>
      <c r="K62">
        <v>163.30379264341499</v>
      </c>
      <c r="L62">
        <v>134.32167832167801</v>
      </c>
      <c r="M62">
        <v>176.58441558441601</v>
      </c>
      <c r="O62">
        <f t="shared" si="0"/>
        <v>-0.57343441829279784</v>
      </c>
      <c r="P62">
        <f t="shared" si="1"/>
        <v>13.60828699571973</v>
      </c>
      <c r="Q62">
        <f t="shared" si="2"/>
        <v>-1.5333014680470951E-2</v>
      </c>
      <c r="R62">
        <f t="shared" si="3"/>
        <v>1.5333014680470951E-2</v>
      </c>
      <c r="W62" t="s">
        <v>71</v>
      </c>
      <c r="X62">
        <v>-0.11648944244588987</v>
      </c>
      <c r="Y62">
        <v>0.11648944244588987</v>
      </c>
      <c r="Z62" t="s">
        <v>98</v>
      </c>
    </row>
    <row r="63" spans="1:26" x14ac:dyDescent="0.25">
      <c r="A63" t="s">
        <v>41</v>
      </c>
      <c r="B63">
        <v>100.319257829538</v>
      </c>
      <c r="C63">
        <v>100.404179902523</v>
      </c>
      <c r="D63">
        <v>101.175268759004</v>
      </c>
      <c r="E63">
        <v>101.482950427996</v>
      </c>
      <c r="F63">
        <v>101.690870029381</v>
      </c>
      <c r="G63">
        <v>102.220849818099</v>
      </c>
      <c r="H63">
        <v>101.74790975409999</v>
      </c>
      <c r="I63">
        <v>98.659924218145093</v>
      </c>
      <c r="J63">
        <v>98.786764626418702</v>
      </c>
      <c r="K63">
        <v>89.809175992542094</v>
      </c>
      <c r="L63">
        <v>74.428717557914496</v>
      </c>
      <c r="M63">
        <v>100.840585777979</v>
      </c>
      <c r="O63">
        <f t="shared" si="0"/>
        <v>-0.51920757261203554</v>
      </c>
      <c r="P63">
        <f t="shared" si="1"/>
        <v>8.0285716410216263</v>
      </c>
      <c r="Q63">
        <f t="shared" si="2"/>
        <v>-0.88004765659119044</v>
      </c>
      <c r="R63">
        <f t="shared" si="3"/>
        <v>0.88004765659119044</v>
      </c>
      <c r="W63" t="s">
        <v>48</v>
      </c>
      <c r="X63">
        <v>0.11458830252224211</v>
      </c>
      <c r="Y63">
        <v>0.11458830252224211</v>
      </c>
      <c r="Z63" t="s">
        <v>97</v>
      </c>
    </row>
    <row r="64" spans="1:26" x14ac:dyDescent="0.25">
      <c r="A64" t="s">
        <v>64</v>
      </c>
      <c r="B64">
        <v>4.1552040356509004</v>
      </c>
      <c r="C64">
        <v>4.11997351721564</v>
      </c>
      <c r="D64">
        <v>4.2389926624117003</v>
      </c>
      <c r="E64">
        <v>4.1744158897062498</v>
      </c>
      <c r="F64">
        <v>4.0027723061612797</v>
      </c>
      <c r="G64">
        <v>3.9168238606353198</v>
      </c>
      <c r="H64">
        <v>3.9538363646333101</v>
      </c>
      <c r="I64">
        <v>3.2414836538348699</v>
      </c>
      <c r="J64">
        <v>3.2816864319372598</v>
      </c>
      <c r="K64">
        <v>4.2020072627713096</v>
      </c>
      <c r="L64">
        <v>1.603753965743</v>
      </c>
      <c r="M64">
        <v>1.80063684574959</v>
      </c>
      <c r="O64">
        <f t="shared" si="0"/>
        <v>-0.75317885114889804</v>
      </c>
      <c r="P64">
        <f t="shared" si="1"/>
        <v>0.92922881904243193</v>
      </c>
      <c r="Q64">
        <f t="shared" si="2"/>
        <v>-6.5074933547397498</v>
      </c>
      <c r="R64">
        <f t="shared" si="3"/>
        <v>6.5074933547397498</v>
      </c>
      <c r="W64" t="s">
        <v>17</v>
      </c>
      <c r="X64">
        <v>0.10734797002918488</v>
      </c>
      <c r="Y64">
        <v>0.10734797002918488</v>
      </c>
      <c r="Z64" t="s">
        <v>95</v>
      </c>
    </row>
    <row r="65" spans="1:26" x14ac:dyDescent="0.25">
      <c r="A65" t="s">
        <v>87</v>
      </c>
      <c r="B65">
        <v>0.88516536848341298</v>
      </c>
      <c r="C65">
        <v>0.89078873419527704</v>
      </c>
      <c r="D65">
        <v>0.91569191301285602</v>
      </c>
      <c r="E65">
        <v>0.916480068048936</v>
      </c>
      <c r="F65">
        <v>0.89366591019289299</v>
      </c>
      <c r="G65">
        <v>0.88479668475078799</v>
      </c>
      <c r="H65">
        <v>0.88058765626058799</v>
      </c>
      <c r="I65">
        <v>0.65297316502299696</v>
      </c>
      <c r="J65">
        <v>0.62927968812262602</v>
      </c>
      <c r="K65">
        <v>1.0192560413243399</v>
      </c>
      <c r="L65">
        <v>0.20296507015569501</v>
      </c>
      <c r="M65">
        <v>0.118376212796436</v>
      </c>
      <c r="O65">
        <f t="shared" si="0"/>
        <v>-0.69167803288624385</v>
      </c>
      <c r="P65">
        <f t="shared" si="1"/>
        <v>0.29276086043706506</v>
      </c>
      <c r="Q65">
        <f t="shared" si="2"/>
        <v>-2.1953998929260701</v>
      </c>
      <c r="R65">
        <f t="shared" si="3"/>
        <v>2.1953998929260701</v>
      </c>
      <c r="W65" t="s">
        <v>15</v>
      </c>
      <c r="X65">
        <v>0.10667183438335338</v>
      </c>
      <c r="Y65">
        <v>0.10667183438335338</v>
      </c>
      <c r="Z65" t="s">
        <v>95</v>
      </c>
    </row>
    <row r="66" spans="1:26" x14ac:dyDescent="0.25">
      <c r="A66" t="s">
        <v>9</v>
      </c>
      <c r="B66">
        <v>8685.9792800525902</v>
      </c>
      <c r="C66">
        <v>8830.0007949988103</v>
      </c>
      <c r="D66">
        <v>8903.4052005575304</v>
      </c>
      <c r="E66">
        <v>8999.0340122879206</v>
      </c>
      <c r="F66">
        <v>8997.8775099933391</v>
      </c>
      <c r="G66">
        <v>9237.3557724900002</v>
      </c>
      <c r="H66">
        <v>8978.63746396426</v>
      </c>
      <c r="I66">
        <v>9706.6469772350392</v>
      </c>
      <c r="J66">
        <v>9455.5625927521705</v>
      </c>
      <c r="K66">
        <v>10293.3516295026</v>
      </c>
      <c r="L66">
        <v>5528.7000777000803</v>
      </c>
      <c r="M66">
        <v>11641.3593073593</v>
      </c>
      <c r="O66">
        <f t="shared" si="0"/>
        <v>0.15049826651255882</v>
      </c>
      <c r="P66">
        <f t="shared" si="1"/>
        <v>1397.0138630005395</v>
      </c>
      <c r="Q66">
        <f t="shared" si="2"/>
        <v>3.153870062811713E-5</v>
      </c>
      <c r="R66">
        <f t="shared" si="3"/>
        <v>3.153870062811713E-5</v>
      </c>
      <c r="W66" t="s">
        <v>60</v>
      </c>
      <c r="X66">
        <v>6.9046587277462296E-2</v>
      </c>
      <c r="Y66">
        <v>6.9046587277462296E-2</v>
      </c>
      <c r="Z66" t="s">
        <v>97</v>
      </c>
    </row>
    <row r="67" spans="1:26" x14ac:dyDescent="0.25">
      <c r="A67" t="s">
        <v>32</v>
      </c>
      <c r="B67">
        <v>11347.374819373599</v>
      </c>
      <c r="C67">
        <v>11280.928565169799</v>
      </c>
      <c r="D67">
        <v>11202.4460565647</v>
      </c>
      <c r="E67">
        <v>11179.152557175101</v>
      </c>
      <c r="F67">
        <v>11116.449047255801</v>
      </c>
      <c r="G67">
        <v>11196.273054679799</v>
      </c>
      <c r="H67">
        <v>11133.5330085718</v>
      </c>
      <c r="I67">
        <v>11215.3858262953</v>
      </c>
      <c r="J67">
        <v>11329.659710809899</v>
      </c>
      <c r="K67">
        <v>11208.993639583099</v>
      </c>
      <c r="L67">
        <v>6434.0739585930696</v>
      </c>
      <c r="M67">
        <v>9986.3414438700402</v>
      </c>
      <c r="O67">
        <f t="shared" ref="O67:O93" si="4">PEARSON($B$1:$M$1,B67:M67)</f>
        <v>-0.51940590172198964</v>
      </c>
      <c r="P67">
        <f t="shared" ref="P67:P93" si="5">STDEV(B67:M67)</f>
        <v>1397.0894788197011</v>
      </c>
      <c r="Q67">
        <f t="shared" ref="Q67:Q93" si="6">O67*(STDEV(B66:M66)/P67)</f>
        <v>-0.51937778949057456</v>
      </c>
      <c r="R67">
        <f t="shared" ref="R67:R93" si="7">ABS(Q67)</f>
        <v>0.51937778949057456</v>
      </c>
      <c r="W67" t="s">
        <v>66</v>
      </c>
      <c r="X67">
        <v>-3.7428539533051253E-2</v>
      </c>
      <c r="Y67">
        <v>3.7428539533051253E-2</v>
      </c>
      <c r="Z67" t="s">
        <v>97</v>
      </c>
    </row>
    <row r="68" spans="1:26" x14ac:dyDescent="0.25">
      <c r="A68" t="s">
        <v>55</v>
      </c>
      <c r="B68">
        <v>3.6279130829181199</v>
      </c>
      <c r="C68">
        <v>3.58232743585484</v>
      </c>
      <c r="D68">
        <v>3.5827194692110802</v>
      </c>
      <c r="E68">
        <v>3.55200073511593</v>
      </c>
      <c r="F68">
        <v>3.6366922346763499</v>
      </c>
      <c r="G68">
        <v>3.52397562997754</v>
      </c>
      <c r="H68">
        <v>3.7005053946060702</v>
      </c>
      <c r="I68">
        <v>3.2969539404682702</v>
      </c>
      <c r="J68">
        <v>3.54118950160988</v>
      </c>
      <c r="K68">
        <v>3.8062952131693901</v>
      </c>
      <c r="L68">
        <v>4.9598796692330396</v>
      </c>
      <c r="M68">
        <v>2.0291283013947701</v>
      </c>
      <c r="O68">
        <f t="shared" si="4"/>
        <v>-8.9448360610050029E-2</v>
      </c>
      <c r="P68">
        <f t="shared" si="5"/>
        <v>0.63709997068871038</v>
      </c>
      <c r="Q68">
        <f t="shared" si="6"/>
        <v>-196.15032060177418</v>
      </c>
      <c r="R68">
        <f t="shared" si="7"/>
        <v>196.15032060177418</v>
      </c>
      <c r="W68" t="s">
        <v>75</v>
      </c>
      <c r="X68">
        <v>3.4511177954895833E-2</v>
      </c>
      <c r="Y68">
        <v>3.4511177954895833E-2</v>
      </c>
      <c r="Z68" t="s">
        <v>98</v>
      </c>
    </row>
    <row r="69" spans="1:26" x14ac:dyDescent="0.25">
      <c r="A69" t="s">
        <v>78</v>
      </c>
      <c r="B69">
        <v>1.39478870251231</v>
      </c>
      <c r="C69">
        <v>1.3666442739943501</v>
      </c>
      <c r="D69">
        <v>1.3529576350655299</v>
      </c>
      <c r="E69">
        <v>1.3358581353725201</v>
      </c>
      <c r="F69">
        <v>1.35401583818639</v>
      </c>
      <c r="G69">
        <v>1.31342470395079</v>
      </c>
      <c r="H69">
        <v>1.3681258783788799</v>
      </c>
      <c r="I69">
        <v>1.2208329247638501</v>
      </c>
      <c r="J69">
        <v>1.32492353993818</v>
      </c>
      <c r="K69">
        <v>1.33204625549707</v>
      </c>
      <c r="L69">
        <v>1.4030518718757199</v>
      </c>
      <c r="M69">
        <v>0.492896457262473</v>
      </c>
      <c r="O69">
        <f t="shared" si="4"/>
        <v>-0.51201158378089018</v>
      </c>
      <c r="P69">
        <f t="shared" si="5"/>
        <v>0.24964505733881448</v>
      </c>
      <c r="Q69">
        <f t="shared" si="6"/>
        <v>-1.306665425289667</v>
      </c>
      <c r="R69">
        <f t="shared" si="7"/>
        <v>1.306665425289667</v>
      </c>
      <c r="W69" t="s">
        <v>29</v>
      </c>
      <c r="X69">
        <v>-2.9832057124886107E-2</v>
      </c>
      <c r="Y69">
        <v>2.9832057124886107E-2</v>
      </c>
      <c r="Z69" t="s">
        <v>96</v>
      </c>
    </row>
    <row r="70" spans="1:26" x14ac:dyDescent="0.25">
      <c r="A70" t="s">
        <v>11</v>
      </c>
      <c r="B70">
        <v>13.5756316214047</v>
      </c>
      <c r="C70">
        <v>13.285823953050899</v>
      </c>
      <c r="D70">
        <v>13.196974486434399</v>
      </c>
      <c r="E70">
        <v>13.1301197510136</v>
      </c>
      <c r="F70">
        <v>13.4086321047802</v>
      </c>
      <c r="G70">
        <v>13.716888097520901</v>
      </c>
      <c r="H70">
        <v>13.5197464844524</v>
      </c>
      <c r="I70">
        <v>14.0462686567164</v>
      </c>
      <c r="J70">
        <v>15.0676432572167</v>
      </c>
      <c r="K70">
        <v>11.073756432247</v>
      </c>
      <c r="L70">
        <v>23.216783216783199</v>
      </c>
      <c r="M70">
        <v>1.5714285714285701</v>
      </c>
      <c r="O70">
        <f t="shared" si="4"/>
        <v>-0.12325829112199024</v>
      </c>
      <c r="P70">
        <f t="shared" si="5"/>
        <v>4.7178298294789851</v>
      </c>
      <c r="Q70">
        <f t="shared" si="6"/>
        <v>-6.522241002073559E-3</v>
      </c>
      <c r="R70">
        <f t="shared" si="7"/>
        <v>6.522241002073559E-3</v>
      </c>
      <c r="W70" t="s">
        <v>50</v>
      </c>
      <c r="X70">
        <v>2.4986711478538346E-2</v>
      </c>
      <c r="Y70">
        <v>2.4986711478538346E-2</v>
      </c>
      <c r="Z70" t="s">
        <v>97</v>
      </c>
    </row>
    <row r="71" spans="1:26" x14ac:dyDescent="0.25">
      <c r="A71" t="s">
        <v>34</v>
      </c>
      <c r="B71">
        <v>23.524045478280499</v>
      </c>
      <c r="C71">
        <v>23.1881055940481</v>
      </c>
      <c r="D71">
        <v>23.028894203472799</v>
      </c>
      <c r="E71">
        <v>22.965161442342399</v>
      </c>
      <c r="F71">
        <v>23.2917522233864</v>
      </c>
      <c r="G71">
        <v>23.304803906610299</v>
      </c>
      <c r="H71">
        <v>23.032363695314601</v>
      </c>
      <c r="I71">
        <v>24.4484707694508</v>
      </c>
      <c r="J71">
        <v>24.213939038620499</v>
      </c>
      <c r="K71">
        <v>20.6533928736003</v>
      </c>
      <c r="L71">
        <v>32.857664038016701</v>
      </c>
      <c r="M71">
        <v>4.1576092031015</v>
      </c>
      <c r="O71">
        <f t="shared" si="4"/>
        <v>-0.26042345541713569</v>
      </c>
      <c r="P71">
        <f t="shared" si="5"/>
        <v>6.4476675917242066</v>
      </c>
      <c r="Q71">
        <f t="shared" si="6"/>
        <v>-0.19055472832376547</v>
      </c>
      <c r="R71">
        <f t="shared" si="7"/>
        <v>0.19055472832376547</v>
      </c>
      <c r="W71" t="s">
        <v>61</v>
      </c>
      <c r="X71">
        <v>2.0658551333694795E-2</v>
      </c>
      <c r="Y71">
        <v>2.0658551333694795E-2</v>
      </c>
      <c r="Z71" t="s">
        <v>97</v>
      </c>
    </row>
    <row r="72" spans="1:26" x14ac:dyDescent="0.25">
      <c r="A72" t="s">
        <v>57</v>
      </c>
      <c r="B72">
        <v>5.8808537862978199</v>
      </c>
      <c r="C72">
        <v>6.03441842190818</v>
      </c>
      <c r="D72">
        <v>6.0763190319757596</v>
      </c>
      <c r="E72">
        <v>6.0653262143207698</v>
      </c>
      <c r="F72">
        <v>5.91407899381276</v>
      </c>
      <c r="G72">
        <v>5.66286224009297</v>
      </c>
      <c r="H72">
        <v>5.6588768402477196</v>
      </c>
      <c r="I72">
        <v>5.7191138719064298</v>
      </c>
      <c r="J72">
        <v>4.6467743142963496</v>
      </c>
      <c r="K72">
        <v>8.6337354336564207</v>
      </c>
      <c r="L72">
        <v>2.48775922591342</v>
      </c>
      <c r="M72">
        <v>5.1666666666666696</v>
      </c>
      <c r="O72">
        <f t="shared" si="4"/>
        <v>-0.27115456577773406</v>
      </c>
      <c r="P72">
        <f t="shared" si="5"/>
        <v>1.3741375710014356</v>
      </c>
      <c r="Q72">
        <f t="shared" si="6"/>
        <v>-1.2722994720528742</v>
      </c>
      <c r="R72">
        <f t="shared" si="7"/>
        <v>1.2722994720528742</v>
      </c>
      <c r="W72" t="s">
        <v>68</v>
      </c>
      <c r="X72">
        <v>-1.5595405612950485E-2</v>
      </c>
      <c r="Y72">
        <v>1.5595405612950485E-2</v>
      </c>
      <c r="Z72" t="s">
        <v>97</v>
      </c>
    </row>
    <row r="73" spans="1:26" x14ac:dyDescent="0.25">
      <c r="A73" t="s">
        <v>80</v>
      </c>
      <c r="B73">
        <v>1.96096784971227</v>
      </c>
      <c r="C73">
        <v>1.9953166615790601</v>
      </c>
      <c r="D73">
        <v>2.0035187482933101</v>
      </c>
      <c r="E73">
        <v>2.0068749368976202</v>
      </c>
      <c r="F73">
        <v>1.9739619288108301</v>
      </c>
      <c r="G73">
        <v>1.9191956227778599</v>
      </c>
      <c r="H73">
        <v>1.9214321859237</v>
      </c>
      <c r="I73">
        <v>1.95791442614517</v>
      </c>
      <c r="J73">
        <v>1.68491520971575</v>
      </c>
      <c r="K73">
        <v>2.4432866220953202</v>
      </c>
      <c r="L73">
        <v>0.932087290029742</v>
      </c>
      <c r="M73">
        <v>1.6198477414681201</v>
      </c>
      <c r="O73">
        <f t="shared" si="4"/>
        <v>-0.42209224357190928</v>
      </c>
      <c r="P73">
        <f t="shared" si="5"/>
        <v>0.35538437849915017</v>
      </c>
      <c r="Q73">
        <f t="shared" si="6"/>
        <v>-1.6320717662659918</v>
      </c>
      <c r="R73">
        <f t="shared" si="7"/>
        <v>1.6320717662659918</v>
      </c>
      <c r="W73" t="s">
        <v>18</v>
      </c>
      <c r="X73">
        <v>-1.5333014680470951E-2</v>
      </c>
      <c r="Y73">
        <v>1.5333014680470951E-2</v>
      </c>
      <c r="Z73" t="s">
        <v>95</v>
      </c>
    </row>
    <row r="74" spans="1:26" x14ac:dyDescent="0.25">
      <c r="A74" t="s">
        <v>2</v>
      </c>
      <c r="B74">
        <v>0.99943238583323901</v>
      </c>
      <c r="C74">
        <v>0.99963468701163705</v>
      </c>
      <c r="D74">
        <v>0.99920912875457002</v>
      </c>
      <c r="E74">
        <v>1.00661137749347</v>
      </c>
      <c r="F74">
        <v>0.99213746115479695</v>
      </c>
      <c r="G74">
        <v>1.00235611836762</v>
      </c>
      <c r="H74">
        <v>0.98802403116128601</v>
      </c>
      <c r="I74">
        <v>1.00298507462687</v>
      </c>
      <c r="J74">
        <v>1.02656900761166</v>
      </c>
      <c r="K74">
        <v>1.0017152658662101</v>
      </c>
      <c r="L74">
        <v>0.99145299145299104</v>
      </c>
      <c r="M74">
        <v>1.24098124098124</v>
      </c>
      <c r="O74">
        <f t="shared" si="4"/>
        <v>0.48983978128168398</v>
      </c>
      <c r="P74">
        <f t="shared" si="5"/>
        <v>6.9976441723055616E-2</v>
      </c>
      <c r="Q74">
        <f t="shared" si="6"/>
        <v>2.4877144643037079</v>
      </c>
      <c r="R74">
        <f t="shared" si="7"/>
        <v>2.4877144643037079</v>
      </c>
      <c r="W74" t="s">
        <v>65</v>
      </c>
      <c r="X74">
        <v>-1.3772935259629753E-2</v>
      </c>
      <c r="Y74">
        <v>1.3772935259629753E-2</v>
      </c>
      <c r="Z74" t="s">
        <v>97</v>
      </c>
    </row>
    <row r="75" spans="1:26" x14ac:dyDescent="0.25">
      <c r="A75" t="s">
        <v>25</v>
      </c>
      <c r="B75">
        <v>0.58315379205001505</v>
      </c>
      <c r="C75">
        <v>0.582803593867945</v>
      </c>
      <c r="D75">
        <v>0.58432419444539696</v>
      </c>
      <c r="E75">
        <v>0.58185320312039301</v>
      </c>
      <c r="F75">
        <v>0.58101714203539001</v>
      </c>
      <c r="G75">
        <v>0.58309928552280299</v>
      </c>
      <c r="H75">
        <v>0.57736671338885803</v>
      </c>
      <c r="I75">
        <v>0.56491023764700699</v>
      </c>
      <c r="J75">
        <v>0.57324632542044796</v>
      </c>
      <c r="K75">
        <v>0.64128942938079903</v>
      </c>
      <c r="L75">
        <v>0.48837532772723402</v>
      </c>
      <c r="M75">
        <v>0.71746635412639703</v>
      </c>
      <c r="O75">
        <f t="shared" si="4"/>
        <v>0.22224397096424303</v>
      </c>
      <c r="P75">
        <f t="shared" si="5"/>
        <v>5.2712002320948081E-2</v>
      </c>
      <c r="Q75">
        <f t="shared" si="6"/>
        <v>0.29503417813250887</v>
      </c>
      <c r="R75">
        <f t="shared" si="7"/>
        <v>0.29503417813250887</v>
      </c>
      <c r="W75" t="s">
        <v>13</v>
      </c>
      <c r="X75">
        <v>-1.3095688275060838E-2</v>
      </c>
      <c r="Y75">
        <v>1.3095688275060838E-2</v>
      </c>
      <c r="Z75" t="s">
        <v>95</v>
      </c>
    </row>
    <row r="76" spans="1:26" x14ac:dyDescent="0.25">
      <c r="A76" t="s">
        <v>48</v>
      </c>
      <c r="B76">
        <v>1.7997585743372599</v>
      </c>
      <c r="C76">
        <v>1.80046923994185</v>
      </c>
      <c r="D76">
        <v>1.79453901427576</v>
      </c>
      <c r="E76">
        <v>1.8051928872738701</v>
      </c>
      <c r="F76">
        <v>1.81210197045794</v>
      </c>
      <c r="G76">
        <v>1.7992173116914101</v>
      </c>
      <c r="H76">
        <v>1.82803215659163</v>
      </c>
      <c r="I76">
        <v>1.9760449948634899</v>
      </c>
      <c r="J76">
        <v>1.9099868758113101</v>
      </c>
      <c r="K76">
        <v>1.63925444256019</v>
      </c>
      <c r="L76">
        <v>2.5511707353403499</v>
      </c>
      <c r="M76">
        <v>2.0033463846115498</v>
      </c>
      <c r="O76">
        <f t="shared" si="4"/>
        <v>0.4953500728343313</v>
      </c>
      <c r="P76">
        <f t="shared" si="5"/>
        <v>0.22786701272459139</v>
      </c>
      <c r="Q76">
        <f t="shared" si="6"/>
        <v>0.11458830252224211</v>
      </c>
      <c r="R76">
        <f t="shared" si="7"/>
        <v>0.11458830252224211</v>
      </c>
      <c r="W76" t="s">
        <v>11</v>
      </c>
      <c r="X76">
        <v>-6.522241002073559E-3</v>
      </c>
      <c r="Y76">
        <v>6.522241002073559E-3</v>
      </c>
      <c r="Z76" t="s">
        <v>95</v>
      </c>
    </row>
    <row r="77" spans="1:26" x14ac:dyDescent="0.25">
      <c r="A77" t="s">
        <v>71</v>
      </c>
      <c r="B77">
        <v>2.24742520153227E-3</v>
      </c>
      <c r="C77">
        <v>3.24898845823583E-4</v>
      </c>
      <c r="D77">
        <v>-1.1872512388213E-3</v>
      </c>
      <c r="E77">
        <v>-1.3213082608034899E-2</v>
      </c>
      <c r="F77">
        <v>1.7938947692866601E-2</v>
      </c>
      <c r="G77">
        <v>-6.8614435310266403E-3</v>
      </c>
      <c r="H77">
        <v>6.6323002145260998E-3</v>
      </c>
      <c r="I77">
        <v>2.5520334010404499E-2</v>
      </c>
      <c r="J77">
        <v>-7.2497480148753804E-2</v>
      </c>
      <c r="K77">
        <v>-0.15660261840345299</v>
      </c>
      <c r="L77">
        <v>0.59200286521614798</v>
      </c>
      <c r="M77">
        <v>-0.61091506639994897</v>
      </c>
      <c r="O77">
        <f t="shared" si="4"/>
        <v>-0.13355832139799384</v>
      </c>
      <c r="P77">
        <f t="shared" si="5"/>
        <v>0.26125574200089691</v>
      </c>
      <c r="Q77">
        <f t="shared" si="6"/>
        <v>-0.11648944244588987</v>
      </c>
      <c r="R77">
        <f t="shared" si="7"/>
        <v>0.11648944244588987</v>
      </c>
      <c r="W77" t="s">
        <v>67</v>
      </c>
      <c r="X77">
        <v>-1.0335008577241401E-3</v>
      </c>
      <c r="Y77">
        <v>1.0335008577241401E-3</v>
      </c>
      <c r="Z77" t="s">
        <v>97</v>
      </c>
    </row>
    <row r="78" spans="1:26" x14ac:dyDescent="0.25">
      <c r="A78" t="s">
        <v>21</v>
      </c>
      <c r="B78">
        <v>0.27405566404412401</v>
      </c>
      <c r="C78">
        <v>0.263102476353123</v>
      </c>
      <c r="D78">
        <v>0.257286043629261</v>
      </c>
      <c r="E78">
        <v>0.25486083014227701</v>
      </c>
      <c r="F78">
        <v>0.25351566066312697</v>
      </c>
      <c r="G78">
        <v>0.25075826679325902</v>
      </c>
      <c r="H78">
        <v>0.250734263365746</v>
      </c>
      <c r="I78">
        <v>0.23852133818719601</v>
      </c>
      <c r="J78">
        <v>0.254036400836466</v>
      </c>
      <c r="K78">
        <v>0.26532504964380699</v>
      </c>
      <c r="L78">
        <v>0.26893012898408097</v>
      </c>
      <c r="M78">
        <v>0.29390734155470699</v>
      </c>
      <c r="O78">
        <f t="shared" si="4"/>
        <v>0.24739889584965691</v>
      </c>
      <c r="P78">
        <f t="shared" si="5"/>
        <v>1.4164203040132457E-2</v>
      </c>
      <c r="Q78">
        <f t="shared" si="6"/>
        <v>4.563220530111824</v>
      </c>
      <c r="R78">
        <f t="shared" si="7"/>
        <v>4.563220530111824</v>
      </c>
      <c r="W78" t="s">
        <v>10</v>
      </c>
      <c r="X78">
        <v>4.8157060862572741E-4</v>
      </c>
      <c r="Y78">
        <v>4.8157060862572741E-4</v>
      </c>
      <c r="Z78" t="s">
        <v>95</v>
      </c>
    </row>
    <row r="79" spans="1:26" x14ac:dyDescent="0.25">
      <c r="A79" t="s">
        <v>44</v>
      </c>
      <c r="B79">
        <v>0.17162305072235401</v>
      </c>
      <c r="C79">
        <v>0.167865335936521</v>
      </c>
      <c r="D79">
        <v>0.16609646756822699</v>
      </c>
      <c r="E79">
        <v>0.16426104777610501</v>
      </c>
      <c r="F79">
        <v>0.16363971172723299</v>
      </c>
      <c r="G79">
        <v>0.160887164238459</v>
      </c>
      <c r="H79">
        <v>0.15926222735284501</v>
      </c>
      <c r="I79">
        <v>0.15267682187721299</v>
      </c>
      <c r="J79">
        <v>0.12851694903413699</v>
      </c>
      <c r="K79">
        <v>0.134051779587053</v>
      </c>
      <c r="L79">
        <v>0.119091587409379</v>
      </c>
      <c r="M79">
        <v>0.12917963338454</v>
      </c>
      <c r="O79">
        <f t="shared" si="4"/>
        <v>-0.92008909143452455</v>
      </c>
      <c r="P79">
        <f t="shared" si="5"/>
        <v>1.8406758086571634E-2</v>
      </c>
      <c r="Q79">
        <f t="shared" si="6"/>
        <v>-0.70801868774475485</v>
      </c>
      <c r="R79">
        <f t="shared" si="7"/>
        <v>0.70801868774475485</v>
      </c>
      <c r="W79" t="s">
        <v>12</v>
      </c>
      <c r="X79">
        <v>3.566994397370265E-4</v>
      </c>
      <c r="Y79">
        <v>3.566994397370265E-4</v>
      </c>
      <c r="Z79" t="s">
        <v>95</v>
      </c>
    </row>
    <row r="80" spans="1:26" x14ac:dyDescent="0.25">
      <c r="A80" t="s">
        <v>67</v>
      </c>
      <c r="B80">
        <v>3.5220577938948798</v>
      </c>
      <c r="C80">
        <v>3.7022375038995499</v>
      </c>
      <c r="D80">
        <v>3.86966398734585</v>
      </c>
      <c r="E80">
        <v>3.9501450867128698</v>
      </c>
      <c r="F80">
        <v>4.1118844078628802</v>
      </c>
      <c r="G80">
        <v>4.2601856868042001</v>
      </c>
      <c r="H80">
        <v>4.0299318176009304</v>
      </c>
      <c r="I80">
        <v>5.4689092026516599</v>
      </c>
      <c r="J80">
        <v>4.0579314850402399</v>
      </c>
      <c r="K80">
        <v>5.3388719271180403</v>
      </c>
      <c r="L80">
        <v>2.7316477833833201</v>
      </c>
      <c r="M80">
        <v>2.70104908611254</v>
      </c>
      <c r="O80">
        <f t="shared" si="4"/>
        <v>-4.6860201273032559E-2</v>
      </c>
      <c r="P80">
        <f t="shared" si="5"/>
        <v>0.83458507293372275</v>
      </c>
      <c r="Q80">
        <f t="shared" si="6"/>
        <v>-1.0335008577241401E-3</v>
      </c>
      <c r="R80">
        <f t="shared" si="7"/>
        <v>1.0335008577241401E-3</v>
      </c>
      <c r="W80" t="s">
        <v>51</v>
      </c>
      <c r="X80">
        <v>1.508188530762669E-4</v>
      </c>
      <c r="Y80">
        <v>1.508188530762669E-4</v>
      </c>
      <c r="Z80" t="s">
        <v>97</v>
      </c>
    </row>
    <row r="81" spans="1:26" x14ac:dyDescent="0.25">
      <c r="A81" t="s">
        <v>90</v>
      </c>
      <c r="B81">
        <v>0.80807840834334899</v>
      </c>
      <c r="C81">
        <v>0.85308647493557099</v>
      </c>
      <c r="D81">
        <v>0.89164534939046902</v>
      </c>
      <c r="E81">
        <v>0.90382355169887996</v>
      </c>
      <c r="F81">
        <v>0.94279039419844901</v>
      </c>
      <c r="G81">
        <v>0.94908763231168403</v>
      </c>
      <c r="H81">
        <v>0.89996537064425797</v>
      </c>
      <c r="I81">
        <v>1.11966851944082</v>
      </c>
      <c r="J81">
        <v>0.72771404740811796</v>
      </c>
      <c r="K81">
        <v>1.21316170263095</v>
      </c>
      <c r="L81">
        <v>-0.56924771254523798</v>
      </c>
      <c r="M81">
        <v>0.63292529428865396</v>
      </c>
      <c r="O81">
        <f t="shared" si="4"/>
        <v>-0.35881979273789966</v>
      </c>
      <c r="P81">
        <f t="shared" si="5"/>
        <v>0.452391073828185</v>
      </c>
      <c r="Q81">
        <f t="shared" si="6"/>
        <v>-0.6619618737348435</v>
      </c>
      <c r="R81">
        <f t="shared" si="7"/>
        <v>0.6619618737348435</v>
      </c>
      <c r="W81" t="s">
        <v>54</v>
      </c>
      <c r="X81">
        <v>-1.0330560258328846E-4</v>
      </c>
      <c r="Y81">
        <v>1.0330560258328846E-4</v>
      </c>
      <c r="Z81" t="s">
        <v>97</v>
      </c>
    </row>
    <row r="82" spans="1:26" x14ac:dyDescent="0.25">
      <c r="A82" t="s">
        <v>0</v>
      </c>
      <c r="B82">
        <v>0.63279186182926295</v>
      </c>
      <c r="C82">
        <v>0.64373651314788805</v>
      </c>
      <c r="D82">
        <v>0.655150250130482</v>
      </c>
      <c r="E82">
        <v>0.66558849903046802</v>
      </c>
      <c r="F82">
        <v>0.67451836646441499</v>
      </c>
      <c r="G82">
        <v>0.68414827819836799</v>
      </c>
      <c r="H82">
        <v>0.69296646895851699</v>
      </c>
      <c r="I82">
        <v>0.70769486214223198</v>
      </c>
      <c r="J82">
        <v>0.676558490056547</v>
      </c>
      <c r="K82">
        <v>0.73173130783206197</v>
      </c>
      <c r="L82">
        <v>0.74902471045082897</v>
      </c>
      <c r="M82">
        <v>0.78675193934422705</v>
      </c>
      <c r="O82">
        <f t="shared" si="4"/>
        <v>0.93008382029835324</v>
      </c>
      <c r="P82">
        <f t="shared" si="5"/>
        <v>4.5277723736896452E-2</v>
      </c>
      <c r="Q82">
        <f t="shared" si="6"/>
        <v>9.2929057268865609</v>
      </c>
      <c r="R82">
        <f t="shared" si="7"/>
        <v>9.2929057268865609</v>
      </c>
      <c r="W82" t="s">
        <v>53</v>
      </c>
      <c r="X82">
        <v>-6.336361076360451E-5</v>
      </c>
      <c r="Y82">
        <v>6.336361076360451E-5</v>
      </c>
      <c r="Z82" t="s">
        <v>97</v>
      </c>
    </row>
    <row r="83" spans="1:26" x14ac:dyDescent="0.25">
      <c r="A83" t="s">
        <v>23</v>
      </c>
      <c r="B83">
        <v>0.241936678496873</v>
      </c>
      <c r="C83">
        <v>0.23645576936177201</v>
      </c>
      <c r="D83">
        <v>0.23094086235878999</v>
      </c>
      <c r="E83">
        <v>0.225637866092365</v>
      </c>
      <c r="F83">
        <v>0.21983382616229899</v>
      </c>
      <c r="G83">
        <v>0.21718316639437901</v>
      </c>
      <c r="H83">
        <v>0.21154385137633</v>
      </c>
      <c r="I83">
        <v>0.19976347427373101</v>
      </c>
      <c r="J83">
        <v>0.193399981158006</v>
      </c>
      <c r="K83">
        <v>0.17905838644347299</v>
      </c>
      <c r="L83">
        <v>0.128190604300774</v>
      </c>
      <c r="M83">
        <v>0.165168901077652</v>
      </c>
      <c r="O83">
        <f t="shared" si="4"/>
        <v>-0.91287140871620287</v>
      </c>
      <c r="P83">
        <f t="shared" si="5"/>
        <v>3.3269149689880283E-2</v>
      </c>
      <c r="Q83">
        <f t="shared" si="6"/>
        <v>-1.242374386975577</v>
      </c>
      <c r="R83">
        <f t="shared" si="7"/>
        <v>1.242374386975577</v>
      </c>
      <c r="W83" t="s">
        <v>52</v>
      </c>
      <c r="X83">
        <v>-3.7744107467175929E-5</v>
      </c>
      <c r="Y83">
        <v>3.7744107467175929E-5</v>
      </c>
      <c r="Z83" t="s">
        <v>97</v>
      </c>
    </row>
    <row r="84" spans="1:26" x14ac:dyDescent="0.25">
      <c r="A84" t="s">
        <v>46</v>
      </c>
      <c r="B84">
        <v>2.1510547239472002</v>
      </c>
      <c r="C84">
        <v>2.1819980711693399</v>
      </c>
      <c r="D84">
        <v>2.2296662961539901</v>
      </c>
      <c r="E84">
        <v>2.2695153719714498</v>
      </c>
      <c r="F84">
        <v>2.3085012898080901</v>
      </c>
      <c r="G84">
        <v>2.3249332995000702</v>
      </c>
      <c r="H84">
        <v>2.35010517470152</v>
      </c>
      <c r="I84">
        <v>2.50236200795527</v>
      </c>
      <c r="J84">
        <v>2.20421452389549</v>
      </c>
      <c r="K84">
        <v>2.3300578592268502</v>
      </c>
      <c r="L84">
        <v>1.7912565103056399</v>
      </c>
      <c r="M84">
        <v>1.8194994795289701</v>
      </c>
      <c r="O84">
        <f t="shared" si="4"/>
        <v>-0.37370796595766936</v>
      </c>
      <c r="P84">
        <f t="shared" si="5"/>
        <v>0.20850541890911506</v>
      </c>
      <c r="Q84">
        <f t="shared" si="6"/>
        <v>-5.9628887943510733E-2</v>
      </c>
      <c r="R84">
        <f t="shared" si="7"/>
        <v>5.9628887943510733E-2</v>
      </c>
      <c r="W84" t="s">
        <v>9</v>
      </c>
      <c r="X84">
        <v>3.153870062811713E-5</v>
      </c>
      <c r="Y84">
        <v>3.153870062811713E-5</v>
      </c>
      <c r="Z84" t="s">
        <v>95</v>
      </c>
    </row>
    <row r="85" spans="1:26" x14ac:dyDescent="0.25">
      <c r="A85" t="s">
        <v>69</v>
      </c>
      <c r="B85">
        <v>-0.38851266516449301</v>
      </c>
      <c r="C85">
        <v>-0.41149864506392397</v>
      </c>
      <c r="D85">
        <v>-0.44044889202760501</v>
      </c>
      <c r="E85">
        <v>-0.458426467220791</v>
      </c>
      <c r="F85">
        <v>-0.46959407861642299</v>
      </c>
      <c r="G85">
        <v>-0.49996605382734499</v>
      </c>
      <c r="H85">
        <v>-0.49880387665217302</v>
      </c>
      <c r="I85">
        <v>-0.60465463700180699</v>
      </c>
      <c r="J85">
        <v>-0.24355263522815801</v>
      </c>
      <c r="K85">
        <v>-0.68946567919322999</v>
      </c>
      <c r="L85">
        <v>-0.52100452470993197</v>
      </c>
      <c r="M85">
        <v>-0.42330587158873001</v>
      </c>
      <c r="O85">
        <f t="shared" si="4"/>
        <v>-0.2776345584487182</v>
      </c>
      <c r="P85">
        <f t="shared" si="5"/>
        <v>0.11084295342475151</v>
      </c>
      <c r="Q85">
        <f t="shared" si="6"/>
        <v>-0.52225520995609431</v>
      </c>
      <c r="R85">
        <f t="shared" si="7"/>
        <v>0.52225520995609431</v>
      </c>
    </row>
    <row r="86" spans="1:26" x14ac:dyDescent="0.25">
      <c r="A86" t="s">
        <v>15</v>
      </c>
      <c r="B86">
        <v>2.2084004456571198</v>
      </c>
      <c r="C86">
        <v>2.2694489933825599</v>
      </c>
      <c r="D86">
        <v>2.2888125593349402</v>
      </c>
      <c r="E86">
        <v>2.3361758000133901</v>
      </c>
      <c r="F86">
        <v>2.3278866609333302</v>
      </c>
      <c r="G86">
        <v>2.3843309135734798</v>
      </c>
      <c r="H86">
        <v>2.3159041394335498</v>
      </c>
      <c r="I86">
        <v>2.6119402985074598</v>
      </c>
      <c r="J86">
        <v>2.6018957345971598</v>
      </c>
      <c r="K86">
        <v>2.3018867924528301</v>
      </c>
      <c r="L86">
        <v>1.7692307692307701</v>
      </c>
      <c r="M86">
        <v>3</v>
      </c>
      <c r="O86">
        <f t="shared" si="4"/>
        <v>0.27885934974713672</v>
      </c>
      <c r="P86">
        <f t="shared" si="5"/>
        <v>0.28976340469590672</v>
      </c>
      <c r="Q86">
        <f t="shared" si="6"/>
        <v>0.10667183438335338</v>
      </c>
      <c r="R86">
        <f t="shared" si="7"/>
        <v>0.10667183438335338</v>
      </c>
    </row>
    <row r="87" spans="1:26" x14ac:dyDescent="0.25">
      <c r="A87" t="s">
        <v>38</v>
      </c>
      <c r="B87">
        <v>3.3310490114079099</v>
      </c>
      <c r="C87">
        <v>3.3828797019777399</v>
      </c>
      <c r="D87">
        <v>3.3982950734742801</v>
      </c>
      <c r="E87">
        <v>3.4363803642205601</v>
      </c>
      <c r="F87">
        <v>3.43353901399272</v>
      </c>
      <c r="G87">
        <v>3.4643698641580798</v>
      </c>
      <c r="H87">
        <v>3.4127542650265799</v>
      </c>
      <c r="I87">
        <v>3.6562096731872198</v>
      </c>
      <c r="J87">
        <v>3.5594001913820099</v>
      </c>
      <c r="K87">
        <v>3.4339084351193399</v>
      </c>
      <c r="L87">
        <v>3.53915823687512</v>
      </c>
      <c r="M87">
        <v>3.8729833462074201</v>
      </c>
      <c r="O87">
        <f t="shared" si="4"/>
        <v>0.75149914489109082</v>
      </c>
      <c r="P87">
        <f t="shared" si="5"/>
        <v>0.14843981931398625</v>
      </c>
      <c r="Q87">
        <f t="shared" si="6"/>
        <v>1.4669712739887952</v>
      </c>
      <c r="R87">
        <f t="shared" si="7"/>
        <v>1.4669712739887952</v>
      </c>
    </row>
    <row r="88" spans="1:26" x14ac:dyDescent="0.25">
      <c r="A88" t="s">
        <v>61</v>
      </c>
      <c r="B88">
        <v>4.1396001321867999</v>
      </c>
      <c r="C88">
        <v>3.9753452308743298</v>
      </c>
      <c r="D88">
        <v>3.9187356780125602</v>
      </c>
      <c r="E88">
        <v>3.8229076655463001</v>
      </c>
      <c r="F88">
        <v>3.89223601754433</v>
      </c>
      <c r="G88">
        <v>3.76605495214134</v>
      </c>
      <c r="H88">
        <v>3.9738495345223601</v>
      </c>
      <c r="I88">
        <v>3.4069930095781502</v>
      </c>
      <c r="J88">
        <v>3.2742785090154798</v>
      </c>
      <c r="K88">
        <v>4.1211602067145403</v>
      </c>
      <c r="L88">
        <v>5.09041893960267</v>
      </c>
      <c r="M88">
        <v>3.6659259259259298</v>
      </c>
      <c r="O88">
        <f t="shared" si="4"/>
        <v>6.2846147580731412E-2</v>
      </c>
      <c r="P88">
        <f t="shared" si="5"/>
        <v>0.45157429680212779</v>
      </c>
      <c r="Q88">
        <f t="shared" si="6"/>
        <v>2.0658551333694795E-2</v>
      </c>
      <c r="R88">
        <f t="shared" si="7"/>
        <v>2.0658551333694795E-2</v>
      </c>
    </row>
    <row r="89" spans="1:26" x14ac:dyDescent="0.25">
      <c r="A89" t="s">
        <v>84</v>
      </c>
      <c r="B89">
        <v>1.56325691943655</v>
      </c>
      <c r="C89">
        <v>1.52221644058369</v>
      </c>
      <c r="D89">
        <v>1.5085913054745199</v>
      </c>
      <c r="E89">
        <v>1.4857357659555199</v>
      </c>
      <c r="F89">
        <v>1.51008625157836</v>
      </c>
      <c r="G89">
        <v>1.47522344236517</v>
      </c>
      <c r="H89">
        <v>1.5402676320590301</v>
      </c>
      <c r="I89">
        <v>1.37480945292624</v>
      </c>
      <c r="J89">
        <v>1.3222000500436</v>
      </c>
      <c r="K89">
        <v>1.58486580991299</v>
      </c>
      <c r="L89">
        <v>1.7061096514854801</v>
      </c>
      <c r="M89">
        <v>1.1508293371587801</v>
      </c>
      <c r="O89">
        <f t="shared" si="4"/>
        <v>-0.31216970198971394</v>
      </c>
      <c r="P89">
        <f t="shared" si="5"/>
        <v>0.14159650700918722</v>
      </c>
      <c r="Q89">
        <f t="shared" si="6"/>
        <v>-0.99555996568325267</v>
      </c>
      <c r="R89">
        <f t="shared" si="7"/>
        <v>0.99555996568325267</v>
      </c>
    </row>
    <row r="90" spans="1:26" x14ac:dyDescent="0.25">
      <c r="A90" t="s">
        <v>6</v>
      </c>
      <c r="B90">
        <v>1.3688589786940101E-3</v>
      </c>
      <c r="C90">
        <v>1.3695382693528801E-3</v>
      </c>
      <c r="D90">
        <v>1.37154109580492E-3</v>
      </c>
      <c r="E90">
        <v>1.36600498832991E-3</v>
      </c>
      <c r="F90">
        <v>1.3575441816829901E-3</v>
      </c>
      <c r="G90">
        <v>1.38218762839522E-3</v>
      </c>
      <c r="H90">
        <v>1.3543016640876801E-3</v>
      </c>
      <c r="I90">
        <v>1.3354563835038199E-3</v>
      </c>
      <c r="J90">
        <v>1.3583868287497501E-3</v>
      </c>
      <c r="K90">
        <v>1.2343648425323301E-3</v>
      </c>
      <c r="L90">
        <v>1.37092739832466E-3</v>
      </c>
      <c r="M90">
        <v>1.0357982960722701E-3</v>
      </c>
      <c r="O90">
        <f t="shared" si="4"/>
        <v>-0.60318067105328588</v>
      </c>
      <c r="P90">
        <f t="shared" si="5"/>
        <v>9.9144786826971671E-5</v>
      </c>
      <c r="Q90">
        <f t="shared" si="6"/>
        <v>-861.4499950023403</v>
      </c>
      <c r="R90">
        <f t="shared" si="7"/>
        <v>861.4499950023403</v>
      </c>
    </row>
    <row r="91" spans="1:26" x14ac:dyDescent="0.25">
      <c r="A91" t="s">
        <v>29</v>
      </c>
      <c r="B91">
        <v>7.9865512415395296E-4</v>
      </c>
      <c r="C91">
        <v>7.9879342574734396E-4</v>
      </c>
      <c r="D91">
        <v>7.9864218260295296E-4</v>
      </c>
      <c r="E91">
        <v>7.9691797174222896E-4</v>
      </c>
      <c r="F91">
        <v>8.0021705672010299E-4</v>
      </c>
      <c r="G91">
        <v>8.0529609416871595E-4</v>
      </c>
      <c r="H91">
        <v>8.0881708410393495E-4</v>
      </c>
      <c r="I91">
        <v>7.9331305218539904E-4</v>
      </c>
      <c r="J91">
        <v>8.4704157039585304E-4</v>
      </c>
      <c r="K91">
        <v>8.4790166701898895E-4</v>
      </c>
      <c r="L91">
        <v>8.7866696899073699E-4</v>
      </c>
      <c r="M91">
        <v>6.7558145664564E-4</v>
      </c>
      <c r="O91">
        <f t="shared" si="4"/>
        <v>-1.4666298300373606E-2</v>
      </c>
      <c r="P91">
        <f t="shared" si="5"/>
        <v>4.8742432090554988E-5</v>
      </c>
      <c r="Q91">
        <f t="shared" si="6"/>
        <v>-2.9832057124886107E-2</v>
      </c>
      <c r="R91">
        <f t="shared" si="7"/>
        <v>2.9832057124886107E-2</v>
      </c>
    </row>
    <row r="92" spans="1:26" x14ac:dyDescent="0.25">
      <c r="A92" t="s">
        <v>52</v>
      </c>
      <c r="B92">
        <v>1.79965635940232</v>
      </c>
      <c r="C92">
        <v>1.80187448354805</v>
      </c>
      <c r="D92">
        <v>1.80136138749507</v>
      </c>
      <c r="E92">
        <v>1.8037980955336199</v>
      </c>
      <c r="F92">
        <v>1.7961844339023101</v>
      </c>
      <c r="G92">
        <v>1.7841375476219801</v>
      </c>
      <c r="H92">
        <v>1.7825445637266599</v>
      </c>
      <c r="I92">
        <v>1.76994924639552</v>
      </c>
      <c r="J92">
        <v>1.6765048740986099</v>
      </c>
      <c r="K92">
        <v>1.86887304404206</v>
      </c>
      <c r="L92">
        <v>1.74113965534751</v>
      </c>
      <c r="M92">
        <v>1.85775791543157</v>
      </c>
      <c r="O92">
        <f t="shared" si="4"/>
        <v>-3.8480180287932333E-2</v>
      </c>
      <c r="P92">
        <f t="shared" si="5"/>
        <v>4.9692990519062626E-2</v>
      </c>
      <c r="Q92">
        <f t="shared" si="6"/>
        <v>-3.7744107467175929E-5</v>
      </c>
      <c r="R92">
        <f t="shared" si="7"/>
        <v>3.7744107467175929E-5</v>
      </c>
    </row>
    <row r="93" spans="1:26" x14ac:dyDescent="0.25">
      <c r="A93" t="s">
        <v>75</v>
      </c>
      <c r="B93">
        <v>1.22789621903176E-3</v>
      </c>
      <c r="C93" s="1">
        <v>-7.0673575099250102E-5</v>
      </c>
      <c r="D93">
        <v>-2.24398403650964E-3</v>
      </c>
      <c r="E93">
        <v>2.7424934973476599E-3</v>
      </c>
      <c r="F93">
        <v>2.2676454827200199E-2</v>
      </c>
      <c r="G93">
        <v>-1.9469690883370101E-2</v>
      </c>
      <c r="H93">
        <v>1.8775994453503201E-2</v>
      </c>
      <c r="I93">
        <v>-7.8452772294922094E-3</v>
      </c>
      <c r="J93">
        <v>2.0134775439506502E-3</v>
      </c>
      <c r="K93">
        <v>0.22364681017299601</v>
      </c>
      <c r="L93">
        <v>0.159781000291255</v>
      </c>
      <c r="M93">
        <v>-0.213678798809052</v>
      </c>
      <c r="O93">
        <f t="shared" si="4"/>
        <v>7.2416065041884026E-2</v>
      </c>
      <c r="P93">
        <f t="shared" si="5"/>
        <v>0.10427261678107004</v>
      </c>
      <c r="Q93">
        <f t="shared" si="6"/>
        <v>3.4511177954895833E-2</v>
      </c>
      <c r="R93">
        <f t="shared" si="7"/>
        <v>3.4511177954895833E-2</v>
      </c>
    </row>
  </sheetData>
  <sortState xmlns:xlrd2="http://schemas.microsoft.com/office/spreadsheetml/2017/richdata2" ref="W2:Z84">
    <sortCondition descending="1" ref="Y2:Y84"/>
  </sortState>
  <conditionalFormatting sqref="R2:R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3">
    <cfRule type="cellIs" dxfId="1" priority="2" operator="greaterThan">
      <formula>$V$3</formula>
    </cfRule>
    <cfRule type="cellIs" dxfId="0" priority="3" operator="lessThan">
      <formula>$U$3</formula>
    </cfRule>
  </conditionalFormatting>
  <conditionalFormatting sqref="Y2:Y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622BA99-A222-4285-B19A-97EB9E25A0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visits!B2:M2</xm:f>
              <xm:sqref>N2</xm:sqref>
            </x14:sparkline>
            <x14:sparkline>
              <xm:f>visits!B3:M3</xm:f>
              <xm:sqref>N3</xm:sqref>
            </x14:sparkline>
            <x14:sparkline>
              <xm:f>visits!B4:M4</xm:f>
              <xm:sqref>N4</xm:sqref>
            </x14:sparkline>
            <x14:sparkline>
              <xm:f>visits!B5:M5</xm:f>
              <xm:sqref>N5</xm:sqref>
            </x14:sparkline>
            <x14:sparkline>
              <xm:f>visits!B6:M6</xm:f>
              <xm:sqref>N6</xm:sqref>
            </x14:sparkline>
            <x14:sparkline>
              <xm:f>visits!B7:M7</xm:f>
              <xm:sqref>N7</xm:sqref>
            </x14:sparkline>
            <x14:sparkline>
              <xm:f>visits!B8:M8</xm:f>
              <xm:sqref>N8</xm:sqref>
            </x14:sparkline>
            <x14:sparkline>
              <xm:f>visits!B9:M9</xm:f>
              <xm:sqref>N9</xm:sqref>
            </x14:sparkline>
            <x14:sparkline>
              <xm:f>visits!B10:M10</xm:f>
              <xm:sqref>N10</xm:sqref>
            </x14:sparkline>
            <x14:sparkline>
              <xm:f>visits!B11:M11</xm:f>
              <xm:sqref>N11</xm:sqref>
            </x14:sparkline>
            <x14:sparkline>
              <xm:f>visits!B12:M12</xm:f>
              <xm:sqref>N12</xm:sqref>
            </x14:sparkline>
            <x14:sparkline>
              <xm:f>visits!B13:M13</xm:f>
              <xm:sqref>N13</xm:sqref>
            </x14:sparkline>
            <x14:sparkline>
              <xm:f>visits!B14:M14</xm:f>
              <xm:sqref>N14</xm:sqref>
            </x14:sparkline>
            <x14:sparkline>
              <xm:f>visits!B15:M15</xm:f>
              <xm:sqref>N15</xm:sqref>
            </x14:sparkline>
            <x14:sparkline>
              <xm:f>visits!B16:M16</xm:f>
              <xm:sqref>N16</xm:sqref>
            </x14:sparkline>
            <x14:sparkline>
              <xm:f>visits!B17:M17</xm:f>
              <xm:sqref>N17</xm:sqref>
            </x14:sparkline>
            <x14:sparkline>
              <xm:f>visits!B18:M18</xm:f>
              <xm:sqref>N18</xm:sqref>
            </x14:sparkline>
            <x14:sparkline>
              <xm:f>visits!B19:M19</xm:f>
              <xm:sqref>N19</xm:sqref>
            </x14:sparkline>
            <x14:sparkline>
              <xm:f>visits!B20:M20</xm:f>
              <xm:sqref>N20</xm:sqref>
            </x14:sparkline>
            <x14:sparkline>
              <xm:f>visits!B21:M21</xm:f>
              <xm:sqref>N21</xm:sqref>
            </x14:sparkline>
            <x14:sparkline>
              <xm:f>visits!B22:M22</xm:f>
              <xm:sqref>N22</xm:sqref>
            </x14:sparkline>
            <x14:sparkline>
              <xm:f>visits!B23:M23</xm:f>
              <xm:sqref>N23</xm:sqref>
            </x14:sparkline>
            <x14:sparkline>
              <xm:f>visits!B24:M24</xm:f>
              <xm:sqref>N24</xm:sqref>
            </x14:sparkline>
            <x14:sparkline>
              <xm:f>visits!B25:M25</xm:f>
              <xm:sqref>N25</xm:sqref>
            </x14:sparkline>
            <x14:sparkline>
              <xm:f>visits!B26:M26</xm:f>
              <xm:sqref>N26</xm:sqref>
            </x14:sparkline>
            <x14:sparkline>
              <xm:f>visits!B27:M27</xm:f>
              <xm:sqref>N27</xm:sqref>
            </x14:sparkline>
            <x14:sparkline>
              <xm:f>visits!B28:M28</xm:f>
              <xm:sqref>N28</xm:sqref>
            </x14:sparkline>
            <x14:sparkline>
              <xm:f>visits!B29:M29</xm:f>
              <xm:sqref>N29</xm:sqref>
            </x14:sparkline>
            <x14:sparkline>
              <xm:f>visits!B30:M30</xm:f>
              <xm:sqref>N30</xm:sqref>
            </x14:sparkline>
            <x14:sparkline>
              <xm:f>visits!B31:M31</xm:f>
              <xm:sqref>N31</xm:sqref>
            </x14:sparkline>
            <x14:sparkline>
              <xm:f>visits!B32:M32</xm:f>
              <xm:sqref>N32</xm:sqref>
            </x14:sparkline>
            <x14:sparkline>
              <xm:f>visits!B33:M33</xm:f>
              <xm:sqref>N33</xm:sqref>
            </x14:sparkline>
            <x14:sparkline>
              <xm:f>visits!B34:M34</xm:f>
              <xm:sqref>N34</xm:sqref>
            </x14:sparkline>
            <x14:sparkline>
              <xm:f>visits!B35:M35</xm:f>
              <xm:sqref>N35</xm:sqref>
            </x14:sparkline>
            <x14:sparkline>
              <xm:f>visits!B36:M36</xm:f>
              <xm:sqref>N36</xm:sqref>
            </x14:sparkline>
            <x14:sparkline>
              <xm:f>visits!B37:M37</xm:f>
              <xm:sqref>N37</xm:sqref>
            </x14:sparkline>
            <x14:sparkline>
              <xm:f>visits!B38:M38</xm:f>
              <xm:sqref>N38</xm:sqref>
            </x14:sparkline>
            <x14:sparkline>
              <xm:f>visits!B39:M39</xm:f>
              <xm:sqref>N39</xm:sqref>
            </x14:sparkline>
            <x14:sparkline>
              <xm:f>visits!B40:M40</xm:f>
              <xm:sqref>N40</xm:sqref>
            </x14:sparkline>
            <x14:sparkline>
              <xm:f>visits!B41:M41</xm:f>
              <xm:sqref>N41</xm:sqref>
            </x14:sparkline>
            <x14:sparkline>
              <xm:f>visits!B42:M42</xm:f>
              <xm:sqref>N42</xm:sqref>
            </x14:sparkline>
            <x14:sparkline>
              <xm:f>visits!B43:M43</xm:f>
              <xm:sqref>N43</xm:sqref>
            </x14:sparkline>
            <x14:sparkline>
              <xm:f>visits!B44:M44</xm:f>
              <xm:sqref>N44</xm:sqref>
            </x14:sparkline>
            <x14:sparkline>
              <xm:f>visits!B45:M45</xm:f>
              <xm:sqref>N45</xm:sqref>
            </x14:sparkline>
            <x14:sparkline>
              <xm:f>visits!B46:M46</xm:f>
              <xm:sqref>N46</xm:sqref>
            </x14:sparkline>
            <x14:sparkline>
              <xm:f>visits!B47:M47</xm:f>
              <xm:sqref>N47</xm:sqref>
            </x14:sparkline>
            <x14:sparkline>
              <xm:f>visits!B48:M48</xm:f>
              <xm:sqref>N48</xm:sqref>
            </x14:sparkline>
            <x14:sparkline>
              <xm:f>visits!B49:M49</xm:f>
              <xm:sqref>N49</xm:sqref>
            </x14:sparkline>
            <x14:sparkline>
              <xm:f>visits!B50:M50</xm:f>
              <xm:sqref>N50</xm:sqref>
            </x14:sparkline>
            <x14:sparkline>
              <xm:f>visits!B51:M51</xm:f>
              <xm:sqref>N51</xm:sqref>
            </x14:sparkline>
            <x14:sparkline>
              <xm:f>visits!B52:M52</xm:f>
              <xm:sqref>N52</xm:sqref>
            </x14:sparkline>
            <x14:sparkline>
              <xm:f>visits!B53:M53</xm:f>
              <xm:sqref>N53</xm:sqref>
            </x14:sparkline>
            <x14:sparkline>
              <xm:f>visits!B54:M54</xm:f>
              <xm:sqref>N54</xm:sqref>
            </x14:sparkline>
            <x14:sparkline>
              <xm:f>visits!B55:M55</xm:f>
              <xm:sqref>N55</xm:sqref>
            </x14:sparkline>
            <x14:sparkline>
              <xm:f>visits!B56:M56</xm:f>
              <xm:sqref>N56</xm:sqref>
            </x14:sparkline>
            <x14:sparkline>
              <xm:f>visits!B57:M57</xm:f>
              <xm:sqref>N57</xm:sqref>
            </x14:sparkline>
            <x14:sparkline>
              <xm:f>visits!B58:M58</xm:f>
              <xm:sqref>N58</xm:sqref>
            </x14:sparkline>
            <x14:sparkline>
              <xm:f>visits!B59:M59</xm:f>
              <xm:sqref>N59</xm:sqref>
            </x14:sparkline>
            <x14:sparkline>
              <xm:f>visits!B60:M60</xm:f>
              <xm:sqref>N60</xm:sqref>
            </x14:sparkline>
            <x14:sparkline>
              <xm:f>visits!B61:M61</xm:f>
              <xm:sqref>N61</xm:sqref>
            </x14:sparkline>
            <x14:sparkline>
              <xm:f>visits!B62:M62</xm:f>
              <xm:sqref>N62</xm:sqref>
            </x14:sparkline>
            <x14:sparkline>
              <xm:f>visits!B63:M63</xm:f>
              <xm:sqref>N63</xm:sqref>
            </x14:sparkline>
            <x14:sparkline>
              <xm:f>visits!B64:M64</xm:f>
              <xm:sqref>N64</xm:sqref>
            </x14:sparkline>
            <x14:sparkline>
              <xm:f>visits!B65:M65</xm:f>
              <xm:sqref>N65</xm:sqref>
            </x14:sparkline>
            <x14:sparkline>
              <xm:f>visits!B66:M66</xm:f>
              <xm:sqref>N66</xm:sqref>
            </x14:sparkline>
            <x14:sparkline>
              <xm:f>visits!B67:M67</xm:f>
              <xm:sqref>N67</xm:sqref>
            </x14:sparkline>
            <x14:sparkline>
              <xm:f>visits!B68:M68</xm:f>
              <xm:sqref>N68</xm:sqref>
            </x14:sparkline>
            <x14:sparkline>
              <xm:f>visits!B69:M69</xm:f>
              <xm:sqref>N69</xm:sqref>
            </x14:sparkline>
            <x14:sparkline>
              <xm:f>visits!B70:M70</xm:f>
              <xm:sqref>N70</xm:sqref>
            </x14:sparkline>
            <x14:sparkline>
              <xm:f>visits!B71:M71</xm:f>
              <xm:sqref>N71</xm:sqref>
            </x14:sparkline>
            <x14:sparkline>
              <xm:f>visits!B72:M72</xm:f>
              <xm:sqref>N72</xm:sqref>
            </x14:sparkline>
            <x14:sparkline>
              <xm:f>visits!B73:M73</xm:f>
              <xm:sqref>N73</xm:sqref>
            </x14:sparkline>
            <x14:sparkline>
              <xm:f>visits!B74:M74</xm:f>
              <xm:sqref>N74</xm:sqref>
            </x14:sparkline>
            <x14:sparkline>
              <xm:f>visits!B75:M75</xm:f>
              <xm:sqref>N75</xm:sqref>
            </x14:sparkline>
            <x14:sparkline>
              <xm:f>visits!B76:M76</xm:f>
              <xm:sqref>N76</xm:sqref>
            </x14:sparkline>
            <x14:sparkline>
              <xm:f>visits!B77:M77</xm:f>
              <xm:sqref>N77</xm:sqref>
            </x14:sparkline>
            <x14:sparkline>
              <xm:f>visits!B78:M78</xm:f>
              <xm:sqref>N78</xm:sqref>
            </x14:sparkline>
            <x14:sparkline>
              <xm:f>visits!B79:M79</xm:f>
              <xm:sqref>N79</xm:sqref>
            </x14:sparkline>
            <x14:sparkline>
              <xm:f>visits!B80:M80</xm:f>
              <xm:sqref>N80</xm:sqref>
            </x14:sparkline>
            <x14:sparkline>
              <xm:f>visits!B81:M81</xm:f>
              <xm:sqref>N81</xm:sqref>
            </x14:sparkline>
            <x14:sparkline>
              <xm:f>visits!B82:M82</xm:f>
              <xm:sqref>N82</xm:sqref>
            </x14:sparkline>
            <x14:sparkline>
              <xm:f>visits!B83:M83</xm:f>
              <xm:sqref>N83</xm:sqref>
            </x14:sparkline>
            <x14:sparkline>
              <xm:f>visits!B84:M84</xm:f>
              <xm:sqref>N84</xm:sqref>
            </x14:sparkline>
            <x14:sparkline>
              <xm:f>visits!B85:M85</xm:f>
              <xm:sqref>N85</xm:sqref>
            </x14:sparkline>
            <x14:sparkline>
              <xm:f>visits!B86:M86</xm:f>
              <xm:sqref>N86</xm:sqref>
            </x14:sparkline>
            <x14:sparkline>
              <xm:f>visits!B87:M87</xm:f>
              <xm:sqref>N87</xm:sqref>
            </x14:sparkline>
            <x14:sparkline>
              <xm:f>visits!B88:M88</xm:f>
              <xm:sqref>N88</xm:sqref>
            </x14:sparkline>
            <x14:sparkline>
              <xm:f>visits!B89:M89</xm:f>
              <xm:sqref>N89</xm:sqref>
            </x14:sparkline>
            <x14:sparkline>
              <xm:f>visits!B90:M90</xm:f>
              <xm:sqref>N90</xm:sqref>
            </x14:sparkline>
            <x14:sparkline>
              <xm:f>visits!B91:M91</xm:f>
              <xm:sqref>N91</xm:sqref>
            </x14:sparkline>
            <x14:sparkline>
              <xm:f>visits!B92:M92</xm:f>
              <xm:sqref>N92</xm:sqref>
            </x14:sparkline>
            <x14:sparkline>
              <xm:f>visits!B93:M93</xm:f>
              <xm:sqref>N93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Schyler Raadt</cp:lastModifiedBy>
  <dcterms:created xsi:type="dcterms:W3CDTF">2025-03-02T08:05:44Z</dcterms:created>
  <dcterms:modified xsi:type="dcterms:W3CDTF">2025-03-02T08:05:47Z</dcterms:modified>
</cp:coreProperties>
</file>