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8_{A8653BF8-1877-4D51-935C-9F58C0937301}" xr6:coauthVersionLast="40" xr6:coauthVersionMax="40" xr10:uidLastSave="{00000000-0000-0000-0000-000000000000}"/>
  <bookViews>
    <workbookView xWindow="0" yWindow="0" windowWidth="22260" windowHeight="12648" xr2:uid="{00000000-000D-0000-FFFF-FFFF00000000}"/>
  </bookViews>
  <sheets>
    <sheet name="BOM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4" i="1" l="1"/>
  <c r="E21" i="1"/>
  <c r="G21" i="1" s="1"/>
  <c r="G17" i="1"/>
  <c r="G16" i="1"/>
  <c r="E16" i="1"/>
  <c r="G15" i="1"/>
  <c r="E15" i="1"/>
  <c r="G18" i="1"/>
  <c r="G19" i="1"/>
  <c r="G20" i="1"/>
  <c r="E17" i="1"/>
  <c r="G9" i="1"/>
  <c r="G4" i="1"/>
  <c r="G5" i="1"/>
  <c r="G6" i="1"/>
  <c r="G7" i="1"/>
  <c r="G8" i="1"/>
  <c r="G10" i="1"/>
  <c r="G11" i="1"/>
  <c r="G12" i="1"/>
  <c r="G13" i="1"/>
  <c r="G3" i="1"/>
  <c r="E2" i="1"/>
  <c r="G2" i="1"/>
  <c r="G24" i="1" l="1"/>
</calcChain>
</file>

<file path=xl/sharedStrings.xml><?xml version="1.0" encoding="utf-8"?>
<sst xmlns="http://schemas.openxmlformats.org/spreadsheetml/2006/main" count="88" uniqueCount="73">
  <si>
    <t>Item</t>
  </si>
  <si>
    <t>Part Number</t>
  </si>
  <si>
    <t>Supplier</t>
  </si>
  <si>
    <t>Description</t>
  </si>
  <si>
    <t>PLA</t>
  </si>
  <si>
    <t>M2.5 Socket Head Screw</t>
  </si>
  <si>
    <t>91292A114</t>
  </si>
  <si>
    <t>McMaster-Carr</t>
  </si>
  <si>
    <t>M3 Shoulder Screw</t>
  </si>
  <si>
    <t>90265A118</t>
  </si>
  <si>
    <t>4mm Diameter, 6mm Long Shoulder</t>
  </si>
  <si>
    <t>M3 Socket Head Screw</t>
  </si>
  <si>
    <t>91292A016</t>
  </si>
  <si>
    <t>91292A112</t>
  </si>
  <si>
    <t>M5 Flat Head Screw</t>
  </si>
  <si>
    <t>92125A210</t>
  </si>
  <si>
    <t>M3 Lock Washer</t>
  </si>
  <si>
    <t>93925A240</t>
  </si>
  <si>
    <t>M2.5 Hex Nut</t>
  </si>
  <si>
    <t>91828A113</t>
  </si>
  <si>
    <t>M3 Hex Nut</t>
  </si>
  <si>
    <t>91828A211</t>
  </si>
  <si>
    <t>M5 Hex Nut</t>
  </si>
  <si>
    <t>90591A260</t>
  </si>
  <si>
    <t>Push-In Blind Rivet</t>
  </si>
  <si>
    <t>90136A552</t>
  </si>
  <si>
    <t>Brass Flange Nut</t>
  </si>
  <si>
    <t>X000ZHLWFL</t>
  </si>
  <si>
    <t>T8 Lead Screw</t>
  </si>
  <si>
    <t>3D printer accessories kit</t>
  </si>
  <si>
    <t>N/A</t>
  </si>
  <si>
    <t>amazon.ca</t>
  </si>
  <si>
    <t>Ball Bearing Pillow Block</t>
  </si>
  <si>
    <t>Flyouth (amazon.ca)</t>
  </si>
  <si>
    <t>Stepper Motor</t>
  </si>
  <si>
    <t>EM-483</t>
  </si>
  <si>
    <t>Recycled Epson Printers</t>
  </si>
  <si>
    <t>Anycubic (amazon.com)</t>
  </si>
  <si>
    <t>GOCHANGE (amazon.ca)</t>
  </si>
  <si>
    <t>500 mm Long, Pitch 2mm (Cut in 100 mm)</t>
  </si>
  <si>
    <t>Filaments.ca</t>
  </si>
  <si>
    <t>2 Kg (2.85mm Black PLA)</t>
  </si>
  <si>
    <t>unit Price (USD)</t>
  </si>
  <si>
    <t>Quantity / Stage</t>
  </si>
  <si>
    <t>Price / Stage</t>
  </si>
  <si>
    <t>12 mm Long (pack of 100)</t>
  </si>
  <si>
    <t>Total</t>
  </si>
  <si>
    <t>8 mm Long (pack of 100)</t>
  </si>
  <si>
    <t>Internal-Tooth (pack of 100)</t>
  </si>
  <si>
    <t>Vibration-Damping Mount</t>
  </si>
  <si>
    <t>Vibration-Damping Mount</t>
  </si>
  <si>
    <t>Delrin Arms</t>
  </si>
  <si>
    <t>PLA Body</t>
  </si>
  <si>
    <t>M3 Washer</t>
  </si>
  <si>
    <t>93475A210</t>
  </si>
  <si>
    <t>Stainless Steel Washer (pack of 100)</t>
  </si>
  <si>
    <t>0.45 mm Thread (pack of 100)</t>
  </si>
  <si>
    <t>0.5 mm Thread (pack of 100)</t>
  </si>
  <si>
    <t>0.8 mm Thread (pack of 100)</t>
  </si>
  <si>
    <t>Nylon Split Shank, 0.115 " Hole Diameter, 0.235" Material Thickness  (pack of 100)</t>
  </si>
  <si>
    <t>40 x 40 x 25 mm,Max Current 1.4A, Step 1.8°</t>
  </si>
  <si>
    <t>Alternative</t>
  </si>
  <si>
    <t>WXZC000200-2CA</t>
  </si>
  <si>
    <t>Shaft Coupler</t>
  </si>
  <si>
    <t>4mm To 8mm  (19 x 25 mm) (pack of 2)</t>
  </si>
  <si>
    <t>Bore diameter: 8mm (KP08) (pack of 2)</t>
  </si>
  <si>
    <t>SM5-01N</t>
  </si>
  <si>
    <t>Micro Switch</t>
  </si>
  <si>
    <t>Endstop</t>
  </si>
  <si>
    <t>Home Hardware</t>
  </si>
  <si>
    <t>0.188" Delrin Sheet</t>
  </si>
  <si>
    <t>Plasticworld.ca</t>
  </si>
  <si>
    <t>Diameter 8mm; Pitch 2mm (pack of 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</si>
</sst>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8" formatCode="0\ &quot;g&quot;"/>
    <numFmt numFmtId="169" formatCode="0\ &quot;pcs&quot;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168" fontId="0" fillId="0" borderId="0" xfId="0" applyNumberFormat="1"/>
    <xf numFmtId="44" fontId="0" fillId="0" borderId="0" xfId="1" applyFont="1"/>
    <xf numFmtId="0" fontId="2" fillId="0" borderId="0" xfId="2"/>
    <xf numFmtId="169" fontId="0" fillId="0" borderId="0" xfId="0" applyNumberFormat="1"/>
    <xf numFmtId="44" fontId="0" fillId="0" borderId="0" xfId="0" applyNumberFormat="1"/>
    <xf numFmtId="0" fontId="3" fillId="0" borderId="1" xfId="0" applyFont="1" applyBorder="1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cmaster.com/93475a210" TargetMode="External"/><Relationship Id="rId13" Type="http://schemas.openxmlformats.org/officeDocument/2006/relationships/hyperlink" Target="https://www.amazon.ca/gp/product/B0718ZXBJH/ref=od_aui_detailpages00?ie=UTF8&amp;psc=1" TargetMode="External"/><Relationship Id="rId18" Type="http://schemas.openxmlformats.org/officeDocument/2006/relationships/printerSettings" Target="../printerSettings/printerSettings1.bin"/><Relationship Id="rId3" Type="http://schemas.openxmlformats.org/officeDocument/2006/relationships/hyperlink" Target="https://www.mcmaster.com/90265a118" TargetMode="External"/><Relationship Id="rId7" Type="http://schemas.openxmlformats.org/officeDocument/2006/relationships/hyperlink" Target="https://www.mcmaster.com/93925a240" TargetMode="External"/><Relationship Id="rId12" Type="http://schemas.openxmlformats.org/officeDocument/2006/relationships/hyperlink" Target="https://www.mcmaster.com/90136a552" TargetMode="External"/><Relationship Id="rId17" Type="http://schemas.openxmlformats.org/officeDocument/2006/relationships/hyperlink" Target="https://www.amazon.com/Brass-Flange-Printer-Start-Screw/dp/B00QS44LQ6" TargetMode="External"/><Relationship Id="rId2" Type="http://schemas.openxmlformats.org/officeDocument/2006/relationships/hyperlink" Target="https://www.mcmaster.com/91292a114" TargetMode="External"/><Relationship Id="rId16" Type="http://schemas.openxmlformats.org/officeDocument/2006/relationships/hyperlink" Target="https://www.amazon.ca/gp/product/B01LWLYDRY/ref=oh_aui_search_detailpage?ie=UTF8&amp;psc=1" TargetMode="External"/><Relationship Id="rId1" Type="http://schemas.openxmlformats.org/officeDocument/2006/relationships/hyperlink" Target="https://filaments.ca/collections/2-85mm-3d-filaments/products/2kg-pla-filament-black-2-85mm" TargetMode="External"/><Relationship Id="rId6" Type="http://schemas.openxmlformats.org/officeDocument/2006/relationships/hyperlink" Target="https://www.mcmaster.com/92125a210" TargetMode="External"/><Relationship Id="rId11" Type="http://schemas.openxmlformats.org/officeDocument/2006/relationships/hyperlink" Target="https://www.mcmaster.com/90591a260" TargetMode="External"/><Relationship Id="rId5" Type="http://schemas.openxmlformats.org/officeDocument/2006/relationships/hyperlink" Target="https://www.mcmaster.com/91292a112" TargetMode="External"/><Relationship Id="rId15" Type="http://schemas.openxmlformats.org/officeDocument/2006/relationships/hyperlink" Target="https://www.banggood.com/T8-250mm-Stainless-Steel-Lead-Screw-KFL08-Bearing-Bracket-Coupling-For-3D-Printer-p-1081337.html?gmcCountry=CA&amp;currency=CAD&amp;createTmp=1&amp;utm_source=googleshopping&amp;utm_medium=cpc_elc&amp;utm_content=frank&amp;utm_campaign=pla-mix-ca-pc-0630&amp;gclid=Cj0KCQiAr93gBRDSARIsADvHiOrEvsvKBexPHfWCk_wUbF6NC-z64cAfxxqahy3nsnTTsRB4nJL_pJAaArUCEALw_wcB&amp;cur_warehouse=CN" TargetMode="External"/><Relationship Id="rId10" Type="http://schemas.openxmlformats.org/officeDocument/2006/relationships/hyperlink" Target="https://www.mcmaster.com/91828a211" TargetMode="External"/><Relationship Id="rId4" Type="http://schemas.openxmlformats.org/officeDocument/2006/relationships/hyperlink" Target="https://www.mcmaster.com/91292a016" TargetMode="External"/><Relationship Id="rId9" Type="http://schemas.openxmlformats.org/officeDocument/2006/relationships/hyperlink" Target="https://www.mcmaster.com/91828a113" TargetMode="External"/><Relationship Id="rId14" Type="http://schemas.openxmlformats.org/officeDocument/2006/relationships/hyperlink" Target="https://www.amazon.ca/gp/product/B01N901APC/ref=od_aui_detailpages00?ie=UTF8&amp;psc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4"/>
  <sheetViews>
    <sheetView tabSelected="1" workbookViewId="0">
      <selection activeCell="B21" sqref="B21"/>
    </sheetView>
  </sheetViews>
  <sheetFormatPr defaultRowHeight="14.4" x14ac:dyDescent="0.55000000000000004"/>
  <cols>
    <col min="1" max="1" width="23.05078125" bestFit="1" customWidth="1"/>
    <col min="2" max="2" width="20.47265625" bestFit="1" customWidth="1"/>
    <col min="3" max="3" width="20.26171875" bestFit="1" customWidth="1"/>
    <col min="4" max="4" width="65.7890625" bestFit="1" customWidth="1"/>
    <col min="5" max="5" width="13.05078125" bestFit="1" customWidth="1"/>
    <col min="6" max="6" width="13.47265625" bestFit="1" customWidth="1"/>
    <col min="7" max="7" width="10.3125" bestFit="1" customWidth="1"/>
    <col min="8" max="8" width="9.3125" bestFit="1" customWidth="1"/>
  </cols>
  <sheetData>
    <row r="1" spans="1:8" x14ac:dyDescent="0.55000000000000004">
      <c r="A1" s="6" t="s">
        <v>0</v>
      </c>
      <c r="B1" s="6" t="s">
        <v>1</v>
      </c>
      <c r="C1" s="6" t="s">
        <v>2</v>
      </c>
      <c r="D1" s="6" t="s">
        <v>3</v>
      </c>
      <c r="E1" s="6" t="s">
        <v>42</v>
      </c>
      <c r="F1" s="6" t="s">
        <v>43</v>
      </c>
      <c r="G1" s="6" t="s">
        <v>44</v>
      </c>
    </row>
    <row r="2" spans="1:8" x14ac:dyDescent="0.55000000000000004">
      <c r="A2" t="s">
        <v>52</v>
      </c>
      <c r="B2" s="3" t="s">
        <v>4</v>
      </c>
      <c r="C2" t="s">
        <v>40</v>
      </c>
      <c r="D2" t="s">
        <v>41</v>
      </c>
      <c r="E2" s="2">
        <f>58.95*0.75</f>
        <v>44.212500000000006</v>
      </c>
      <c r="F2" s="1">
        <v>150</v>
      </c>
      <c r="G2" s="2">
        <f>(E2/2)*F2/1000</f>
        <v>3.3159375000000004</v>
      </c>
    </row>
    <row r="3" spans="1:8" x14ac:dyDescent="0.55000000000000004">
      <c r="A3" t="s">
        <v>5</v>
      </c>
      <c r="B3" s="3" t="s">
        <v>6</v>
      </c>
      <c r="C3" t="s">
        <v>7</v>
      </c>
      <c r="D3" t="s">
        <v>45</v>
      </c>
      <c r="E3" s="2">
        <v>4.72</v>
      </c>
      <c r="F3" s="4">
        <v>2</v>
      </c>
      <c r="G3" s="5">
        <f>(E3/100)*F3</f>
        <v>9.4399999999999998E-2</v>
      </c>
    </row>
    <row r="4" spans="1:8" x14ac:dyDescent="0.55000000000000004">
      <c r="A4" t="s">
        <v>8</v>
      </c>
      <c r="B4" s="3" t="s">
        <v>9</v>
      </c>
      <c r="C4" t="s">
        <v>7</v>
      </c>
      <c r="D4" t="s">
        <v>10</v>
      </c>
      <c r="E4" s="2">
        <v>2.48</v>
      </c>
      <c r="F4" s="4">
        <v>6</v>
      </c>
      <c r="G4" s="5">
        <f>E4*F4</f>
        <v>14.879999999999999</v>
      </c>
    </row>
    <row r="5" spans="1:8" x14ac:dyDescent="0.55000000000000004">
      <c r="A5" t="s">
        <v>11</v>
      </c>
      <c r="B5" s="3" t="s">
        <v>12</v>
      </c>
      <c r="C5" t="s">
        <v>7</v>
      </c>
      <c r="D5" t="s">
        <v>45</v>
      </c>
      <c r="E5" s="2">
        <v>5.15</v>
      </c>
      <c r="F5" s="4">
        <v>8</v>
      </c>
      <c r="G5" s="5">
        <f t="shared" ref="G5:G21" si="0">(E5/100)*F5</f>
        <v>0.41200000000000003</v>
      </c>
    </row>
    <row r="6" spans="1:8" x14ac:dyDescent="0.55000000000000004">
      <c r="A6" t="s">
        <v>11</v>
      </c>
      <c r="B6" s="3" t="s">
        <v>13</v>
      </c>
      <c r="C6" t="s">
        <v>7</v>
      </c>
      <c r="D6" t="s">
        <v>47</v>
      </c>
      <c r="E6" s="2">
        <v>4.29</v>
      </c>
      <c r="F6" s="4">
        <v>4</v>
      </c>
      <c r="G6" s="5">
        <f t="shared" si="0"/>
        <v>0.1716</v>
      </c>
    </row>
    <row r="7" spans="1:8" x14ac:dyDescent="0.55000000000000004">
      <c r="A7" t="s">
        <v>14</v>
      </c>
      <c r="B7" s="3" t="s">
        <v>15</v>
      </c>
      <c r="C7" t="s">
        <v>7</v>
      </c>
      <c r="D7" t="s">
        <v>45</v>
      </c>
      <c r="E7" s="2">
        <v>11.62</v>
      </c>
      <c r="F7" s="4">
        <v>2</v>
      </c>
      <c r="G7" s="5">
        <f t="shared" si="0"/>
        <v>0.2324</v>
      </c>
    </row>
    <row r="8" spans="1:8" x14ac:dyDescent="0.55000000000000004">
      <c r="A8" t="s">
        <v>16</v>
      </c>
      <c r="B8" s="3" t="s">
        <v>17</v>
      </c>
      <c r="C8" t="s">
        <v>7</v>
      </c>
      <c r="D8" t="s">
        <v>48</v>
      </c>
      <c r="E8" s="2">
        <v>2.27</v>
      </c>
      <c r="F8" s="4">
        <v>6</v>
      </c>
      <c r="G8" s="5">
        <f t="shared" si="0"/>
        <v>0.13620000000000002</v>
      </c>
    </row>
    <row r="9" spans="1:8" x14ac:dyDescent="0.55000000000000004">
      <c r="A9" t="s">
        <v>53</v>
      </c>
      <c r="B9" s="3" t="s">
        <v>54</v>
      </c>
      <c r="C9" t="s">
        <v>7</v>
      </c>
      <c r="D9" t="s">
        <v>55</v>
      </c>
      <c r="E9" s="2">
        <v>1.62</v>
      </c>
      <c r="F9" s="4">
        <v>10</v>
      </c>
      <c r="G9" s="5">
        <f t="shared" si="0"/>
        <v>0.16200000000000003</v>
      </c>
    </row>
    <row r="10" spans="1:8" x14ac:dyDescent="0.55000000000000004">
      <c r="A10" t="s">
        <v>18</v>
      </c>
      <c r="B10" s="3" t="s">
        <v>19</v>
      </c>
      <c r="C10" t="s">
        <v>7</v>
      </c>
      <c r="D10" t="s">
        <v>56</v>
      </c>
      <c r="E10" s="2">
        <v>5.64</v>
      </c>
      <c r="F10" s="4">
        <v>2</v>
      </c>
      <c r="G10" s="5">
        <f t="shared" si="0"/>
        <v>0.1128</v>
      </c>
    </row>
    <row r="11" spans="1:8" x14ac:dyDescent="0.55000000000000004">
      <c r="A11" t="s">
        <v>20</v>
      </c>
      <c r="B11" s="3" t="s">
        <v>21</v>
      </c>
      <c r="C11" t="s">
        <v>7</v>
      </c>
      <c r="D11" t="s">
        <v>57</v>
      </c>
      <c r="E11" s="2">
        <v>5.55</v>
      </c>
      <c r="F11" s="4">
        <v>18</v>
      </c>
      <c r="G11" s="5">
        <f t="shared" si="0"/>
        <v>0.999</v>
      </c>
    </row>
    <row r="12" spans="1:8" x14ac:dyDescent="0.55000000000000004">
      <c r="A12" t="s">
        <v>22</v>
      </c>
      <c r="B12" s="3" t="s">
        <v>23</v>
      </c>
      <c r="C12" t="s">
        <v>7</v>
      </c>
      <c r="D12" t="s">
        <v>58</v>
      </c>
      <c r="E12" s="2">
        <v>2.8</v>
      </c>
      <c r="F12" s="4">
        <v>2</v>
      </c>
      <c r="G12" s="5">
        <f t="shared" si="0"/>
        <v>5.5999999999999994E-2</v>
      </c>
    </row>
    <row r="13" spans="1:8" x14ac:dyDescent="0.55000000000000004">
      <c r="A13" t="s">
        <v>24</v>
      </c>
      <c r="B13" s="3" t="s">
        <v>25</v>
      </c>
      <c r="C13" t="s">
        <v>7</v>
      </c>
      <c r="D13" t="s">
        <v>59</v>
      </c>
      <c r="E13" s="2">
        <v>6.67</v>
      </c>
      <c r="F13" s="4">
        <v>4</v>
      </c>
      <c r="G13" s="5">
        <f t="shared" si="0"/>
        <v>0.26679999999999998</v>
      </c>
    </row>
    <row r="14" spans="1:8" x14ac:dyDescent="0.55000000000000004">
      <c r="A14" t="s">
        <v>26</v>
      </c>
      <c r="B14" s="3" t="s">
        <v>27</v>
      </c>
      <c r="C14" t="s">
        <v>37</v>
      </c>
      <c r="D14" t="s">
        <v>72</v>
      </c>
      <c r="E14" s="2">
        <v>5</v>
      </c>
      <c r="F14" s="4">
        <v>1</v>
      </c>
      <c r="G14" s="5">
        <f>E14*F14/2</f>
        <v>2.5</v>
      </c>
    </row>
    <row r="15" spans="1:8" x14ac:dyDescent="0.55000000000000004">
      <c r="A15" t="s">
        <v>28</v>
      </c>
      <c r="B15" s="3" t="s">
        <v>29</v>
      </c>
      <c r="C15" t="s">
        <v>38</v>
      </c>
      <c r="D15" t="s">
        <v>39</v>
      </c>
      <c r="E15" s="2">
        <f>23.39*0.75</f>
        <v>17.5425</v>
      </c>
      <c r="F15" s="4">
        <v>1</v>
      </c>
      <c r="G15" s="5">
        <f>E15*F15/4</f>
        <v>4.3856250000000001</v>
      </c>
      <c r="H15" s="3" t="s">
        <v>61</v>
      </c>
    </row>
    <row r="16" spans="1:8" x14ac:dyDescent="0.55000000000000004">
      <c r="A16" t="s">
        <v>63</v>
      </c>
      <c r="B16" s="3" t="s">
        <v>62</v>
      </c>
      <c r="C16" t="s">
        <v>31</v>
      </c>
      <c r="D16" t="s">
        <v>64</v>
      </c>
      <c r="E16" s="2">
        <f>6.78*0.75</f>
        <v>5.085</v>
      </c>
      <c r="F16" s="4">
        <v>1</v>
      </c>
      <c r="G16" s="5">
        <f>E16*F16/2</f>
        <v>2.5425</v>
      </c>
    </row>
    <row r="17" spans="1:7" x14ac:dyDescent="0.55000000000000004">
      <c r="A17" t="s">
        <v>32</v>
      </c>
      <c r="B17" s="3">
        <v>9978</v>
      </c>
      <c r="C17" t="s">
        <v>33</v>
      </c>
      <c r="D17" t="s">
        <v>65</v>
      </c>
      <c r="E17" s="2">
        <f>12.99*0.75</f>
        <v>9.7424999999999997</v>
      </c>
      <c r="F17" s="4">
        <v>1</v>
      </c>
      <c r="G17" s="5">
        <f>E17*F17/2</f>
        <v>4.8712499999999999</v>
      </c>
    </row>
    <row r="18" spans="1:7" x14ac:dyDescent="0.55000000000000004">
      <c r="A18" t="s">
        <v>34</v>
      </c>
      <c r="B18" t="s">
        <v>35</v>
      </c>
      <c r="C18" t="s">
        <v>36</v>
      </c>
      <c r="D18" t="s">
        <v>60</v>
      </c>
      <c r="E18" s="2">
        <v>0</v>
      </c>
      <c r="F18" s="4">
        <v>1</v>
      </c>
      <c r="G18" s="5">
        <f t="shared" ref="G18:G21" si="1">E18*F18</f>
        <v>0</v>
      </c>
    </row>
    <row r="19" spans="1:7" x14ac:dyDescent="0.55000000000000004">
      <c r="A19" t="s">
        <v>49</v>
      </c>
      <c r="B19" t="s">
        <v>30</v>
      </c>
      <c r="C19" t="s">
        <v>36</v>
      </c>
      <c r="D19" t="s">
        <v>50</v>
      </c>
      <c r="E19" s="2">
        <v>0</v>
      </c>
      <c r="F19" s="4">
        <v>4</v>
      </c>
      <c r="G19" s="5">
        <f t="shared" si="1"/>
        <v>0</v>
      </c>
    </row>
    <row r="20" spans="1:7" x14ac:dyDescent="0.55000000000000004">
      <c r="A20" t="s">
        <v>51</v>
      </c>
      <c r="B20" t="s">
        <v>30</v>
      </c>
      <c r="C20" t="s">
        <v>71</v>
      </c>
      <c r="D20" t="s">
        <v>70</v>
      </c>
      <c r="E20" s="2">
        <v>0</v>
      </c>
      <c r="F20" s="4">
        <v>4</v>
      </c>
      <c r="G20" s="5">
        <f t="shared" si="1"/>
        <v>0</v>
      </c>
    </row>
    <row r="21" spans="1:7" x14ac:dyDescent="0.55000000000000004">
      <c r="A21" t="s">
        <v>67</v>
      </c>
      <c r="B21" t="s">
        <v>66</v>
      </c>
      <c r="C21" t="s">
        <v>69</v>
      </c>
      <c r="D21" t="s">
        <v>68</v>
      </c>
      <c r="E21" s="2">
        <f>2.5*0.75</f>
        <v>1.875</v>
      </c>
      <c r="F21" s="4">
        <v>1</v>
      </c>
      <c r="G21" s="5">
        <f t="shared" si="1"/>
        <v>1.875</v>
      </c>
    </row>
    <row r="24" spans="1:7" x14ac:dyDescent="0.55000000000000004">
      <c r="F24" t="s">
        <v>46</v>
      </c>
      <c r="G24" s="5">
        <f>SUM(G2:G23)</f>
        <v>37.013512499999997</v>
      </c>
    </row>
  </sheetData>
  <hyperlinks>
    <hyperlink ref="B2" r:id="rId1" xr:uid="{15BCE919-45C6-4BDF-9C40-E614EA559B79}"/>
    <hyperlink ref="B3" r:id="rId2" xr:uid="{8266FAFE-6D46-4315-85FF-AEB97542D6AB}"/>
    <hyperlink ref="B4" r:id="rId3" xr:uid="{982AF8CB-7E9A-46E3-9172-0D573A002065}"/>
    <hyperlink ref="B5" r:id="rId4" xr:uid="{30932E19-613B-4A9E-B762-6923B83D145C}"/>
    <hyperlink ref="B6" r:id="rId5" xr:uid="{BEA4EE9D-C7C6-41FE-9D21-37410BE99086}"/>
    <hyperlink ref="B7" r:id="rId6" xr:uid="{D7354436-8B9F-48CF-AEB6-07EF0CEDFA9D}"/>
    <hyperlink ref="B8" r:id="rId7" xr:uid="{AD83BAC2-1086-4B34-838A-51657A475C94}"/>
    <hyperlink ref="B9" r:id="rId8" xr:uid="{0CAAE9FF-6905-4F2B-AAA6-EC94D1895428}"/>
    <hyperlink ref="B10" r:id="rId9" xr:uid="{B4D3D49A-8276-4B84-80CA-FBD7144E2E0E}"/>
    <hyperlink ref="B11" r:id="rId10" xr:uid="{6A53C6E4-2685-4973-973E-7D0CF7054DDF}"/>
    <hyperlink ref="B12" r:id="rId11" xr:uid="{16B5F5E0-BCF7-44DE-B9BA-9527F1EE0D9C}"/>
    <hyperlink ref="B13" r:id="rId12" xr:uid="{72A2373B-EBA2-4CBC-BE84-7534B166CF04}"/>
    <hyperlink ref="B17" r:id="rId13" display="https://www.amazon.ca/gp/product/B0718ZXBJH/ref=od_aui_detailpages00?ie=UTF8&amp;psc=1" xr:uid="{15802535-B2C3-4179-BC1C-AF93F3C1BFA3}"/>
    <hyperlink ref="B15" r:id="rId14" xr:uid="{605B1F73-26C1-4EE1-BBDD-C8F74F989FF2}"/>
    <hyperlink ref="H15" r:id="rId15" xr:uid="{827E572F-4945-4D9C-852D-D608C949BCDF}"/>
    <hyperlink ref="B16" r:id="rId16" xr:uid="{484246C2-8BC3-48E6-89D7-2DC41521B7CD}"/>
    <hyperlink ref="B14" r:id="rId17" xr:uid="{75946DF6-7CA9-4005-A6DA-9F262F6197B6}"/>
  </hyperlinks>
  <pageMargins left="0.7" right="0.7" top="0.75" bottom="0.75" header="0.3" footer="0.3"/>
  <pageSetup paperSize="9" orientation="portrait" r:id="rId1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2018-12-17T23:26:45Z</dcterms:modified>
</cp:coreProperties>
</file>