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268/cloudstor/Projects/PNM/0_Github/EDSRmodelling/Exp_data/"/>
    </mc:Choice>
  </mc:AlternateContent>
  <xr:revisionPtr revIDLastSave="0" documentId="8_{87E77CBC-263A-874D-89F8-CFDAA5A5085E}" xr6:coauthVersionLast="47" xr6:coauthVersionMax="47" xr10:uidLastSave="{00000000-0000-0000-0000-000000000000}"/>
  <bookViews>
    <workbookView xWindow="0" yWindow="500" windowWidth="38400" windowHeight="22480" xr2:uid="{E4D4263D-2D53-8C4F-A20C-CB3F6209C31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9" i="1" l="1"/>
  <c r="L29" i="1"/>
  <c r="K29" i="1"/>
  <c r="J29" i="1"/>
  <c r="I29" i="1"/>
  <c r="H29" i="1"/>
  <c r="G29" i="1"/>
  <c r="F29" i="1"/>
  <c r="E29" i="1"/>
  <c r="D29" i="1"/>
  <c r="M32" i="1"/>
  <c r="L32" i="1"/>
  <c r="K32" i="1"/>
  <c r="J32" i="1"/>
  <c r="I32" i="1"/>
  <c r="H32" i="1"/>
  <c r="G32" i="1"/>
  <c r="F32" i="1"/>
  <c r="E32" i="1"/>
  <c r="D32" i="1"/>
  <c r="L35" i="1"/>
  <c r="K35" i="1"/>
  <c r="I35" i="1"/>
  <c r="H35" i="1"/>
  <c r="F35" i="1"/>
  <c r="D35" i="1"/>
  <c r="B5" i="1"/>
  <c r="C5" i="1"/>
  <c r="D5" i="1"/>
  <c r="E5" i="1"/>
  <c r="B7" i="1"/>
  <c r="C7" i="1"/>
  <c r="D7" i="1"/>
  <c r="E7" i="1"/>
  <c r="B9" i="1"/>
  <c r="C9" i="1"/>
  <c r="C17" i="1" s="1"/>
  <c r="D9" i="1"/>
  <c r="D17" i="1" s="1"/>
  <c r="E9" i="1"/>
  <c r="E17" i="1" s="1"/>
  <c r="B10" i="1"/>
  <c r="B18" i="1" s="1"/>
  <c r="C10" i="1"/>
  <c r="C18" i="1" s="1"/>
  <c r="D10" i="1"/>
  <c r="D18" i="1" s="1"/>
  <c r="E10" i="1"/>
  <c r="E18" i="1" s="1"/>
  <c r="B12" i="1"/>
  <c r="B20" i="1" s="1"/>
  <c r="C12" i="1"/>
  <c r="C20" i="1" s="1"/>
  <c r="D12" i="1"/>
  <c r="D20" i="1" s="1"/>
  <c r="E12" i="1"/>
  <c r="E20" i="1" s="1"/>
  <c r="L48" i="1"/>
  <c r="K48" i="1"/>
  <c r="I48" i="1"/>
  <c r="H48" i="1"/>
  <c r="F48" i="1"/>
  <c r="D48" i="1"/>
  <c r="M45" i="1"/>
  <c r="L45" i="1"/>
  <c r="K45" i="1"/>
  <c r="J45" i="1"/>
  <c r="I45" i="1"/>
  <c r="H45" i="1"/>
  <c r="G45" i="1"/>
  <c r="F45" i="1"/>
  <c r="E45" i="1"/>
  <c r="D45" i="1"/>
  <c r="E42" i="1"/>
  <c r="F42" i="1"/>
  <c r="G42" i="1"/>
  <c r="H42" i="1"/>
  <c r="I42" i="1"/>
  <c r="J42" i="1"/>
  <c r="K42" i="1"/>
  <c r="L42" i="1"/>
  <c r="M42" i="1"/>
  <c r="D42" i="1"/>
  <c r="B17" i="1"/>
  <c r="B21" i="1" l="1"/>
  <c r="C21" i="1"/>
  <c r="B19" i="1"/>
  <c r="D21" i="1"/>
  <c r="E19" i="1"/>
  <c r="C19" i="1"/>
  <c r="D19" i="1"/>
  <c r="E21" i="1"/>
</calcChain>
</file>

<file path=xl/sharedStrings.xml><?xml version="1.0" encoding="utf-8"?>
<sst xmlns="http://schemas.openxmlformats.org/spreadsheetml/2006/main" count="78" uniqueCount="39">
  <si>
    <t>NaN</t>
  </si>
  <si>
    <t>Sw sim</t>
  </si>
  <si>
    <t>Krw err</t>
  </si>
  <si>
    <t>LR</t>
  </si>
  <si>
    <t>sw exp</t>
  </si>
  <si>
    <t>kro exp</t>
  </si>
  <si>
    <t>kro sim</t>
  </si>
  <si>
    <t>krw exp</t>
  </si>
  <si>
    <t>krw sim</t>
  </si>
  <si>
    <t>kro err</t>
  </si>
  <si>
    <t>Sw av err</t>
  </si>
  <si>
    <t>Core</t>
  </si>
  <si>
    <t>Threshold</t>
  </si>
  <si>
    <t>Resolution</t>
  </si>
  <si>
    <t>New Results</t>
  </si>
  <si>
    <t>SR</t>
  </si>
  <si>
    <t>Core 1</t>
  </si>
  <si>
    <t>Core 2</t>
  </si>
  <si>
    <t>Kabs experiment</t>
  </si>
  <si>
    <t>Kabs Low threshold [-]</t>
  </si>
  <si>
    <t>Kabs Low threshold error [%]</t>
  </si>
  <si>
    <t xml:space="preserve">Kabs High threshold </t>
  </si>
  <si>
    <t>Kabs High threshold error [%]</t>
  </si>
  <si>
    <t>Kabs experiment [mD]</t>
  </si>
  <si>
    <t>Kabs Low threshold [mD]</t>
  </si>
  <si>
    <t>Kabs High threshold [mD]</t>
  </si>
  <si>
    <t xml:space="preserve">SR </t>
  </si>
  <si>
    <r>
      <t>$k_{ro}$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sim</t>
    </r>
    <r>
      <rPr>
        <sz val="10"/>
        <color rgb="FF000000"/>
        <rFont val="Arial Unicode MS"/>
        <family val="2"/>
      </rPr>
      <t xml:space="preserve"> [-]</t>
    </r>
  </si>
  <si>
    <r>
      <t>$k_{rw}$</t>
    </r>
    <r>
      <rPr>
        <sz val="10"/>
        <color rgb="FF000000"/>
        <rFont val="Arial Unicode MS"/>
        <family val="2"/>
      </rPr>
      <t xml:space="preserve"> exp [-]</t>
    </r>
  </si>
  <si>
    <r>
      <t>$k_{rw}$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 xml:space="preserve">sim </t>
    </r>
    <r>
      <rPr>
        <sz val="10"/>
        <color rgb="FF000000"/>
        <rFont val="Arial Unicode MS"/>
        <family val="2"/>
      </rPr>
      <t>[-]</t>
    </r>
  </si>
  <si>
    <r>
      <t>$S_w$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av</t>
    </r>
    <r>
      <rPr>
        <sz val="10"/>
        <color rgb="FF000000"/>
        <rFont val="Arial Unicode MS"/>
        <family val="2"/>
      </rPr>
      <t>. exp [-]</t>
    </r>
  </si>
  <si>
    <r>
      <t>$S_w$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av</t>
    </r>
    <r>
      <rPr>
        <sz val="10"/>
        <color rgb="FF000000"/>
        <rFont val="Arial Unicode MS"/>
        <family val="2"/>
      </rPr>
      <t xml:space="preserve">. </t>
    </r>
    <r>
      <rPr>
        <u/>
        <sz val="10"/>
        <color rgb="FF000000"/>
        <rFont val="Arial Unicode MS"/>
        <family val="2"/>
      </rPr>
      <t>sim</t>
    </r>
    <r>
      <rPr>
        <sz val="10"/>
        <color rgb="FF000000"/>
        <rFont val="Arial Unicode MS"/>
        <family val="2"/>
      </rPr>
      <t xml:space="preserve"> [-]</t>
    </r>
  </si>
  <si>
    <r>
      <t>$k_{ro}$</t>
    </r>
    <r>
      <rPr>
        <sz val="10"/>
        <color rgb="FF000000"/>
        <rFont val="Arial Unicode MS"/>
        <family val="2"/>
      </rPr>
      <t xml:space="preserve"> exp [-]</t>
    </r>
  </si>
  <si>
    <t>LT</t>
  </si>
  <si>
    <t>HT</t>
  </si>
  <si>
    <r>
      <t>$\bm{k_{ro}}$</t>
    </r>
    <r>
      <rPr>
        <sz val="10"/>
        <color rgb="FF000000"/>
        <rFont val="Arial Unicode MS"/>
        <family val="2"/>
      </rPr>
      <t xml:space="preserve"> err [%]</t>
    </r>
  </si>
  <si>
    <r>
      <t>$\bm{k_{rw}}$</t>
    </r>
    <r>
      <rPr>
        <sz val="10"/>
        <color rgb="FF000000"/>
        <rFont val="Arial Unicode MS"/>
        <family val="2"/>
      </rPr>
      <t xml:space="preserve"> err [%]      </t>
    </r>
  </si>
  <si>
    <r>
      <t>$\bm{S_w}$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av</t>
    </r>
    <r>
      <rPr>
        <sz val="10"/>
        <color rgb="FF000000"/>
        <rFont val="Arial Unicode MS"/>
        <family val="2"/>
      </rPr>
      <t>. err [%]</t>
    </r>
  </si>
  <si>
    <r>
      <rPr>
        <sz val="10"/>
        <color rgb="FF000000"/>
        <rFont val="Arial Unicode MS"/>
        <family val="2"/>
      </rPr>
      <t xml:space="preserve">Fractional flow oil, </t>
    </r>
    <r>
      <rPr>
        <sz val="10"/>
        <color rgb="FF008000"/>
        <rFont val="Arial Unicode MS"/>
        <family val="2"/>
      </rPr>
      <t>$\bm{f_o}$</t>
    </r>
    <r>
      <rPr>
        <sz val="10"/>
        <color rgb="FF000000"/>
        <rFont val="Arial Unicode MS"/>
        <family val="2"/>
      </rPr>
      <t xml:space="preserve"> [-]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</si>
</sst>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  <font>
      <sz val="10"/>
      <color rgb="FF800000"/>
      <name val="Arial Unicode MS"/>
      <family val="2"/>
    </font>
    <font>
      <sz val="18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0" fontId="0" fillId="0" borderId="0" xfId="0" applyFill="1"/>
    <xf numFmtId="1" fontId="0" fillId="0" borderId="0" xfId="0" applyNumberFormat="1"/>
    <xf numFmtId="167" fontId="0" fillId="0" borderId="0" xfId="0" applyNumberFormat="1"/>
    <xf numFmtId="0" fontId="2" fillId="0" borderId="0" xfId="0" applyFont="1"/>
    <xf numFmtId="0" fontId="5" fillId="0" borderId="0" xfId="0" applyFont="1"/>
    <xf numFmtId="4" fontId="6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A6B53-805D-774C-905B-B94173A8D236}">
  <dimension ref="A1:R123"/>
  <sheetViews>
    <sheetView tabSelected="1" workbookViewId="0">
      <selection activeCell="G19" sqref="G19"/>
    </sheetView>
  </sheetViews>
  <sheetFormatPr baseColWidth="10" defaultRowHeight="16" x14ac:dyDescent="0.2"/>
  <cols>
    <col min="3" max="3" width="27.83203125" customWidth="1"/>
    <col min="4" max="4" width="19.6640625" customWidth="1"/>
    <col min="5" max="5" width="27.6640625" bestFit="1" customWidth="1"/>
    <col min="6" max="6" width="14.33203125" bestFit="1" customWidth="1"/>
    <col min="7" max="7" width="26" bestFit="1" customWidth="1"/>
    <col min="8" max="8" width="14.33203125" bestFit="1" customWidth="1"/>
    <col min="9" max="11" width="13" bestFit="1" customWidth="1"/>
    <col min="12" max="12" width="13.6640625" bestFit="1" customWidth="1"/>
    <col min="13" max="13" width="13" bestFit="1" customWidth="1"/>
    <col min="14" max="14" width="13.5" bestFit="1" customWidth="1"/>
  </cols>
  <sheetData>
    <row r="1" spans="1:18" x14ac:dyDescent="0.2">
      <c r="B1" s="20" t="s">
        <v>16</v>
      </c>
      <c r="C1" s="20"/>
      <c r="D1" s="20" t="s">
        <v>17</v>
      </c>
      <c r="E1" s="20"/>
    </row>
    <row r="2" spans="1:18" x14ac:dyDescent="0.2">
      <c r="B2" s="5" t="s">
        <v>3</v>
      </c>
      <c r="C2" s="6" t="s">
        <v>15</v>
      </c>
      <c r="D2" s="5" t="s">
        <v>3</v>
      </c>
      <c r="E2" s="6" t="s">
        <v>15</v>
      </c>
    </row>
    <row r="3" spans="1:18" x14ac:dyDescent="0.2">
      <c r="A3" s="4" t="s">
        <v>18</v>
      </c>
      <c r="B3" s="7">
        <v>1.6142176710198E-12</v>
      </c>
      <c r="C3" s="7">
        <v>1.6142176710198E-12</v>
      </c>
      <c r="D3" s="7">
        <v>7.5302247790000301E-13</v>
      </c>
      <c r="E3" s="7">
        <v>7.5302247790000301E-13</v>
      </c>
    </row>
    <row r="4" spans="1:18" x14ac:dyDescent="0.2">
      <c r="A4" s="4" t="s">
        <v>19</v>
      </c>
      <c r="B4" s="7">
        <v>2.4617995535471601E-12</v>
      </c>
      <c r="C4" s="7">
        <v>1.4830293161149E-12</v>
      </c>
      <c r="D4" s="7">
        <v>2.3190103955764801E-12</v>
      </c>
      <c r="E4" s="7">
        <v>1.24349296170592E-12</v>
      </c>
    </row>
    <row r="5" spans="1:18" x14ac:dyDescent="0.2">
      <c r="A5" s="4" t="s">
        <v>20</v>
      </c>
      <c r="B5" s="8">
        <f>(B4-B3)/B3*100</f>
        <v>52.507285587568298</v>
      </c>
      <c r="C5" s="8">
        <f t="shared" ref="C5:E5" si="0">(C4-C3)/C3*100</f>
        <v>-8.1270548117603152</v>
      </c>
      <c r="D5" s="8">
        <f t="shared" si="0"/>
        <v>207.96031508164771</v>
      </c>
      <c r="E5" s="8">
        <f t="shared" si="0"/>
        <v>65.133578106953749</v>
      </c>
    </row>
    <row r="6" spans="1:18" x14ac:dyDescent="0.2">
      <c r="A6" s="4" t="s">
        <v>21</v>
      </c>
      <c r="B6" s="7">
        <v>3.43178184668208E-12</v>
      </c>
      <c r="C6" s="7">
        <v>2.3810403306186101E-12</v>
      </c>
      <c r="D6" s="7">
        <v>3.28379516984668E-12</v>
      </c>
      <c r="E6" s="7">
        <v>2.1724677075886299E-12</v>
      </c>
    </row>
    <row r="7" spans="1:18" x14ac:dyDescent="0.2">
      <c r="A7" s="4" t="s">
        <v>22</v>
      </c>
      <c r="B7" s="8">
        <f>(B6-B3)/B3*100</f>
        <v>112.59721710976027</v>
      </c>
      <c r="C7" s="8">
        <f t="shared" ref="C7:D7" si="1">(C6-C3)/C3*100</f>
        <v>47.50429098662768</v>
      </c>
      <c r="D7" s="8">
        <f t="shared" si="1"/>
        <v>336.08195853653507</v>
      </c>
      <c r="E7" s="8">
        <f>(E6-E3)/E3*100</f>
        <v>188.49971565883601</v>
      </c>
    </row>
    <row r="9" spans="1:18" x14ac:dyDescent="0.2">
      <c r="B9" s="2">
        <f>B3*1013250000000000</f>
        <v>1635.6060551608123</v>
      </c>
      <c r="C9" s="2">
        <f t="shared" ref="C9:E12" si="2">C3*1013250000000000</f>
        <v>1635.6060551608123</v>
      </c>
      <c r="D9" s="2">
        <f t="shared" si="2"/>
        <v>763.00002573217807</v>
      </c>
      <c r="E9" s="2">
        <f t="shared" si="2"/>
        <v>763.00002573217807</v>
      </c>
    </row>
    <row r="10" spans="1:18" x14ac:dyDescent="0.2">
      <c r="B10" s="2">
        <f>B4*1013250000000000</f>
        <v>2494.4183976316599</v>
      </c>
      <c r="C10" s="2">
        <f t="shared" si="2"/>
        <v>1502.6794545534224</v>
      </c>
      <c r="D10" s="2">
        <f t="shared" si="2"/>
        <v>2349.7372833178683</v>
      </c>
      <c r="E10" s="2">
        <f t="shared" si="2"/>
        <v>1259.9692434485235</v>
      </c>
    </row>
    <row r="12" spans="1:18" x14ac:dyDescent="0.2">
      <c r="B12" s="2">
        <f>B6*1013250000000000</f>
        <v>3477.2529561506176</v>
      </c>
      <c r="C12" s="2">
        <f t="shared" si="2"/>
        <v>2412.5891149993067</v>
      </c>
      <c r="D12" s="2">
        <f t="shared" si="2"/>
        <v>3327.3054558471486</v>
      </c>
      <c r="E12" s="2">
        <f t="shared" si="2"/>
        <v>2201.2529047141793</v>
      </c>
    </row>
    <row r="14" spans="1:18" ht="17" customHeight="1" x14ac:dyDescent="0.2"/>
    <row r="15" spans="1:18" x14ac:dyDescent="0.2">
      <c r="B15" s="20" t="s">
        <v>16</v>
      </c>
      <c r="C15" s="20"/>
      <c r="D15" s="20" t="s">
        <v>17</v>
      </c>
      <c r="E15" s="20"/>
    </row>
    <row r="16" spans="1:18" x14ac:dyDescent="0.2">
      <c r="B16" s="5" t="s">
        <v>3</v>
      </c>
      <c r="C16" s="6" t="s">
        <v>15</v>
      </c>
      <c r="D16" s="5" t="s">
        <v>3</v>
      </c>
      <c r="E16" s="6" t="s">
        <v>15</v>
      </c>
      <c r="P16" s="1"/>
      <c r="Q16" s="1"/>
      <c r="R16" s="2"/>
    </row>
    <row r="17" spans="1:18" x14ac:dyDescent="0.2">
      <c r="A17" s="4" t="s">
        <v>23</v>
      </c>
      <c r="B17" s="21">
        <f>B9/1000</f>
        <v>1.6356060551608123</v>
      </c>
      <c r="C17" s="21">
        <f t="shared" ref="C17:E18" si="3">C9/1000</f>
        <v>1.6356060551608123</v>
      </c>
      <c r="D17" s="21">
        <f t="shared" si="3"/>
        <v>0.76300002573217807</v>
      </c>
      <c r="E17" s="21">
        <f t="shared" si="3"/>
        <v>0.76300002573217807</v>
      </c>
    </row>
    <row r="18" spans="1:18" x14ac:dyDescent="0.2">
      <c r="A18" s="4" t="s">
        <v>24</v>
      </c>
      <c r="B18" s="21">
        <f>B10/1000</f>
        <v>2.4944183976316601</v>
      </c>
      <c r="C18" s="21">
        <f t="shared" si="3"/>
        <v>1.5026794545534223</v>
      </c>
      <c r="D18" s="21">
        <f t="shared" si="3"/>
        <v>2.3497372833178685</v>
      </c>
      <c r="E18" s="21">
        <f t="shared" si="3"/>
        <v>1.2599692434485235</v>
      </c>
    </row>
    <row r="19" spans="1:18" x14ac:dyDescent="0.2">
      <c r="A19" s="4" t="s">
        <v>20</v>
      </c>
      <c r="B19" s="9">
        <f>(B18-B17)/B17*100</f>
        <v>52.507285587568312</v>
      </c>
      <c r="C19" s="9">
        <f t="shared" ref="C19" si="4">(C18-C17)/C17*100</f>
        <v>-8.1270548117603187</v>
      </c>
      <c r="D19" s="9">
        <f t="shared" ref="D19" si="5">(D18-D17)/D17*100</f>
        <v>207.96031508164768</v>
      </c>
      <c r="E19" s="9">
        <f t="shared" ref="E19" si="6">(E18-E17)/E17*100</f>
        <v>65.133578106953749</v>
      </c>
    </row>
    <row r="20" spans="1:18" x14ac:dyDescent="0.2">
      <c r="A20" s="4" t="s">
        <v>25</v>
      </c>
      <c r="B20" s="21">
        <f>B12/1000</f>
        <v>3.4772529561506178</v>
      </c>
      <c r="C20" s="21">
        <f>C12/1000</f>
        <v>2.4125891149993066</v>
      </c>
      <c r="D20" s="21">
        <f>D12/1000</f>
        <v>3.3273054558471484</v>
      </c>
      <c r="E20" s="21">
        <f>E12/1000</f>
        <v>2.2012529047141793</v>
      </c>
      <c r="P20" s="1"/>
      <c r="Q20" s="1"/>
      <c r="R20" s="2"/>
    </row>
    <row r="21" spans="1:18" x14ac:dyDescent="0.2">
      <c r="A21" s="4" t="s">
        <v>22</v>
      </c>
      <c r="B21" s="9">
        <f>(B20-B17)/B17*100</f>
        <v>112.59721710976029</v>
      </c>
      <c r="C21" s="9">
        <f t="shared" ref="C21" si="7">(C20-C17)/C17*100</f>
        <v>47.504290986627687</v>
      </c>
      <c r="D21" s="9">
        <f t="shared" ref="D21" si="8">(D20-D17)/D17*100</f>
        <v>336.08195853653501</v>
      </c>
      <c r="E21" s="9">
        <f>(E20-E17)/E17*100</f>
        <v>188.49971565883601</v>
      </c>
    </row>
    <row r="24" spans="1:18" x14ac:dyDescent="0.2">
      <c r="C24" s="19"/>
      <c r="D24" s="19" t="s">
        <v>16</v>
      </c>
      <c r="E24" s="19"/>
      <c r="F24" s="19"/>
      <c r="H24" s="19" t="s">
        <v>17</v>
      </c>
      <c r="I24" s="19"/>
      <c r="J24" s="19"/>
      <c r="K24" s="19"/>
      <c r="L24" s="19"/>
      <c r="M24" s="19"/>
      <c r="P24" s="1"/>
      <c r="Q24" s="1"/>
      <c r="R24" s="2"/>
    </row>
    <row r="25" spans="1:18" x14ac:dyDescent="0.2">
      <c r="C25" s="19"/>
      <c r="D25" s="19" t="s">
        <v>3</v>
      </c>
      <c r="E25" s="19"/>
      <c r="F25" s="19" t="s">
        <v>26</v>
      </c>
      <c r="G25" s="19"/>
      <c r="H25" s="19" t="s">
        <v>3</v>
      </c>
      <c r="I25" s="19"/>
      <c r="J25" s="19"/>
      <c r="K25" s="19" t="s">
        <v>26</v>
      </c>
      <c r="L25" s="19"/>
      <c r="M25" s="19"/>
    </row>
    <row r="26" spans="1:18" ht="17" x14ac:dyDescent="0.25">
      <c r="C26" s="17" t="s">
        <v>38</v>
      </c>
      <c r="D26">
        <v>0.05</v>
      </c>
      <c r="E26">
        <v>1</v>
      </c>
      <c r="F26">
        <v>0.05</v>
      </c>
      <c r="G26">
        <v>1</v>
      </c>
      <c r="H26">
        <v>0.05</v>
      </c>
      <c r="I26">
        <v>0.5</v>
      </c>
      <c r="J26">
        <v>1</v>
      </c>
      <c r="K26">
        <v>0.05</v>
      </c>
      <c r="L26">
        <v>0.5</v>
      </c>
      <c r="M26">
        <v>1</v>
      </c>
    </row>
    <row r="27" spans="1:18" ht="17" x14ac:dyDescent="0.25">
      <c r="A27" t="s">
        <v>33</v>
      </c>
      <c r="C27" s="16" t="s">
        <v>30</v>
      </c>
      <c r="D27" s="10">
        <v>0.67174788399999996</v>
      </c>
      <c r="E27" s="10">
        <v>0.339395434</v>
      </c>
      <c r="F27" s="10">
        <v>0.67174788399999996</v>
      </c>
      <c r="G27" s="10">
        <v>0.339395434</v>
      </c>
      <c r="H27" s="10">
        <v>0.66737158699999999</v>
      </c>
      <c r="I27" s="10">
        <v>0.548315785</v>
      </c>
      <c r="J27" s="10">
        <v>0.29561854900000001</v>
      </c>
      <c r="K27" s="10">
        <v>0.66737158699999999</v>
      </c>
      <c r="L27" s="10">
        <v>0.548315785</v>
      </c>
      <c r="M27" s="10">
        <v>0.29561854900000001</v>
      </c>
    </row>
    <row r="28" spans="1:18" ht="17" x14ac:dyDescent="0.25">
      <c r="C28" s="16" t="s">
        <v>31</v>
      </c>
      <c r="D28" s="10">
        <v>0.72604515895061705</v>
      </c>
      <c r="E28" s="10">
        <v>0.25578000077160501</v>
      </c>
      <c r="F28" s="10">
        <v>0.72529121447024303</v>
      </c>
      <c r="G28" s="10">
        <v>0.21207250810185199</v>
      </c>
      <c r="H28" s="10">
        <v>0.72997091768518496</v>
      </c>
      <c r="I28" s="10">
        <v>0.58915941898148205</v>
      </c>
      <c r="J28" s="10">
        <v>0.29896763472222199</v>
      </c>
      <c r="K28" s="10">
        <v>0.73674072712930905</v>
      </c>
      <c r="L28" s="10">
        <v>0.59129183055555601</v>
      </c>
      <c r="M28" s="10">
        <v>0.29605060879629602</v>
      </c>
      <c r="P28" s="1"/>
      <c r="Q28" s="1"/>
      <c r="R28" s="2"/>
    </row>
    <row r="29" spans="1:18" ht="17" x14ac:dyDescent="0.25">
      <c r="C29" s="16" t="s">
        <v>37</v>
      </c>
      <c r="D29" s="12">
        <f>(D28-D27)/D27*100</f>
        <v>8.0829841438870975</v>
      </c>
      <c r="E29" s="12">
        <f t="shared" ref="E29" si="9">(E28-E27)/E27*100</f>
        <v>-24.636581654305633</v>
      </c>
      <c r="F29" s="12">
        <f t="shared" ref="F29" si="10">(F28-F27)/F27*100</f>
        <v>7.9707479168245605</v>
      </c>
      <c r="G29" s="12">
        <f t="shared" ref="G29" si="11">(G28-G27)/G27*100</f>
        <v>-37.514625461386736</v>
      </c>
      <c r="H29" s="12">
        <f t="shared" ref="H29" si="12">(H28-H27)/H27*100</f>
        <v>9.3799813933620424</v>
      </c>
      <c r="I29" s="12">
        <f t="shared" ref="I29" si="13">(I28-I27)/I27*100</f>
        <v>7.4489254365496791</v>
      </c>
      <c r="J29" s="12">
        <f t="shared" ref="J29" si="14">(J28-J27)/J27*100</f>
        <v>1.1329078413892013</v>
      </c>
      <c r="K29" s="12">
        <f t="shared" ref="K29" si="15">(K28-K27)/K27*100</f>
        <v>10.394380204458578</v>
      </c>
      <c r="L29" s="12">
        <f t="shared" ref="L29" si="16">(L28-L27)/L27*100</f>
        <v>7.8378275313660737</v>
      </c>
      <c r="M29" s="12">
        <f t="shared" ref="M29" si="17">(M28-M27)/M27*100</f>
        <v>0.14615449462070587</v>
      </c>
    </row>
    <row r="30" spans="1:18" ht="17" x14ac:dyDescent="0.25">
      <c r="C30" s="16" t="s">
        <v>32</v>
      </c>
      <c r="D30">
        <v>5.8399999999999997E-3</v>
      </c>
      <c r="E30" s="10">
        <v>0.12256</v>
      </c>
      <c r="F30" s="15">
        <v>5.8399999999999997E-3</v>
      </c>
      <c r="G30" s="10">
        <v>0.12256</v>
      </c>
      <c r="H30">
        <v>7.4799999999999997E-3</v>
      </c>
      <c r="I30" s="11">
        <v>3.6220000000000002E-2</v>
      </c>
      <c r="J30" s="10">
        <v>0.20199</v>
      </c>
      <c r="K30">
        <v>7.4799999999999997E-3</v>
      </c>
      <c r="L30" s="11">
        <v>3.6220000000000002E-2</v>
      </c>
      <c r="M30" s="10">
        <v>0.20199</v>
      </c>
    </row>
    <row r="31" spans="1:18" ht="17" x14ac:dyDescent="0.25">
      <c r="C31" s="16" t="s">
        <v>27</v>
      </c>
      <c r="D31" s="15">
        <v>7.8371591726784096E-3</v>
      </c>
      <c r="E31" s="10">
        <v>0.238278928395106</v>
      </c>
      <c r="F31" s="15">
        <v>7.0417997913694201E-3</v>
      </c>
      <c r="G31" s="10">
        <v>0.18158103543722501</v>
      </c>
      <c r="H31" s="15">
        <v>7.8267387782020095E-3</v>
      </c>
      <c r="I31" s="11">
        <v>6.2861470019478796E-2</v>
      </c>
      <c r="J31" s="10">
        <v>0.229856615119193</v>
      </c>
      <c r="K31" s="15">
        <v>7.8854975231389592E-3</v>
      </c>
      <c r="L31" s="11">
        <v>6.2658026340390804E-2</v>
      </c>
      <c r="M31" s="10">
        <v>0.194527895714729</v>
      </c>
    </row>
    <row r="32" spans="1:18" ht="17" x14ac:dyDescent="0.25">
      <c r="C32" s="16" t="s">
        <v>35</v>
      </c>
      <c r="D32" s="12">
        <f>(D31-D30)/D30*100</f>
        <v>34.197931039013866</v>
      </c>
      <c r="E32" s="12">
        <f t="shared" ref="E32" si="18">(E31-E30)/E30*100</f>
        <v>94.418185700967697</v>
      </c>
      <c r="F32" s="12">
        <f t="shared" ref="F32" si="19">(F31-F30)/F30*100</f>
        <v>20.57876355084624</v>
      </c>
      <c r="G32" s="12">
        <f t="shared" ref="G32" si="20">(G31-G30)/G30*100</f>
        <v>48.156850063009962</v>
      </c>
      <c r="H32" s="12">
        <f t="shared" ref="H32" si="21">(H31-H30)/H30*100</f>
        <v>4.6355451631284748</v>
      </c>
      <c r="I32" s="12">
        <f t="shared" ref="I32" si="22">(I31-I30)/I30*100</f>
        <v>73.554583157036973</v>
      </c>
      <c r="J32" s="12">
        <f t="shared" ref="J32" si="23">(J31-J30)/J30*100</f>
        <v>13.796036991530769</v>
      </c>
      <c r="K32" s="12">
        <f t="shared" ref="K32" si="24">(K31-K30)/K30*100</f>
        <v>5.4210898815368926</v>
      </c>
      <c r="L32" s="12">
        <f t="shared" ref="L32" si="25">(L31-L30)/L30*100</f>
        <v>72.992894368831585</v>
      </c>
      <c r="M32" s="12">
        <f t="shared" ref="M32" si="26">(M31-M30)/M30*100</f>
        <v>-3.6942939181499073</v>
      </c>
    </row>
    <row r="33" spans="1:15" ht="17" x14ac:dyDescent="0.25">
      <c r="C33" s="16" t="s">
        <v>28</v>
      </c>
      <c r="D33" s="10">
        <v>0.10822</v>
      </c>
      <c r="E33">
        <v>0</v>
      </c>
      <c r="F33" s="10">
        <v>0.10822</v>
      </c>
      <c r="G33">
        <v>0</v>
      </c>
      <c r="H33" s="10">
        <v>0.13855000000000001</v>
      </c>
      <c r="I33" s="11">
        <v>3.533E-2</v>
      </c>
      <c r="J33">
        <v>0</v>
      </c>
      <c r="K33" s="10">
        <v>0.13855000000000001</v>
      </c>
      <c r="L33" s="11">
        <v>3.533E-2</v>
      </c>
      <c r="M33">
        <v>0</v>
      </c>
      <c r="N33" s="1"/>
      <c r="O33" s="1"/>
    </row>
    <row r="34" spans="1:15" ht="17" x14ac:dyDescent="0.25">
      <c r="C34" s="16" t="s">
        <v>29</v>
      </c>
      <c r="D34" s="10">
        <v>0.16160627928201399</v>
      </c>
      <c r="E34" s="14">
        <v>0</v>
      </c>
      <c r="F34" s="10">
        <v>0.13805797688995899</v>
      </c>
      <c r="G34" s="14">
        <v>0</v>
      </c>
      <c r="H34" s="10">
        <v>0.16031925301198699</v>
      </c>
      <c r="I34" s="11">
        <v>6.6391425265241805E-2</v>
      </c>
      <c r="J34" s="14">
        <v>0</v>
      </c>
      <c r="K34" s="10">
        <v>0.154052755119715</v>
      </c>
      <c r="L34" s="11">
        <v>6.3715131860386298E-2</v>
      </c>
      <c r="M34" s="14">
        <v>0</v>
      </c>
      <c r="N34" s="1"/>
    </row>
    <row r="35" spans="1:15" ht="17" x14ac:dyDescent="0.25">
      <c r="C35" s="16" t="s">
        <v>36</v>
      </c>
      <c r="D35" s="12">
        <f>(D34-D33)/D33*100</f>
        <v>49.331250491604131</v>
      </c>
      <c r="E35" s="14">
        <v>0</v>
      </c>
      <c r="F35" s="12">
        <f t="shared" ref="F35" si="27">(F34-F33)/F33*100</f>
        <v>27.571592025465719</v>
      </c>
      <c r="G35" s="14">
        <v>0</v>
      </c>
      <c r="H35" s="12">
        <f t="shared" ref="H35" si="28">(H34-H33)/H33*100</f>
        <v>15.712199936475626</v>
      </c>
      <c r="I35" s="12">
        <f t="shared" ref="I35" si="29">(I34-I33)/I33*100</f>
        <v>87.917988296750082</v>
      </c>
      <c r="J35" s="14">
        <v>0</v>
      </c>
      <c r="K35" s="12">
        <f t="shared" ref="K35" si="30">(K34-K33)/K33*100</f>
        <v>11.189285542919519</v>
      </c>
      <c r="L35" s="12">
        <f t="shared" ref="L35" si="31">(L34-L33)/L33*100</f>
        <v>80.342858365089995</v>
      </c>
      <c r="M35" s="14">
        <v>0</v>
      </c>
    </row>
    <row r="37" spans="1:15" x14ac:dyDescent="0.2">
      <c r="C37" s="19"/>
      <c r="D37" s="19" t="s">
        <v>16</v>
      </c>
      <c r="E37" s="19"/>
      <c r="F37" s="19"/>
      <c r="H37" s="19" t="s">
        <v>17</v>
      </c>
      <c r="I37" s="19"/>
      <c r="J37" s="19"/>
      <c r="K37" s="19"/>
      <c r="L37" s="19"/>
      <c r="M37" s="19"/>
    </row>
    <row r="38" spans="1:15" x14ac:dyDescent="0.2">
      <c r="C38" s="19"/>
      <c r="D38" s="19" t="s">
        <v>3</v>
      </c>
      <c r="E38" s="19"/>
      <c r="F38" s="19" t="s">
        <v>26</v>
      </c>
      <c r="G38" s="19"/>
      <c r="H38" s="19" t="s">
        <v>3</v>
      </c>
      <c r="I38" s="19"/>
      <c r="J38" s="19"/>
      <c r="K38" s="19" t="s">
        <v>26</v>
      </c>
      <c r="L38" s="19"/>
      <c r="M38" s="19"/>
    </row>
    <row r="39" spans="1:15" ht="17" x14ac:dyDescent="0.25">
      <c r="A39" t="s">
        <v>34</v>
      </c>
      <c r="C39" s="17" t="s">
        <v>38</v>
      </c>
      <c r="D39">
        <v>0.05</v>
      </c>
      <c r="E39">
        <v>1</v>
      </c>
      <c r="F39">
        <v>0.05</v>
      </c>
      <c r="G39">
        <v>1</v>
      </c>
      <c r="H39">
        <v>0.05</v>
      </c>
      <c r="I39">
        <v>0.5</v>
      </c>
      <c r="J39">
        <v>1</v>
      </c>
      <c r="K39">
        <v>0.05</v>
      </c>
      <c r="L39">
        <v>0.5</v>
      </c>
      <c r="M39">
        <v>1</v>
      </c>
    </row>
    <row r="40" spans="1:15" ht="17" x14ac:dyDescent="0.25">
      <c r="C40" s="16" t="s">
        <v>30</v>
      </c>
      <c r="D40" s="10">
        <v>0.67174788399999996</v>
      </c>
      <c r="E40" s="10">
        <v>0.339395434</v>
      </c>
      <c r="F40" s="10">
        <v>0.67174788399999996</v>
      </c>
      <c r="G40" s="10">
        <v>0.339395434</v>
      </c>
      <c r="H40" s="10">
        <v>0.66737158699999999</v>
      </c>
      <c r="I40" s="10">
        <v>0.548315785</v>
      </c>
      <c r="J40" s="10">
        <v>0.29561854900000001</v>
      </c>
      <c r="K40" s="10">
        <v>0.66737158699999999</v>
      </c>
      <c r="L40" s="10">
        <v>0.548315785</v>
      </c>
      <c r="M40" s="10">
        <v>0.29561854900000001</v>
      </c>
      <c r="N40" s="1"/>
      <c r="O40" s="1"/>
    </row>
    <row r="41" spans="1:15" ht="17" x14ac:dyDescent="0.25">
      <c r="C41" s="16" t="s">
        <v>31</v>
      </c>
      <c r="D41" s="10">
        <v>0.74556931497685197</v>
      </c>
      <c r="E41" s="10">
        <v>0.282408239969136</v>
      </c>
      <c r="F41" s="10">
        <v>0.72131224752224898</v>
      </c>
      <c r="G41" s="10">
        <v>0.27238777276234599</v>
      </c>
      <c r="H41" s="10">
        <v>0.73283047689814795</v>
      </c>
      <c r="I41" s="10">
        <v>0.59552383532407405</v>
      </c>
      <c r="J41" s="10">
        <v>0.327938056944444</v>
      </c>
      <c r="K41" s="10">
        <v>0.74013235740740801</v>
      </c>
      <c r="L41" s="10">
        <v>0.58975313111111105</v>
      </c>
      <c r="M41" s="10">
        <v>0.360014473148148</v>
      </c>
    </row>
    <row r="42" spans="1:15" ht="17" x14ac:dyDescent="0.25">
      <c r="C42" s="16" t="s">
        <v>37</v>
      </c>
      <c r="D42" s="12">
        <f>(D41-D40)/D40*100</f>
        <v>10.989454933192169</v>
      </c>
      <c r="E42" s="12">
        <f t="shared" ref="E42:M42" si="32">(E41-E40)/E40*100</f>
        <v>-16.790795727341457</v>
      </c>
      <c r="F42" s="12">
        <f t="shared" si="32"/>
        <v>7.3784175138911223</v>
      </c>
      <c r="G42" s="12">
        <f t="shared" si="32"/>
        <v>-19.743241813221921</v>
      </c>
      <c r="H42" s="12">
        <f t="shared" si="32"/>
        <v>9.8084622080484163</v>
      </c>
      <c r="I42" s="12">
        <f t="shared" si="32"/>
        <v>8.6096464146247484</v>
      </c>
      <c r="J42" s="12">
        <f t="shared" si="32"/>
        <v>10.932841681881062</v>
      </c>
      <c r="K42" s="12">
        <f t="shared" si="32"/>
        <v>10.902587377818353</v>
      </c>
      <c r="L42" s="12">
        <f t="shared" si="32"/>
        <v>7.5572046701356683</v>
      </c>
      <c r="M42" s="12">
        <f t="shared" si="32"/>
        <v>21.783451805031351</v>
      </c>
    </row>
    <row r="43" spans="1:15" ht="17" x14ac:dyDescent="0.25">
      <c r="C43" s="16" t="s">
        <v>32</v>
      </c>
      <c r="D43">
        <v>5.8399999999999997E-3</v>
      </c>
      <c r="E43" s="10">
        <v>0.12256</v>
      </c>
      <c r="F43">
        <v>5.8399999999999997E-3</v>
      </c>
      <c r="G43" s="10">
        <v>0.12256</v>
      </c>
      <c r="H43">
        <v>7.4799999999999997E-3</v>
      </c>
      <c r="I43" s="11">
        <v>3.6220000000000002E-2</v>
      </c>
      <c r="J43" s="10">
        <v>0.20199</v>
      </c>
      <c r="K43" s="15">
        <v>7.4799999999999997E-3</v>
      </c>
      <c r="L43" s="11">
        <v>3.6220000000000002E-2</v>
      </c>
      <c r="M43" s="10">
        <v>0.20199</v>
      </c>
    </row>
    <row r="44" spans="1:15" ht="17" x14ac:dyDescent="0.25">
      <c r="C44" s="16" t="s">
        <v>27</v>
      </c>
      <c r="D44" s="15">
        <v>8.9831163794619993E-3</v>
      </c>
      <c r="E44" s="10">
        <v>0.25855790418637897</v>
      </c>
      <c r="F44" s="15">
        <v>7.0122911522226298E-3</v>
      </c>
      <c r="G44" s="10">
        <v>0.16025928535207201</v>
      </c>
      <c r="H44" s="15">
        <v>8.6079247785785604E-3</v>
      </c>
      <c r="I44" s="11">
        <v>7.0874158734976503E-2</v>
      </c>
      <c r="J44" s="10">
        <v>0.254115003826478</v>
      </c>
      <c r="K44" s="15">
        <v>7.5684128197049299E-3</v>
      </c>
      <c r="L44" s="11">
        <v>6.1829116053550397E-2</v>
      </c>
      <c r="M44" s="10">
        <v>0.16310026348002599</v>
      </c>
    </row>
    <row r="45" spans="1:15" ht="17" x14ac:dyDescent="0.25">
      <c r="C45" s="16" t="s">
        <v>35</v>
      </c>
      <c r="D45" s="12">
        <f>(D44-D43)/D43*100</f>
        <v>53.820485949691779</v>
      </c>
      <c r="E45" s="12">
        <f t="shared" ref="E45" si="33">(E44-E43)/E43*100</f>
        <v>110.96434741055725</v>
      </c>
      <c r="F45" s="12">
        <f t="shared" ref="F45" si="34">(F44-F43)/F43*100</f>
        <v>20.073478633949147</v>
      </c>
      <c r="G45" s="12">
        <f t="shared" ref="G45" si="35">(G44-G43)/G43*100</f>
        <v>30.759860763766326</v>
      </c>
      <c r="H45" s="12">
        <f t="shared" ref="H45" si="36">(H44-H43)/H43*100</f>
        <v>15.079208269766855</v>
      </c>
      <c r="I45" s="12">
        <f t="shared" ref="I45" si="37">(I44-I43)/I43*100</f>
        <v>95.676860118654048</v>
      </c>
      <c r="J45" s="12">
        <f t="shared" ref="J45" si="38">(J44-J43)/J43*100</f>
        <v>25.805734851466905</v>
      </c>
      <c r="K45" s="12">
        <f t="shared" ref="K45" si="39">(K44-K43)/K43*100</f>
        <v>1.1819895682477299</v>
      </c>
      <c r="L45" s="12">
        <f t="shared" ref="L45" si="40">(L44-L43)/L43*100</f>
        <v>70.704351335036975</v>
      </c>
      <c r="M45" s="12">
        <f t="shared" ref="M45" si="41">(M44-M43)/M43*100</f>
        <v>-19.253297945429978</v>
      </c>
    </row>
    <row r="46" spans="1:15" ht="17" x14ac:dyDescent="0.25">
      <c r="C46" s="16" t="s">
        <v>28</v>
      </c>
      <c r="D46" s="10">
        <v>0.10822</v>
      </c>
      <c r="E46">
        <v>0</v>
      </c>
      <c r="F46" s="10">
        <v>0.10822</v>
      </c>
      <c r="G46">
        <v>0</v>
      </c>
      <c r="H46" s="10">
        <v>0.13855000000000001</v>
      </c>
      <c r="I46" s="11">
        <v>3.533E-2</v>
      </c>
      <c r="J46">
        <v>0</v>
      </c>
      <c r="K46" s="10">
        <v>0.13855000000000001</v>
      </c>
      <c r="L46" s="11">
        <v>3.533E-2</v>
      </c>
      <c r="M46">
        <v>0</v>
      </c>
    </row>
    <row r="47" spans="1:15" ht="17" x14ac:dyDescent="0.25">
      <c r="C47" s="16" t="s">
        <v>29</v>
      </c>
      <c r="D47" s="10">
        <v>0.19863964314795901</v>
      </c>
      <c r="E47" s="14">
        <v>0</v>
      </c>
      <c r="F47" s="10">
        <v>0.14243327690802801</v>
      </c>
      <c r="G47" s="14">
        <v>0</v>
      </c>
      <c r="H47" s="10">
        <v>0.187333135085752</v>
      </c>
      <c r="I47" s="11">
        <v>7.8752617956407395E-2</v>
      </c>
      <c r="J47" s="14">
        <v>0</v>
      </c>
      <c r="K47" s="10">
        <v>0.153504152756506</v>
      </c>
      <c r="L47" s="11">
        <v>6.4878042430838695E-2</v>
      </c>
      <c r="M47" s="14">
        <v>0</v>
      </c>
    </row>
    <row r="48" spans="1:15" ht="17" x14ac:dyDescent="0.25">
      <c r="C48" s="16" t="s">
        <v>36</v>
      </c>
      <c r="D48" s="12">
        <f>(D47-D46)/D46*100</f>
        <v>83.551693908666621</v>
      </c>
      <c r="E48" s="14">
        <v>0</v>
      </c>
      <c r="F48" s="12">
        <f t="shared" ref="F48" si="42">(F47-F46)/F46*100</f>
        <v>31.614560070253201</v>
      </c>
      <c r="G48" s="14">
        <v>0</v>
      </c>
      <c r="H48" s="12">
        <f t="shared" ref="H48" si="43">(H47-H46)/H46*100</f>
        <v>35.20976909834139</v>
      </c>
      <c r="I48" s="12">
        <f t="shared" ref="I48" si="44">(I47-I46)/I46*100</f>
        <v>122.90579664989356</v>
      </c>
      <c r="J48" s="14">
        <v>0</v>
      </c>
      <c r="K48" s="12">
        <f t="shared" ref="K48" si="45">(K47-K46)/K46*100</f>
        <v>10.793325699390829</v>
      </c>
      <c r="L48" s="12">
        <f t="shared" ref="L48" si="46">(L47-L46)/L46*100</f>
        <v>83.634425221734205</v>
      </c>
      <c r="M48" s="14">
        <v>0</v>
      </c>
    </row>
    <row r="83" spans="3:3" ht="23" x14ac:dyDescent="0.25">
      <c r="C83" s="18"/>
    </row>
    <row r="97" spans="4:16" x14ac:dyDescent="0.2">
      <c r="O97" s="12"/>
    </row>
    <row r="101" spans="4:16" x14ac:dyDescent="0.2">
      <c r="E101" s="19"/>
      <c r="F101" s="19"/>
      <c r="G101" s="19"/>
      <c r="I101" s="19"/>
      <c r="J101" s="19"/>
      <c r="K101" s="19"/>
      <c r="L101" s="19"/>
      <c r="M101" s="19"/>
      <c r="N101" s="19"/>
    </row>
    <row r="102" spans="4:16" x14ac:dyDescent="0.2">
      <c r="E102" s="19"/>
      <c r="F102" s="19"/>
      <c r="G102" s="19"/>
      <c r="H102" s="19"/>
      <c r="I102" s="19"/>
      <c r="J102" s="19"/>
      <c r="K102" s="19"/>
      <c r="L102" s="19"/>
      <c r="M102" s="19"/>
      <c r="N102" s="19"/>
    </row>
    <row r="104" spans="4:16" x14ac:dyDescent="0.2">
      <c r="D104" s="13"/>
      <c r="E104" s="10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4:16" x14ac:dyDescent="0.2">
      <c r="D105" s="13"/>
      <c r="E105" s="10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4:16" x14ac:dyDescent="0.2"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4:16" x14ac:dyDescent="0.2">
      <c r="D107" s="3" t="s">
        <v>14</v>
      </c>
      <c r="E107" s="3"/>
      <c r="F107" s="3"/>
      <c r="G107" s="3" t="s">
        <v>4</v>
      </c>
      <c r="H107" s="3" t="s">
        <v>1</v>
      </c>
      <c r="I107" s="3" t="s">
        <v>10</v>
      </c>
      <c r="J107" s="3" t="s">
        <v>5</v>
      </c>
      <c r="K107" s="3" t="s">
        <v>6</v>
      </c>
      <c r="L107" s="3" t="s">
        <v>9</v>
      </c>
      <c r="M107" s="3" t="s">
        <v>7</v>
      </c>
      <c r="N107" s="3" t="s">
        <v>8</v>
      </c>
      <c r="O107" s="3" t="s">
        <v>2</v>
      </c>
      <c r="P107" s="3"/>
    </row>
    <row r="109" spans="4:16" x14ac:dyDescent="0.2">
      <c r="D109" t="s">
        <v>11</v>
      </c>
      <c r="E109">
        <v>2</v>
      </c>
      <c r="G109">
        <v>0.66825692343153598</v>
      </c>
      <c r="H109">
        <v>0.72997091768518496</v>
      </c>
      <c r="I109">
        <v>9.2350699393797093</v>
      </c>
      <c r="J109">
        <v>7.4799999999999997E-3</v>
      </c>
      <c r="K109">
        <v>7.8267387782020095E-3</v>
      </c>
      <c r="L109">
        <v>4.6355451631284996</v>
      </c>
      <c r="M109">
        <v>0.13855000000000001</v>
      </c>
      <c r="N109">
        <v>0.16031925301198699</v>
      </c>
      <c r="O109">
        <v>15.7121999364759</v>
      </c>
    </row>
    <row r="110" spans="4:16" x14ac:dyDescent="0.2">
      <c r="D110" t="s">
        <v>13</v>
      </c>
      <c r="E110">
        <v>1</v>
      </c>
      <c r="G110">
        <v>0.54923521954263299</v>
      </c>
      <c r="H110">
        <v>0.58915941898148205</v>
      </c>
      <c r="I110">
        <v>7.2690530429012199</v>
      </c>
      <c r="J110">
        <v>3.6220000000000002E-2</v>
      </c>
      <c r="K110">
        <v>6.2861470019478796E-2</v>
      </c>
      <c r="L110">
        <v>73.554583157037101</v>
      </c>
      <c r="M110">
        <v>3.533E-2</v>
      </c>
      <c r="N110">
        <v>6.6391425265241805E-2</v>
      </c>
      <c r="O110">
        <v>87.917988296749897</v>
      </c>
    </row>
    <row r="111" spans="4:16" x14ac:dyDescent="0.2">
      <c r="D111" t="s">
        <v>12</v>
      </c>
      <c r="E111">
        <v>1</v>
      </c>
      <c r="G111">
        <v>0.29622598949057</v>
      </c>
      <c r="H111">
        <v>0.29896763472222199</v>
      </c>
      <c r="I111">
        <v>0.92552487928782601</v>
      </c>
      <c r="J111">
        <v>0.20199</v>
      </c>
      <c r="K111">
        <v>0.229856615119193</v>
      </c>
      <c r="L111">
        <v>13.796036991530601</v>
      </c>
      <c r="M111">
        <v>0</v>
      </c>
      <c r="N111">
        <v>0</v>
      </c>
      <c r="O111" t="s">
        <v>0</v>
      </c>
    </row>
    <row r="113" spans="4:18" x14ac:dyDescent="0.2">
      <c r="G113">
        <v>0.66825692343153598</v>
      </c>
      <c r="H113">
        <v>0.73674072712930905</v>
      </c>
      <c r="I113">
        <v>10.248124829909001</v>
      </c>
      <c r="J113">
        <v>7.4799999999999997E-3</v>
      </c>
      <c r="K113">
        <v>7.8854975231389592E-3</v>
      </c>
      <c r="L113">
        <v>5.42108988153689</v>
      </c>
      <c r="M113">
        <v>0.13855000000000001</v>
      </c>
      <c r="N113">
        <v>0.154052755119715</v>
      </c>
      <c r="O113">
        <v>11.1892855429194</v>
      </c>
    </row>
    <row r="114" spans="4:18" x14ac:dyDescent="0.2">
      <c r="G114">
        <v>0.54923521954263299</v>
      </c>
      <c r="H114">
        <v>0.59129183055555601</v>
      </c>
      <c r="I114">
        <v>7.65730410514184</v>
      </c>
      <c r="J114">
        <v>3.6220000000000002E-2</v>
      </c>
      <c r="K114">
        <v>6.2658026340390804E-2</v>
      </c>
      <c r="L114">
        <v>72.9928943688315</v>
      </c>
      <c r="M114">
        <v>3.533E-2</v>
      </c>
      <c r="N114">
        <v>6.3715131860386298E-2</v>
      </c>
      <c r="O114">
        <v>80.342858365090095</v>
      </c>
    </row>
    <row r="115" spans="4:18" x14ac:dyDescent="0.2">
      <c r="G115">
        <v>0.29622598949057</v>
      </c>
      <c r="H115">
        <v>0.29605060879629602</v>
      </c>
      <c r="I115">
        <v>-5.9205032811482199E-2</v>
      </c>
      <c r="J115">
        <v>0.20199</v>
      </c>
      <c r="K115">
        <v>0.194527895714729</v>
      </c>
      <c r="L115">
        <v>-3.69429391814985</v>
      </c>
      <c r="M115">
        <v>0</v>
      </c>
      <c r="N115">
        <v>0</v>
      </c>
      <c r="O115" t="s">
        <v>0</v>
      </c>
    </row>
    <row r="117" spans="4:18" x14ac:dyDescent="0.2">
      <c r="D117" t="s">
        <v>11</v>
      </c>
      <c r="E117">
        <v>2</v>
      </c>
    </row>
    <row r="118" spans="4:18" x14ac:dyDescent="0.2">
      <c r="D118" t="s">
        <v>13</v>
      </c>
      <c r="E118">
        <v>2</v>
      </c>
    </row>
    <row r="119" spans="4:18" x14ac:dyDescent="0.2">
      <c r="D119" t="s">
        <v>12</v>
      </c>
      <c r="E119">
        <v>1</v>
      </c>
    </row>
    <row r="121" spans="4:18" x14ac:dyDescent="0.2">
      <c r="D121" t="s">
        <v>11</v>
      </c>
      <c r="E121">
        <v>2</v>
      </c>
      <c r="G121">
        <v>0.66825692343153598</v>
      </c>
      <c r="H121">
        <v>0.66737158699999999</v>
      </c>
      <c r="I121">
        <v>0.74013235740740801</v>
      </c>
      <c r="J121">
        <v>7.4799999999999997E-3</v>
      </c>
      <c r="K121">
        <v>7.5684128197049299E-3</v>
      </c>
      <c r="L121">
        <v>0.13855000000000001</v>
      </c>
      <c r="M121">
        <v>0.153504152756506</v>
      </c>
      <c r="N121">
        <v>10.7556587078496</v>
      </c>
      <c r="O121">
        <v>0.110123456752418</v>
      </c>
      <c r="P121">
        <v>0.14150928020463399</v>
      </c>
      <c r="Q121">
        <v>1.1819895682477499</v>
      </c>
      <c r="R121">
        <v>10.7933256993905</v>
      </c>
    </row>
    <row r="122" spans="4:18" x14ac:dyDescent="0.2">
      <c r="D122" t="s">
        <v>13</v>
      </c>
      <c r="E122">
        <v>2</v>
      </c>
      <c r="G122">
        <v>0.54923521954263299</v>
      </c>
      <c r="H122">
        <v>0.548315785</v>
      </c>
      <c r="I122">
        <v>0.58975313111111105</v>
      </c>
      <c r="J122">
        <v>3.6220000000000002E-2</v>
      </c>
      <c r="K122">
        <v>6.1829116053550397E-2</v>
      </c>
      <c r="L122">
        <v>3.533E-2</v>
      </c>
      <c r="M122">
        <v>6.4878042430838695E-2</v>
      </c>
      <c r="N122">
        <v>7.3771510141354701</v>
      </c>
      <c r="O122">
        <v>8.6752976603988105E-2</v>
      </c>
      <c r="P122">
        <v>0.116107509354631</v>
      </c>
      <c r="Q122">
        <v>70.704351335037003</v>
      </c>
      <c r="R122">
        <v>83.634425221734105</v>
      </c>
    </row>
    <row r="123" spans="4:18" x14ac:dyDescent="0.2">
      <c r="D123" t="s">
        <v>12</v>
      </c>
      <c r="E123">
        <v>2</v>
      </c>
      <c r="G123">
        <v>0.29622598949057</v>
      </c>
      <c r="H123">
        <v>0.29561854900000001</v>
      </c>
      <c r="I123">
        <v>0.360014473148148</v>
      </c>
      <c r="J123">
        <v>0.20199</v>
      </c>
      <c r="K123">
        <v>0.16310026348002599</v>
      </c>
      <c r="L123">
        <v>0</v>
      </c>
      <c r="M123">
        <v>0</v>
      </c>
      <c r="N123">
        <v>21.533722873971101</v>
      </c>
      <c r="O123">
        <v>6.9376031831933804E-2</v>
      </c>
      <c r="P123">
        <v>0.117439794596003</v>
      </c>
      <c r="Q123">
        <v>-19.253297945430202</v>
      </c>
      <c r="R123" t="s">
        <v>0</v>
      </c>
    </row>
  </sheetData>
  <mergeCells count="24">
    <mergeCell ref="F25:G25"/>
    <mergeCell ref="H25:J25"/>
    <mergeCell ref="K25:M25"/>
    <mergeCell ref="C37:C38"/>
    <mergeCell ref="E101:G101"/>
    <mergeCell ref="I101:N101"/>
    <mergeCell ref="E102:F102"/>
    <mergeCell ref="G102:H102"/>
    <mergeCell ref="I102:K102"/>
    <mergeCell ref="L102:N102"/>
    <mergeCell ref="C24:C25"/>
    <mergeCell ref="B1:C1"/>
    <mergeCell ref="D1:E1"/>
    <mergeCell ref="B15:C15"/>
    <mergeCell ref="D15:E15"/>
    <mergeCell ref="D37:F37"/>
    <mergeCell ref="D38:E38"/>
    <mergeCell ref="F38:G38"/>
    <mergeCell ref="H37:M37"/>
    <mergeCell ref="H38:J38"/>
    <mergeCell ref="K38:M38"/>
    <mergeCell ref="D24:F24"/>
    <mergeCell ref="H24:M24"/>
    <mergeCell ref="D25:E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2021-04-08T02:23:32Z</dcterms:created>
  <dcterms:modified xsi:type="dcterms:W3CDTF">2021-10-26T03:30:18Z</dcterms:modified>
</cp:coreProperties>
</file>