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c268/cloudstor/Projects/Hele-Shaw_Miscible/Zenodo_upload/"/>
    </mc:Choice>
  </mc:AlternateContent>
  <xr:revisionPtr revIDLastSave="0" documentId="13_ncr:1_{08C4682C-30D4-B54D-904D-C634C70E635D}" xr6:coauthVersionLast="47" xr6:coauthVersionMax="47" xr10:uidLastSave="{00000000-0000-0000-0000-000000000000}"/>
  <bookViews>
    <workbookView xWindow="11260" yWindow="520" windowWidth="19840" windowHeight="22480" xr2:uid="{926AA5E8-12FA-2844-933F-EA4FA5C3CD79}"/>
  </bookViews>
  <sheets>
    <sheet name="Summary" sheetId="12" r:id="rId1"/>
    <sheet name="M2_2" sheetId="1" r:id="rId2"/>
    <sheet name="M5_2" sheetId="2" r:id="rId3"/>
    <sheet name="M10v3" sheetId="6" r:id="rId4"/>
    <sheet name="M10v5" sheetId="7" r:id="rId5"/>
    <sheet name="M20_v1" sheetId="3" r:id="rId6"/>
    <sheet name="M20_v2" sheetId="4" r:id="rId7"/>
    <sheet name="M20_v4" sheetId="5" r:id="rId8"/>
    <sheet name="M20_0_1ml_min" sheetId="8" r:id="rId9"/>
    <sheet name="M20_0_5ml_min" sheetId="9" r:id="rId10"/>
    <sheet name="M20_5_ml_min" sheetId="11" r:id="rId11"/>
    <sheet name="M20_10_ml_min" sheetId="10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4" i="3" l="1"/>
  <c r="E5" i="11"/>
  <c r="E7" i="11" s="1"/>
  <c r="D5" i="11"/>
  <c r="D7" i="11" s="1"/>
  <c r="C5" i="11"/>
  <c r="C7" i="11" s="1"/>
  <c r="B5" i="11"/>
  <c r="B14" i="11" s="1"/>
  <c r="E4" i="11"/>
  <c r="D4" i="11"/>
  <c r="C4" i="11"/>
  <c r="E3" i="11"/>
  <c r="D3" i="11"/>
  <c r="C3" i="11"/>
  <c r="E2" i="11"/>
  <c r="D2" i="11"/>
  <c r="C2" i="11"/>
  <c r="E5" i="10"/>
  <c r="E7" i="10" s="1"/>
  <c r="D5" i="10"/>
  <c r="D7" i="10" s="1"/>
  <c r="C5" i="10"/>
  <c r="C7" i="10" s="1"/>
  <c r="B5" i="10"/>
  <c r="B14" i="10" s="1"/>
  <c r="E4" i="10"/>
  <c r="D4" i="10"/>
  <c r="C4" i="10"/>
  <c r="E3" i="10"/>
  <c r="D3" i="10"/>
  <c r="C3" i="10"/>
  <c r="E2" i="10"/>
  <c r="D2" i="10"/>
  <c r="C2" i="10"/>
  <c r="E5" i="9"/>
  <c r="E7" i="9" s="1"/>
  <c r="E8" i="9" s="1"/>
  <c r="D5" i="9"/>
  <c r="D7" i="9" s="1"/>
  <c r="C5" i="9"/>
  <c r="C7" i="9" s="1"/>
  <c r="B5" i="9"/>
  <c r="B14" i="9" s="1"/>
  <c r="E4" i="9"/>
  <c r="D4" i="9"/>
  <c r="C4" i="9"/>
  <c r="E3" i="9"/>
  <c r="D3" i="9"/>
  <c r="C3" i="9"/>
  <c r="E2" i="9"/>
  <c r="D2" i="9"/>
  <c r="C2" i="9"/>
  <c r="E5" i="8"/>
  <c r="E7" i="8" s="1"/>
  <c r="D5" i="8"/>
  <c r="D7" i="8" s="1"/>
  <c r="C5" i="8"/>
  <c r="C7" i="8" s="1"/>
  <c r="C8" i="8" s="1"/>
  <c r="B5" i="8"/>
  <c r="B14" i="8" s="1"/>
  <c r="E4" i="8"/>
  <c r="D4" i="8"/>
  <c r="C4" i="8"/>
  <c r="E3" i="8"/>
  <c r="D3" i="8"/>
  <c r="C3" i="8"/>
  <c r="E2" i="8"/>
  <c r="D2" i="8"/>
  <c r="C2" i="8"/>
  <c r="E5" i="7"/>
  <c r="E7" i="7" s="1"/>
  <c r="E8" i="7" s="1"/>
  <c r="D5" i="7"/>
  <c r="D7" i="7" s="1"/>
  <c r="C5" i="7"/>
  <c r="C7" i="7" s="1"/>
  <c r="B5" i="7"/>
  <c r="C13" i="7" s="1"/>
  <c r="E4" i="7"/>
  <c r="D4" i="7"/>
  <c r="C4" i="7"/>
  <c r="E3" i="7"/>
  <c r="D3" i="7"/>
  <c r="C3" i="7"/>
  <c r="E2" i="7"/>
  <c r="D2" i="7"/>
  <c r="C2" i="7"/>
  <c r="E5" i="6"/>
  <c r="E7" i="6" s="1"/>
  <c r="D5" i="6"/>
  <c r="D7" i="6" s="1"/>
  <c r="C5" i="6"/>
  <c r="C7" i="6" s="1"/>
  <c r="C8" i="6" s="1"/>
  <c r="B5" i="6"/>
  <c r="B14" i="6" s="1"/>
  <c r="E4" i="6"/>
  <c r="D4" i="6"/>
  <c r="C4" i="6"/>
  <c r="E3" i="6"/>
  <c r="D3" i="6"/>
  <c r="C3" i="6"/>
  <c r="E2" i="6"/>
  <c r="D2" i="6"/>
  <c r="C2" i="6"/>
  <c r="D8" i="10" l="1"/>
  <c r="C8" i="7"/>
  <c r="D8" i="7"/>
  <c r="E8" i="6"/>
  <c r="E9" i="6" s="1"/>
  <c r="D8" i="6"/>
  <c r="D9" i="6" s="1"/>
  <c r="D10" i="6" s="1"/>
  <c r="D9" i="10"/>
  <c r="D10" i="10" s="1"/>
  <c r="C8" i="10"/>
  <c r="C9" i="10" s="1"/>
  <c r="C10" i="10" s="1"/>
  <c r="E8" i="10"/>
  <c r="E9" i="10" s="1"/>
  <c r="E10" i="10" s="1"/>
  <c r="C8" i="11"/>
  <c r="C9" i="11" s="1"/>
  <c r="C10" i="11" s="1"/>
  <c r="E8" i="11"/>
  <c r="E9" i="11" s="1"/>
  <c r="E10" i="11" s="1"/>
  <c r="D8" i="11"/>
  <c r="D9" i="11" s="1"/>
  <c r="D10" i="11"/>
  <c r="E9" i="9"/>
  <c r="E10" i="9" s="1"/>
  <c r="C8" i="9"/>
  <c r="C9" i="9" s="1"/>
  <c r="C10" i="9" s="1"/>
  <c r="D8" i="9"/>
  <c r="D9" i="9" s="1"/>
  <c r="D10" i="9" s="1"/>
  <c r="C9" i="8"/>
  <c r="C10" i="8" s="1"/>
  <c r="D8" i="8"/>
  <c r="D9" i="8" s="1"/>
  <c r="D10" i="8" s="1"/>
  <c r="E8" i="8"/>
  <c r="E9" i="8" s="1"/>
  <c r="E10" i="8" s="1"/>
  <c r="B7" i="11"/>
  <c r="B8" i="11" s="1"/>
  <c r="B9" i="11" s="1"/>
  <c r="B10" i="11" s="1"/>
  <c r="C13" i="11"/>
  <c r="B7" i="10"/>
  <c r="B8" i="10" s="1"/>
  <c r="B9" i="10" s="1"/>
  <c r="B10" i="10" s="1"/>
  <c r="C13" i="10"/>
  <c r="B7" i="9"/>
  <c r="B8" i="9" s="1"/>
  <c r="B9" i="9" s="1"/>
  <c r="B10" i="9" s="1"/>
  <c r="C13" i="9"/>
  <c r="B7" i="8"/>
  <c r="B8" i="8" s="1"/>
  <c r="B9" i="8" s="1"/>
  <c r="B10" i="8" s="1"/>
  <c r="C13" i="8"/>
  <c r="C9" i="7"/>
  <c r="C10" i="7" s="1"/>
  <c r="D9" i="7"/>
  <c r="D10" i="7" s="1"/>
  <c r="E9" i="7"/>
  <c r="E10" i="7" s="1"/>
  <c r="B14" i="7"/>
  <c r="B7" i="7"/>
  <c r="B8" i="7" s="1"/>
  <c r="B9" i="7" s="1"/>
  <c r="B10" i="7" s="1"/>
  <c r="E10" i="6"/>
  <c r="C9" i="6"/>
  <c r="C10" i="6" s="1"/>
  <c r="B7" i="6"/>
  <c r="B8" i="6" s="1"/>
  <c r="B9" i="6" s="1"/>
  <c r="B10" i="6" s="1"/>
  <c r="C13" i="6"/>
  <c r="B5" i="1" l="1"/>
  <c r="E5" i="5"/>
  <c r="E7" i="5" s="1"/>
  <c r="E8" i="5" s="1"/>
  <c r="D5" i="5"/>
  <c r="D7" i="5" s="1"/>
  <c r="D8" i="5" s="1"/>
  <c r="C5" i="5"/>
  <c r="C7" i="5" s="1"/>
  <c r="C8" i="5" s="1"/>
  <c r="B5" i="5"/>
  <c r="B7" i="5" s="1"/>
  <c r="B8" i="5" s="1"/>
  <c r="B9" i="5" s="1"/>
  <c r="B10" i="5" s="1"/>
  <c r="E4" i="5"/>
  <c r="D4" i="5"/>
  <c r="C4" i="5"/>
  <c r="E3" i="5"/>
  <c r="D3" i="5"/>
  <c r="C3" i="5"/>
  <c r="E2" i="5"/>
  <c r="D2" i="5"/>
  <c r="C2" i="5"/>
  <c r="E5" i="4"/>
  <c r="E7" i="4" s="1"/>
  <c r="E8" i="4" s="1"/>
  <c r="D5" i="4"/>
  <c r="D7" i="4" s="1"/>
  <c r="D8" i="4" s="1"/>
  <c r="C5" i="4"/>
  <c r="C7" i="4" s="1"/>
  <c r="B5" i="4"/>
  <c r="B14" i="4" s="1"/>
  <c r="E4" i="4"/>
  <c r="D4" i="4"/>
  <c r="C4" i="4"/>
  <c r="E3" i="4"/>
  <c r="D3" i="4"/>
  <c r="C3" i="4"/>
  <c r="E2" i="4"/>
  <c r="D2" i="4"/>
  <c r="C2" i="4"/>
  <c r="E5" i="3"/>
  <c r="E7" i="3" s="1"/>
  <c r="D5" i="3"/>
  <c r="D7" i="3" s="1"/>
  <c r="C5" i="3"/>
  <c r="C7" i="3" s="1"/>
  <c r="B5" i="3"/>
  <c r="E4" i="3"/>
  <c r="D4" i="3"/>
  <c r="C4" i="3"/>
  <c r="E3" i="3"/>
  <c r="D3" i="3"/>
  <c r="C3" i="3"/>
  <c r="E2" i="3"/>
  <c r="D2" i="3"/>
  <c r="C2" i="3"/>
  <c r="E5" i="2"/>
  <c r="E7" i="2" s="1"/>
  <c r="D5" i="2"/>
  <c r="D7" i="2" s="1"/>
  <c r="D8" i="2" s="1"/>
  <c r="C5" i="2"/>
  <c r="C7" i="2" s="1"/>
  <c r="B5" i="2"/>
  <c r="E4" i="2"/>
  <c r="D4" i="2"/>
  <c r="C4" i="2"/>
  <c r="E3" i="2"/>
  <c r="D3" i="2"/>
  <c r="C3" i="2"/>
  <c r="E2" i="2"/>
  <c r="D2" i="2"/>
  <c r="C2" i="2"/>
  <c r="E2" i="1"/>
  <c r="D2" i="1"/>
  <c r="C2" i="1"/>
  <c r="E3" i="1"/>
  <c r="D3" i="1"/>
  <c r="C3" i="1"/>
  <c r="E4" i="1"/>
  <c r="D4" i="1"/>
  <c r="C4" i="1"/>
  <c r="C13" i="2" l="1"/>
  <c r="B7" i="2"/>
  <c r="B8" i="2" s="1"/>
  <c r="B9" i="2" s="1"/>
  <c r="B10" i="2" s="1"/>
  <c r="B14" i="2"/>
  <c r="C8" i="4"/>
  <c r="C9" i="4" s="1"/>
  <c r="C13" i="4"/>
  <c r="C13" i="3"/>
  <c r="C8" i="3"/>
  <c r="D8" i="3"/>
  <c r="B14" i="1"/>
  <c r="C13" i="1"/>
  <c r="D9" i="2"/>
  <c r="D10" i="2" s="1"/>
  <c r="E8" i="3"/>
  <c r="E9" i="3" s="1"/>
  <c r="E10" i="3" s="1"/>
  <c r="C9" i="5"/>
  <c r="C10" i="5" s="1"/>
  <c r="D9" i="5"/>
  <c r="D10" i="5" s="1"/>
  <c r="E9" i="5"/>
  <c r="E10" i="5" s="1"/>
  <c r="C10" i="4"/>
  <c r="E9" i="4"/>
  <c r="E10" i="4" s="1"/>
  <c r="D9" i="4"/>
  <c r="D10" i="4" s="1"/>
  <c r="B14" i="5"/>
  <c r="B7" i="4"/>
  <c r="B8" i="4" s="1"/>
  <c r="B9" i="4" s="1"/>
  <c r="B10" i="4" s="1"/>
  <c r="C9" i="3"/>
  <c r="C10" i="3" s="1"/>
  <c r="D9" i="3"/>
  <c r="D10" i="3" s="1"/>
  <c r="B7" i="3"/>
  <c r="B8" i="3" s="1"/>
  <c r="B9" i="3" s="1"/>
  <c r="B10" i="3" s="1"/>
  <c r="E8" i="2"/>
  <c r="E9" i="2" s="1"/>
  <c r="E10" i="2" s="1"/>
  <c r="C8" i="2"/>
  <c r="C9" i="2" s="1"/>
  <c r="C10" i="2" s="1"/>
  <c r="C13" i="5" l="1"/>
  <c r="C5" i="1"/>
  <c r="C7" i="1" s="1"/>
  <c r="C8" i="1" s="1"/>
  <c r="C9" i="1" s="1"/>
  <c r="C10" i="1" s="1"/>
  <c r="D5" i="1"/>
  <c r="D7" i="1" s="1"/>
  <c r="D8" i="1" s="1"/>
  <c r="D9" i="1" s="1"/>
  <c r="D10" i="1" s="1"/>
  <c r="E5" i="1"/>
  <c r="E7" i="1" s="1"/>
  <c r="E8" i="1" s="1"/>
  <c r="E9" i="1" s="1"/>
  <c r="E10" i="1" s="1"/>
  <c r="B7" i="1" l="1"/>
  <c r="B8" i="1" s="1"/>
  <c r="B9" i="1" s="1"/>
  <c r="B10" i="1" s="1"/>
</calcChain>
</file>

<file path=xl/sharedStrings.xml><?xml version="1.0" encoding="utf-8"?>
<sst xmlns="http://schemas.openxmlformats.org/spreadsheetml/2006/main" count="163" uniqueCount="46">
  <si>
    <t>Frame start</t>
  </si>
  <si>
    <t>PVI</t>
  </si>
  <si>
    <t>ml</t>
  </si>
  <si>
    <t>PV</t>
  </si>
  <si>
    <t>frames to reach PVI</t>
  </si>
  <si>
    <t>Frame number</t>
  </si>
  <si>
    <t>flow rate (ml/min)</t>
  </si>
  <si>
    <t>time to reach PVI (minutes)</t>
  </si>
  <si>
    <t>Frame period</t>
  </si>
  <si>
    <t>Breakthrough PVI</t>
  </si>
  <si>
    <t>Breakthrough frame</t>
  </si>
  <si>
    <t>M2_2</t>
  </si>
  <si>
    <t>M5_2</t>
  </si>
  <si>
    <t>M20v1</t>
  </si>
  <si>
    <t>M20v2</t>
  </si>
  <si>
    <t>M20v4</t>
  </si>
  <si>
    <t>M10_3</t>
  </si>
  <si>
    <t>M10_5</t>
  </si>
  <si>
    <t>M20 0.1 ml/min</t>
  </si>
  <si>
    <t>M20 0.5 ml/min</t>
  </si>
  <si>
    <t>M20 10 ml/min</t>
  </si>
  <si>
    <t>M20 5 ml/min</t>
  </si>
  <si>
    <t>m2</t>
  </si>
  <si>
    <t>m10v3</t>
  </si>
  <si>
    <t>m10v5</t>
  </si>
  <si>
    <t>m20 0_1</t>
  </si>
  <si>
    <t>m20 0_5</t>
  </si>
  <si>
    <t>m20 5</t>
  </si>
  <si>
    <t>m20 10</t>
  </si>
  <si>
    <t>M20 v1</t>
  </si>
  <si>
    <t>m20 v2</t>
  </si>
  <si>
    <t>m20 v4</t>
  </si>
  <si>
    <t>m5 v2</t>
  </si>
  <si>
    <t>m5 v1</t>
  </si>
  <si>
    <t>NaN</t>
  </si>
  <si>
    <t>Image title</t>
  </si>
  <si>
    <t>Mobility ratio</t>
  </si>
  <si>
    <t>Flow rate</t>
  </si>
  <si>
    <t>Peclet number</t>
  </si>
  <si>
    <t>Breakthough time (PV), Image</t>
  </si>
  <si>
    <t>Breakthough time (PV), Volumetric</t>
  </si>
  <si>
    <t>Recovery at breakthrough time (PV), Volumetric</t>
  </si>
  <si>
    <t>Recovery at 1PVI, Volumetric</t>
  </si>
  <si>
    <t>Error in volumetric recovery and breakthrough (PV)</t>
  </si>
  <si>
    <t>Flow rate (ml/min)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</si>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</sst>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3"/>
      <color theme="1"/>
      <name val="Menlo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7">
    <xf numFmtId="0" fontId="0" fillId="0" borderId="0" xfId="0"/>
    <xf numFmtId="2" fontId="0" fillId="0" borderId="0" xfId="0" applyNumberFormat="1" applyAlignment="1">
      <alignment horizontal="center"/>
    </xf>
    <xf numFmtId="1" fontId="0" fillId="0" borderId="0" xfId="0" applyNumberFormat="1"/>
    <xf numFmtId="0" fontId="2" fillId="0" borderId="0" xfId="0" applyFont="1"/>
    <xf numFmtId="164" fontId="0" fillId="0" borderId="0" xfId="0" applyNumberFormat="1"/>
    <xf numFmtId="0" fontId="1" fillId="0" borderId="0" xfId="1" applyFill="1" applyBorder="1" applyAlignment="1">
      <alignment horizontal="center"/>
    </xf>
    <xf numFmtId="164" fontId="1" fillId="0" borderId="0" xfId="1" applyNumberFormat="1" applyFill="1" applyBorder="1" applyAlignment="1">
      <alignment horizontal="center"/>
    </xf>
    <xf numFmtId="0" fontId="0" fillId="0" borderId="0" xfId="0" applyFill="1"/>
    <xf numFmtId="164" fontId="0" fillId="0" borderId="0" xfId="0" applyNumberFormat="1" applyFill="1"/>
    <xf numFmtId="0" fontId="0" fillId="0" borderId="0" xfId="0" applyFill="1" applyBorder="1"/>
    <xf numFmtId="164" fontId="0" fillId="0" borderId="0" xfId="0" applyNumberFormat="1" applyFill="1" applyBorder="1"/>
    <xf numFmtId="0" fontId="3" fillId="0" borderId="0" xfId="0" applyFont="1" applyFill="1"/>
    <xf numFmtId="0" fontId="4" fillId="0" borderId="0" xfId="0" applyFont="1"/>
    <xf numFmtId="1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1" fillId="0" borderId="0" xfId="1" applyNumberFormat="1" applyFill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</cellXfs>
  <cellStyles count="2">
    <cellStyle name="20% - Accent1" xfId="1" builtinId="3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70525-AAB0-F740-ABB8-4B5342B7CBF0}">
  <dimension ref="A1:AA70"/>
  <sheetViews>
    <sheetView tabSelected="1" zoomScale="81" workbookViewId="0">
      <selection activeCell="A12" sqref="A12:H24"/>
    </sheetView>
  </sheetViews>
  <sheetFormatPr baseColWidth="10" defaultRowHeight="16" x14ac:dyDescent="0.2"/>
  <cols>
    <col min="1" max="1" width="22.33203125" bestFit="1" customWidth="1"/>
    <col min="4" max="4" width="24.6640625" bestFit="1" customWidth="1"/>
    <col min="5" max="5" width="28.83203125" bestFit="1" customWidth="1"/>
    <col min="6" max="6" width="39.33203125" bestFit="1" customWidth="1"/>
    <col min="7" max="7" width="24.1640625" bestFit="1" customWidth="1"/>
  </cols>
  <sheetData>
    <row r="1" spans="1:27" x14ac:dyDescent="0.2">
      <c r="A1" s="12" t="s">
        <v>35</v>
      </c>
      <c r="B1" t="s">
        <v>22</v>
      </c>
      <c r="C1" t="s">
        <v>33</v>
      </c>
      <c r="D1" t="s">
        <v>32</v>
      </c>
      <c r="E1" t="s">
        <v>23</v>
      </c>
      <c r="F1" t="s">
        <v>24</v>
      </c>
      <c r="G1" t="s">
        <v>29</v>
      </c>
      <c r="H1" t="s">
        <v>30</v>
      </c>
      <c r="I1" t="s">
        <v>31</v>
      </c>
      <c r="J1" t="s">
        <v>25</v>
      </c>
      <c r="K1" t="s">
        <v>26</v>
      </c>
      <c r="L1" t="s">
        <v>27</v>
      </c>
      <c r="M1" t="s">
        <v>28</v>
      </c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</row>
    <row r="2" spans="1:27" x14ac:dyDescent="0.2">
      <c r="A2" s="12" t="s">
        <v>36</v>
      </c>
      <c r="B2" s="13">
        <v>2</v>
      </c>
      <c r="C2" s="13">
        <v>5</v>
      </c>
      <c r="D2" s="13">
        <v>5</v>
      </c>
      <c r="E2" s="13">
        <v>10</v>
      </c>
      <c r="F2" s="13">
        <v>10</v>
      </c>
      <c r="G2" s="13">
        <v>20</v>
      </c>
      <c r="H2" s="13">
        <v>20</v>
      </c>
      <c r="I2" s="13">
        <v>20</v>
      </c>
      <c r="J2" s="13">
        <v>20</v>
      </c>
      <c r="K2" s="13">
        <v>20</v>
      </c>
      <c r="L2" s="13">
        <v>20</v>
      </c>
      <c r="M2" s="13">
        <v>20</v>
      </c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</row>
    <row r="3" spans="1:27" x14ac:dyDescent="0.2">
      <c r="A3" s="12" t="s">
        <v>37</v>
      </c>
      <c r="B3" s="13">
        <v>1</v>
      </c>
      <c r="C3" s="13">
        <v>1</v>
      </c>
      <c r="D3" s="13">
        <v>1</v>
      </c>
      <c r="E3" s="13">
        <v>1</v>
      </c>
      <c r="F3" s="13">
        <v>1</v>
      </c>
      <c r="G3" s="13">
        <v>1</v>
      </c>
      <c r="H3" s="13">
        <v>1</v>
      </c>
      <c r="I3" s="13">
        <v>1</v>
      </c>
      <c r="J3" s="13">
        <v>0.1</v>
      </c>
      <c r="K3" s="13">
        <v>0.5</v>
      </c>
      <c r="L3" s="13">
        <v>5</v>
      </c>
      <c r="M3" s="13">
        <v>10</v>
      </c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</row>
    <row r="4" spans="1:27" x14ac:dyDescent="0.2">
      <c r="A4" s="12" t="s">
        <v>38</v>
      </c>
      <c r="B4" s="13">
        <v>140000</v>
      </c>
      <c r="C4" s="13">
        <v>140000</v>
      </c>
      <c r="D4" s="13">
        <v>140000</v>
      </c>
      <c r="E4" s="13">
        <v>140000</v>
      </c>
      <c r="F4" s="13">
        <v>140000</v>
      </c>
      <c r="G4" s="13">
        <v>140000</v>
      </c>
      <c r="H4" s="13">
        <v>140000</v>
      </c>
      <c r="I4" s="13">
        <v>140000</v>
      </c>
      <c r="J4" s="13">
        <v>14000</v>
      </c>
      <c r="K4" s="13">
        <v>70000</v>
      </c>
      <c r="L4" s="13">
        <v>700000</v>
      </c>
      <c r="M4" s="13">
        <v>1400000</v>
      </c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</row>
    <row r="5" spans="1:27" x14ac:dyDescent="0.2">
      <c r="A5" s="12" t="s">
        <v>39</v>
      </c>
      <c r="B5" s="14">
        <v>0.44762428912126218</v>
      </c>
      <c r="C5" s="14" t="s">
        <v>34</v>
      </c>
      <c r="D5" s="15">
        <v>0.34122179416620807</v>
      </c>
      <c r="E5" s="14">
        <v>0.30820033021463955</v>
      </c>
      <c r="F5" s="14">
        <v>0.28618602091359385</v>
      </c>
      <c r="G5" s="14">
        <v>0.28618602091359385</v>
      </c>
      <c r="H5" s="14">
        <v>0.26417171161254815</v>
      </c>
      <c r="I5" s="14">
        <v>0.24582645386167676</v>
      </c>
      <c r="J5" s="14">
        <v>0.25536598789212994</v>
      </c>
      <c r="K5" s="14">
        <v>0.26417171161254815</v>
      </c>
      <c r="L5" s="14">
        <v>0.26784076316272243</v>
      </c>
      <c r="M5" s="14">
        <v>0.27150981471289676</v>
      </c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</row>
    <row r="6" spans="1:27" x14ac:dyDescent="0.2">
      <c r="A6" s="12" t="s">
        <v>40</v>
      </c>
      <c r="B6" s="14">
        <v>0.48399999999999999</v>
      </c>
      <c r="C6" s="15">
        <v>0.3962</v>
      </c>
      <c r="D6" s="14">
        <v>0.37419999999999998</v>
      </c>
      <c r="E6" s="14">
        <v>0.35199999999999998</v>
      </c>
      <c r="F6" s="15">
        <v>0.33019999999999999</v>
      </c>
      <c r="G6" s="14">
        <v>0.28610000000000002</v>
      </c>
      <c r="H6" s="14">
        <v>0.28610000000000002</v>
      </c>
      <c r="I6" s="14">
        <v>0.28610000000000002</v>
      </c>
      <c r="J6" s="14">
        <v>0.26400000000000001</v>
      </c>
      <c r="K6" s="14">
        <v>0.2422</v>
      </c>
      <c r="L6" s="14">
        <v>0.308</v>
      </c>
      <c r="M6" s="14">
        <v>0.39600000000000002</v>
      </c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</row>
    <row r="7" spans="1:27" x14ac:dyDescent="0.2">
      <c r="A7" s="12" t="s">
        <v>41</v>
      </c>
      <c r="B7" s="14">
        <v>0.40799999999999997</v>
      </c>
      <c r="C7" s="15">
        <v>0.34379999999999999</v>
      </c>
      <c r="D7" s="14">
        <v>0.37759999999999999</v>
      </c>
      <c r="E7" s="14">
        <v>0.33139999999999997</v>
      </c>
      <c r="F7" s="15">
        <v>0.26300000000000001</v>
      </c>
      <c r="G7" s="14">
        <v>0.25979999999999998</v>
      </c>
      <c r="H7" s="14">
        <v>0.23499999999999999</v>
      </c>
      <c r="I7" s="14">
        <v>0.2475</v>
      </c>
      <c r="J7" s="14">
        <v>0.1817</v>
      </c>
      <c r="K7" s="14">
        <v>0.20369999999999999</v>
      </c>
      <c r="L7" s="14">
        <v>0.23910000000000001</v>
      </c>
      <c r="M7" s="14">
        <v>0.51329999999999998</v>
      </c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</row>
    <row r="8" spans="1:27" x14ac:dyDescent="0.2">
      <c r="A8" s="12" t="s">
        <v>42</v>
      </c>
      <c r="B8" s="14">
        <v>0.70556120393668387</v>
      </c>
      <c r="C8" s="14">
        <v>0.60987938108351547</v>
      </c>
      <c r="D8" s="14">
        <v>0.69877315848214383</v>
      </c>
      <c r="E8" s="14">
        <v>0.60629304286136121</v>
      </c>
      <c r="F8" s="14">
        <v>0.55210203290341708</v>
      </c>
      <c r="G8" s="14">
        <v>0.54923354709645367</v>
      </c>
      <c r="H8" s="14">
        <v>0.54335628487602661</v>
      </c>
      <c r="I8" s="14">
        <v>0.59661222250403056</v>
      </c>
      <c r="J8" s="14">
        <v>0.41893455478127045</v>
      </c>
      <c r="K8" s="14">
        <v>0.60661229481730683</v>
      </c>
      <c r="L8" s="14">
        <v>0.55325379188073076</v>
      </c>
      <c r="M8" s="14">
        <v>0.77641024586592566</v>
      </c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</row>
    <row r="9" spans="1:27" x14ac:dyDescent="0.2">
      <c r="A9" s="12" t="s">
        <v>43</v>
      </c>
      <c r="B9" s="14">
        <v>7.6000000000000012E-2</v>
      </c>
      <c r="C9" s="14">
        <v>5.2400000000000002E-2</v>
      </c>
      <c r="D9" s="14">
        <v>3.4000000000000141E-3</v>
      </c>
      <c r="E9" s="14">
        <v>2.0600000000000007E-2</v>
      </c>
      <c r="F9" s="14">
        <v>6.7199999999999982E-2</v>
      </c>
      <c r="G9" s="14">
        <v>2.6300000000000046E-2</v>
      </c>
      <c r="H9" s="14">
        <v>5.1100000000000034E-2</v>
      </c>
      <c r="I9" s="14">
        <v>3.8600000000000023E-2</v>
      </c>
      <c r="J9" s="14">
        <v>8.2300000000000012E-2</v>
      </c>
      <c r="K9" s="14">
        <v>3.8500000000000006E-2</v>
      </c>
      <c r="L9" s="14">
        <v>6.8899999999999989E-2</v>
      </c>
      <c r="M9" s="14">
        <v>0.11729999999999996</v>
      </c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</row>
    <row r="10" spans="1:27" x14ac:dyDescent="0.2"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</row>
    <row r="11" spans="1:27" x14ac:dyDescent="0.2"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</row>
    <row r="12" spans="1:27" x14ac:dyDescent="0.2">
      <c r="A12" s="12" t="s">
        <v>36</v>
      </c>
      <c r="B12" s="12" t="s">
        <v>44</v>
      </c>
      <c r="C12" s="12" t="s">
        <v>38</v>
      </c>
      <c r="D12" s="12" t="s">
        <v>39</v>
      </c>
      <c r="E12" s="12" t="s">
        <v>40</v>
      </c>
      <c r="F12" s="12" t="s">
        <v>41</v>
      </c>
      <c r="G12" s="12" t="s">
        <v>42</v>
      </c>
      <c r="H12" s="12" t="s">
        <v>43</v>
      </c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</row>
    <row r="13" spans="1:27" x14ac:dyDescent="0.2">
      <c r="A13" s="13">
        <v>2</v>
      </c>
      <c r="B13" s="16">
        <v>1</v>
      </c>
      <c r="C13" s="13">
        <v>140000</v>
      </c>
      <c r="D13" s="14">
        <v>0.44762428912126218</v>
      </c>
      <c r="E13" s="14">
        <v>0.48399999999999999</v>
      </c>
      <c r="F13" s="14">
        <v>0.40799999999999997</v>
      </c>
      <c r="G13" s="14">
        <v>0.70556120393668387</v>
      </c>
      <c r="H13" s="14">
        <v>7.6000000000000012E-2</v>
      </c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</row>
    <row r="14" spans="1:27" x14ac:dyDescent="0.2">
      <c r="A14" s="13">
        <v>5</v>
      </c>
      <c r="B14" s="16">
        <v>1</v>
      </c>
      <c r="C14" s="13">
        <v>140000</v>
      </c>
      <c r="D14" s="14" t="s">
        <v>45</v>
      </c>
      <c r="E14" s="15">
        <v>0.3962</v>
      </c>
      <c r="F14" s="15">
        <v>0.34379999999999999</v>
      </c>
      <c r="G14" s="14">
        <v>0.60987938108351547</v>
      </c>
      <c r="H14" s="14">
        <v>5.2400000000000002E-2</v>
      </c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</row>
    <row r="15" spans="1:27" x14ac:dyDescent="0.2">
      <c r="A15" s="13">
        <v>5</v>
      </c>
      <c r="B15" s="16">
        <v>1</v>
      </c>
      <c r="C15" s="13">
        <v>140000</v>
      </c>
      <c r="D15" s="15">
        <v>0.34122179416620807</v>
      </c>
      <c r="E15" s="14">
        <v>0.37419999999999998</v>
      </c>
      <c r="F15" s="14">
        <v>0.37759999999999999</v>
      </c>
      <c r="G15" s="14">
        <v>0.69877315848214383</v>
      </c>
      <c r="H15" s="14">
        <v>3.4000000000000141E-3</v>
      </c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</row>
    <row r="16" spans="1:27" x14ac:dyDescent="0.2">
      <c r="A16" s="13">
        <v>10</v>
      </c>
      <c r="B16" s="16">
        <v>1</v>
      </c>
      <c r="C16" s="13">
        <v>140000</v>
      </c>
      <c r="D16" s="14">
        <v>0.30820033021463955</v>
      </c>
      <c r="E16" s="14">
        <v>0.35199999999999998</v>
      </c>
      <c r="F16" s="14">
        <v>0.33139999999999997</v>
      </c>
      <c r="G16" s="14">
        <v>0.60629304286136121</v>
      </c>
      <c r="H16" s="14">
        <v>2.0600000000000007E-2</v>
      </c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</row>
    <row r="17" spans="1:27" x14ac:dyDescent="0.2">
      <c r="A17" s="13">
        <v>10</v>
      </c>
      <c r="B17" s="16">
        <v>1</v>
      </c>
      <c r="C17" s="13">
        <v>140000</v>
      </c>
      <c r="D17" s="14">
        <v>0.28618602091359385</v>
      </c>
      <c r="E17" s="15">
        <v>0.33019999999999999</v>
      </c>
      <c r="F17" s="15">
        <v>0.26300000000000001</v>
      </c>
      <c r="G17" s="14">
        <v>0.55210203290341708</v>
      </c>
      <c r="H17" s="14">
        <v>6.7199999999999982E-2</v>
      </c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</row>
    <row r="18" spans="1:27" x14ac:dyDescent="0.2">
      <c r="A18" s="13">
        <v>20</v>
      </c>
      <c r="B18" s="16">
        <v>1</v>
      </c>
      <c r="C18" s="13">
        <v>140000</v>
      </c>
      <c r="D18" s="14">
        <v>0.28618602091359385</v>
      </c>
      <c r="E18" s="14">
        <v>0.28610000000000002</v>
      </c>
      <c r="F18" s="14">
        <v>0.25979999999999998</v>
      </c>
      <c r="G18" s="14">
        <v>0.54923354709645367</v>
      </c>
      <c r="H18" s="14">
        <v>2.6300000000000046E-2</v>
      </c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</row>
    <row r="19" spans="1:27" x14ac:dyDescent="0.2">
      <c r="A19" s="13">
        <v>20</v>
      </c>
      <c r="B19" s="16">
        <v>1</v>
      </c>
      <c r="C19" s="13">
        <v>140000</v>
      </c>
      <c r="D19" s="14">
        <v>0.26417171161254815</v>
      </c>
      <c r="E19" s="14">
        <v>0.28610000000000002</v>
      </c>
      <c r="F19" s="14">
        <v>0.23499999999999999</v>
      </c>
      <c r="G19" s="14">
        <v>0.54335628487602661</v>
      </c>
      <c r="H19" s="14">
        <v>5.1100000000000034E-2</v>
      </c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</row>
    <row r="20" spans="1:27" x14ac:dyDescent="0.2">
      <c r="A20" s="13">
        <v>20</v>
      </c>
      <c r="B20" s="16">
        <v>1</v>
      </c>
      <c r="C20" s="13">
        <v>140000</v>
      </c>
      <c r="D20" s="14">
        <v>0.24582645386167676</v>
      </c>
      <c r="E20" s="14">
        <v>0.28610000000000002</v>
      </c>
      <c r="F20" s="14">
        <v>0.2475</v>
      </c>
      <c r="G20" s="14">
        <v>0.59661222250403056</v>
      </c>
      <c r="H20" s="14">
        <v>3.8600000000000023E-2</v>
      </c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</row>
    <row r="21" spans="1:27" x14ac:dyDescent="0.2">
      <c r="A21" s="13">
        <v>20</v>
      </c>
      <c r="B21" s="16">
        <v>0.1</v>
      </c>
      <c r="C21" s="13">
        <v>14000</v>
      </c>
      <c r="D21" s="14">
        <v>0.25536598789212994</v>
      </c>
      <c r="E21" s="14">
        <v>0.26400000000000001</v>
      </c>
      <c r="F21" s="14">
        <v>0.1817</v>
      </c>
      <c r="G21" s="14">
        <v>0.41893455478127045</v>
      </c>
      <c r="H21" s="14">
        <v>8.2300000000000012E-2</v>
      </c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</row>
    <row r="22" spans="1:27" x14ac:dyDescent="0.2">
      <c r="A22" s="13">
        <v>20</v>
      </c>
      <c r="B22" s="16">
        <v>0.5</v>
      </c>
      <c r="C22" s="13">
        <v>70000</v>
      </c>
      <c r="D22" s="14">
        <v>0.26417171161254815</v>
      </c>
      <c r="E22" s="14">
        <v>0.2422</v>
      </c>
      <c r="F22" s="14">
        <v>0.20369999999999999</v>
      </c>
      <c r="G22" s="14">
        <v>0.60661229481730683</v>
      </c>
      <c r="H22" s="14">
        <v>3.8500000000000006E-2</v>
      </c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</row>
    <row r="23" spans="1:27" x14ac:dyDescent="0.2">
      <c r="A23" s="13">
        <v>20</v>
      </c>
      <c r="B23" s="16">
        <v>5</v>
      </c>
      <c r="C23" s="13">
        <v>700000</v>
      </c>
      <c r="D23" s="14">
        <v>0.26784076316272243</v>
      </c>
      <c r="E23" s="14">
        <v>0.308</v>
      </c>
      <c r="F23" s="14">
        <v>0.23910000000000001</v>
      </c>
      <c r="G23" s="14">
        <v>0.55325379188073076</v>
      </c>
      <c r="H23" s="14">
        <v>6.8899999999999989E-2</v>
      </c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</row>
    <row r="24" spans="1:27" x14ac:dyDescent="0.2">
      <c r="A24" s="13">
        <v>20</v>
      </c>
      <c r="B24" s="16">
        <v>10</v>
      </c>
      <c r="C24" s="13">
        <v>1400000</v>
      </c>
      <c r="D24" s="14">
        <v>0.27150981471289676</v>
      </c>
      <c r="E24" s="14">
        <v>0.39600000000000002</v>
      </c>
      <c r="F24" s="14">
        <v>0.51329999999999998</v>
      </c>
      <c r="G24" s="14">
        <v>0.77641024586592566</v>
      </c>
      <c r="H24" s="14">
        <v>0.11729999999999996</v>
      </c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</row>
    <row r="25" spans="1:27" x14ac:dyDescent="0.2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</row>
    <row r="26" spans="1:27" x14ac:dyDescent="0.2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</row>
    <row r="27" spans="1:27" x14ac:dyDescent="0.2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</row>
    <row r="28" spans="1:27" x14ac:dyDescent="0.2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</row>
    <row r="29" spans="1:27" x14ac:dyDescent="0.2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</row>
    <row r="30" spans="1:27" ht="17" x14ac:dyDescent="0.2">
      <c r="A30" s="7"/>
      <c r="B30" s="7"/>
      <c r="C30" s="7"/>
      <c r="D30" s="7"/>
      <c r="E30" s="7"/>
      <c r="F30" s="7"/>
      <c r="G30" s="7"/>
      <c r="H30" s="7"/>
      <c r="I30" s="7"/>
      <c r="J30" s="11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</row>
    <row r="31" spans="1:27" x14ac:dyDescent="0.2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</row>
    <row r="32" spans="1:27" x14ac:dyDescent="0.2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</row>
    <row r="33" spans="1:27" x14ac:dyDescent="0.2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</row>
    <row r="34" spans="1:27" x14ac:dyDescent="0.2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</row>
    <row r="35" spans="1:27" x14ac:dyDescent="0.2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</row>
    <row r="36" spans="1:27" x14ac:dyDescent="0.2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</row>
    <row r="37" spans="1:27" x14ac:dyDescent="0.2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</row>
    <row r="38" spans="1:27" x14ac:dyDescent="0.2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</row>
    <row r="39" spans="1:27" x14ac:dyDescent="0.2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</row>
    <row r="40" spans="1:27" x14ac:dyDescent="0.2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</row>
    <row r="41" spans="1:27" x14ac:dyDescent="0.2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</row>
    <row r="42" spans="1:27" x14ac:dyDescent="0.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</row>
    <row r="43" spans="1:27" x14ac:dyDescent="0.2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</row>
    <row r="44" spans="1:27" x14ac:dyDescent="0.2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</row>
    <row r="45" spans="1:27" x14ac:dyDescent="0.2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</row>
    <row r="46" spans="1:27" x14ac:dyDescent="0.2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</row>
    <row r="47" spans="1:27" x14ac:dyDescent="0.2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</row>
    <row r="48" spans="1:27" x14ac:dyDescent="0.2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</row>
    <row r="49" spans="1:27" x14ac:dyDescent="0.2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</row>
    <row r="50" spans="1:27" x14ac:dyDescent="0.2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</row>
    <row r="51" spans="1:27" x14ac:dyDescent="0.2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</row>
    <row r="52" spans="1:27" x14ac:dyDescent="0.2">
      <c r="A52" s="7"/>
      <c r="B52" s="7"/>
      <c r="C52" s="6"/>
      <c r="D52" s="8"/>
      <c r="E52" s="7"/>
      <c r="F52" s="7"/>
      <c r="G52" s="7"/>
      <c r="H52" s="7"/>
      <c r="I52" s="7"/>
      <c r="J52" s="7"/>
      <c r="K52" s="8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</row>
    <row r="53" spans="1:27" x14ac:dyDescent="0.2">
      <c r="A53" s="7"/>
      <c r="B53" s="7"/>
      <c r="C53" s="7"/>
      <c r="D53" s="6"/>
      <c r="E53" s="7"/>
      <c r="F53" s="7"/>
      <c r="G53" s="7"/>
      <c r="H53" s="7"/>
      <c r="I53" s="7"/>
      <c r="J53" s="7"/>
      <c r="K53" s="6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</row>
    <row r="54" spans="1:27" x14ac:dyDescent="0.2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</row>
    <row r="55" spans="1:27" x14ac:dyDescent="0.2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</row>
    <row r="56" spans="1:27" x14ac:dyDescent="0.2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</row>
    <row r="57" spans="1:27" x14ac:dyDescent="0.2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</row>
    <row r="58" spans="1:27" x14ac:dyDescent="0.2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</row>
    <row r="59" spans="1:27" x14ac:dyDescent="0.2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</row>
    <row r="60" spans="1:27" x14ac:dyDescent="0.2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</row>
    <row r="61" spans="1:27" x14ac:dyDescent="0.2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</row>
    <row r="62" spans="1:27" x14ac:dyDescent="0.2">
      <c r="A62" s="7"/>
      <c r="B62" s="7"/>
      <c r="C62" s="7"/>
      <c r="D62" s="6"/>
      <c r="E62" s="8"/>
      <c r="F62" s="7"/>
      <c r="G62" s="7"/>
      <c r="H62" s="8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</row>
    <row r="63" spans="1:27" x14ac:dyDescent="0.2">
      <c r="A63" s="7"/>
      <c r="B63" s="7"/>
      <c r="C63" s="6"/>
      <c r="D63" s="7"/>
      <c r="E63" s="7"/>
      <c r="F63" s="6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</row>
    <row r="64" spans="1:27" x14ac:dyDescent="0.2">
      <c r="A64" s="7"/>
      <c r="B64" s="7"/>
      <c r="C64" s="5"/>
      <c r="D64" s="7"/>
      <c r="E64" s="7"/>
      <c r="F64" s="5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</row>
    <row r="65" spans="1:27" x14ac:dyDescent="0.2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</row>
    <row r="66" spans="1:27" x14ac:dyDescent="0.2">
      <c r="A66" s="7"/>
      <c r="B66" s="7"/>
      <c r="C66" s="8"/>
      <c r="D66" s="7"/>
      <c r="E66" s="7"/>
      <c r="F66" s="8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</row>
    <row r="67" spans="1:27" x14ac:dyDescent="0.2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</row>
    <row r="68" spans="1:27" x14ac:dyDescent="0.2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</row>
    <row r="69" spans="1:27" x14ac:dyDescent="0.2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</row>
    <row r="70" spans="1:27" x14ac:dyDescent="0.2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E4369-695C-4140-8847-D9DF9FD6EA14}">
  <dimension ref="A1:P36"/>
  <sheetViews>
    <sheetView workbookViewId="0">
      <selection activeCell="F34" sqref="F34"/>
    </sheetView>
  </sheetViews>
  <sheetFormatPr baseColWidth="10" defaultRowHeight="16" x14ac:dyDescent="0.2"/>
  <cols>
    <col min="1" max="1" width="24.1640625" bestFit="1" customWidth="1"/>
    <col min="2" max="2" width="15.1640625" customWidth="1"/>
    <col min="3" max="3" width="17.5" customWidth="1"/>
    <col min="6" max="6" width="19.5" customWidth="1"/>
    <col min="7" max="7" width="12.5" customWidth="1"/>
  </cols>
  <sheetData>
    <row r="1" spans="1:8" ht="21" x14ac:dyDescent="0.25">
      <c r="A1" s="3" t="s">
        <v>19</v>
      </c>
    </row>
    <row r="2" spans="1:8" x14ac:dyDescent="0.2">
      <c r="A2" t="s">
        <v>6</v>
      </c>
      <c r="B2">
        <v>0.5</v>
      </c>
      <c r="C2">
        <f>B2</f>
        <v>0.5</v>
      </c>
      <c r="D2">
        <f>B2</f>
        <v>0.5</v>
      </c>
      <c r="E2">
        <f>B2</f>
        <v>0.5</v>
      </c>
    </row>
    <row r="3" spans="1:8" x14ac:dyDescent="0.2">
      <c r="A3" t="s">
        <v>0</v>
      </c>
      <c r="B3">
        <v>1023</v>
      </c>
      <c r="C3">
        <f>B3</f>
        <v>1023</v>
      </c>
      <c r="D3">
        <f>B3</f>
        <v>1023</v>
      </c>
      <c r="E3">
        <f>B3</f>
        <v>1023</v>
      </c>
    </row>
    <row r="4" spans="1:8" x14ac:dyDescent="0.2">
      <c r="A4" t="s">
        <v>8</v>
      </c>
      <c r="B4">
        <v>20</v>
      </c>
      <c r="C4">
        <f>B4</f>
        <v>20</v>
      </c>
      <c r="D4">
        <f>B4</f>
        <v>20</v>
      </c>
      <c r="E4">
        <f>B4</f>
        <v>20</v>
      </c>
    </row>
    <row r="5" spans="1:8" x14ac:dyDescent="0.2">
      <c r="A5" t="s">
        <v>3</v>
      </c>
      <c r="B5" s="1">
        <f>AVERAGE(45.26,45.62,45.29,45.53)</f>
        <v>45.424999999999997</v>
      </c>
      <c r="C5" s="1">
        <f>AVERAGE(45.26,45.62,45.29,45.53)</f>
        <v>45.424999999999997</v>
      </c>
      <c r="D5" s="1">
        <f>AVERAGE(45.26,45.62,45.29,45.53)</f>
        <v>45.424999999999997</v>
      </c>
      <c r="E5" s="1">
        <f>AVERAGE(45.26,45.62,45.29,45.53)</f>
        <v>45.424999999999997</v>
      </c>
    </row>
    <row r="6" spans="1:8" x14ac:dyDescent="0.2">
      <c r="A6" t="s">
        <v>1</v>
      </c>
      <c r="B6">
        <v>0.25</v>
      </c>
      <c r="C6">
        <v>0.5</v>
      </c>
      <c r="D6">
        <v>0.75</v>
      </c>
      <c r="E6">
        <v>1</v>
      </c>
    </row>
    <row r="7" spans="1:8" x14ac:dyDescent="0.2">
      <c r="A7" t="s">
        <v>2</v>
      </c>
      <c r="B7">
        <f>B6*B5</f>
        <v>11.356249999999999</v>
      </c>
      <c r="C7">
        <f>C6*C5</f>
        <v>22.712499999999999</v>
      </c>
      <c r="D7">
        <f>D6*D5</f>
        <v>34.068749999999994</v>
      </c>
      <c r="E7">
        <f>E6*E5</f>
        <v>45.424999999999997</v>
      </c>
    </row>
    <row r="8" spans="1:8" x14ac:dyDescent="0.2">
      <c r="A8" t="s">
        <v>7</v>
      </c>
      <c r="B8">
        <f>B7/B2</f>
        <v>22.712499999999999</v>
      </c>
      <c r="C8">
        <f>C7/C2</f>
        <v>45.424999999999997</v>
      </c>
      <c r="D8">
        <f>D7/D2</f>
        <v>68.137499999999989</v>
      </c>
      <c r="E8">
        <f>E7/E2</f>
        <v>90.85</v>
      </c>
    </row>
    <row r="9" spans="1:8" x14ac:dyDescent="0.2">
      <c r="A9" t="s">
        <v>4</v>
      </c>
      <c r="B9">
        <f>B8*60/B4</f>
        <v>68.137500000000003</v>
      </c>
      <c r="C9">
        <f>C8*60/C4</f>
        <v>136.27500000000001</v>
      </c>
      <c r="D9">
        <f>D8*60/D4</f>
        <v>204.41249999999997</v>
      </c>
      <c r="E9">
        <f>E8*60/E4</f>
        <v>272.55</v>
      </c>
    </row>
    <row r="10" spans="1:8" x14ac:dyDescent="0.2">
      <c r="A10" t="s">
        <v>5</v>
      </c>
      <c r="B10" s="2">
        <f>B9+B3</f>
        <v>1091.1375</v>
      </c>
      <c r="C10" s="2">
        <f>C9+C3</f>
        <v>1159.2750000000001</v>
      </c>
      <c r="D10" s="2">
        <f>D9+D3</f>
        <v>1227.4124999999999</v>
      </c>
      <c r="E10" s="2">
        <f>E9+E3</f>
        <v>1295.55</v>
      </c>
    </row>
    <row r="11" spans="1:8" x14ac:dyDescent="0.2">
      <c r="C11" s="2"/>
      <c r="D11" s="2"/>
    </row>
    <row r="13" spans="1:8" x14ac:dyDescent="0.2">
      <c r="A13" t="s">
        <v>10</v>
      </c>
      <c r="B13">
        <v>1095</v>
      </c>
      <c r="C13" s="4">
        <f>(B13-B3)*B4/60*B2/B5</f>
        <v>0.26417171161254815</v>
      </c>
    </row>
    <row r="14" spans="1:8" x14ac:dyDescent="0.2">
      <c r="A14" t="s">
        <v>9</v>
      </c>
      <c r="B14" s="4">
        <f>(B13-B3)*B4/60*B2/B5</f>
        <v>0.26417171161254815</v>
      </c>
      <c r="E14" s="4"/>
    </row>
    <row r="15" spans="1:8" x14ac:dyDescent="0.2">
      <c r="A15" s="7"/>
      <c r="B15" s="6"/>
      <c r="C15" s="7"/>
      <c r="D15" s="7"/>
      <c r="E15" s="6"/>
      <c r="F15" s="7"/>
      <c r="G15" s="7"/>
      <c r="H15" s="7"/>
    </row>
    <row r="16" spans="1:8" x14ac:dyDescent="0.2">
      <c r="A16" s="7"/>
      <c r="B16" s="7"/>
      <c r="C16" s="7"/>
      <c r="D16" s="7"/>
      <c r="E16" s="7"/>
      <c r="F16" s="7"/>
      <c r="G16" s="7"/>
      <c r="H16" s="7"/>
    </row>
    <row r="17" spans="1:16" x14ac:dyDescent="0.2">
      <c r="A17" s="7"/>
      <c r="B17" s="7"/>
      <c r="C17" s="7"/>
      <c r="D17" s="7"/>
      <c r="E17" s="7"/>
      <c r="F17" s="7"/>
      <c r="G17" s="7"/>
      <c r="H17" s="7"/>
    </row>
    <row r="18" spans="1:16" x14ac:dyDescent="0.2">
      <c r="A18" s="7"/>
      <c r="B18" s="7"/>
      <c r="C18" s="7"/>
      <c r="D18" s="7"/>
      <c r="E18" s="7"/>
      <c r="F18" s="7"/>
      <c r="G18" s="7"/>
      <c r="H18" s="7"/>
    </row>
    <row r="19" spans="1:16" x14ac:dyDescent="0.2">
      <c r="A19" s="7"/>
      <c r="B19" s="7"/>
      <c r="C19" s="7"/>
      <c r="D19" s="7"/>
      <c r="E19" s="7"/>
      <c r="F19" s="7"/>
      <c r="G19" s="7"/>
      <c r="H19" s="7"/>
    </row>
    <row r="20" spans="1:16" x14ac:dyDescent="0.2">
      <c r="A20" s="7"/>
      <c r="B20" s="7"/>
      <c r="C20" s="7"/>
      <c r="D20" s="7"/>
      <c r="E20" s="7"/>
      <c r="F20" s="7"/>
      <c r="G20" s="7"/>
      <c r="H20" s="7"/>
    </row>
    <row r="21" spans="1:16" x14ac:dyDescent="0.2">
      <c r="A21" s="7"/>
      <c r="B21" s="7"/>
      <c r="C21" s="7"/>
      <c r="D21" s="7"/>
      <c r="E21" s="7"/>
      <c r="F21" s="7"/>
      <c r="G21" s="7"/>
      <c r="H21" s="7"/>
    </row>
    <row r="22" spans="1:16" x14ac:dyDescent="0.2">
      <c r="A22" s="7"/>
      <c r="B22" s="7"/>
      <c r="C22" s="7"/>
      <c r="D22" s="7"/>
      <c r="E22" s="7"/>
      <c r="F22" s="7"/>
      <c r="G22" s="7"/>
      <c r="H22" s="7"/>
    </row>
    <row r="31" spans="1:16" x14ac:dyDescent="0.2">
      <c r="M31" s="1"/>
      <c r="N31" s="1"/>
      <c r="O31" s="1"/>
      <c r="P31" s="1"/>
    </row>
    <row r="36" spans="13:16" x14ac:dyDescent="0.2">
      <c r="M36" s="2"/>
      <c r="N36" s="2"/>
      <c r="O36" s="2"/>
      <c r="P36" s="2"/>
    </row>
  </sheetData>
  <pageMargins left="0.7" right="0.7" top="0.75" bottom="0.75" header="0.3" footer="0.3"/>
  <pageSetup paperSize="9"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050D4-69B8-DA4C-9EF1-3270C3675D29}">
  <dimension ref="A1:P36"/>
  <sheetViews>
    <sheetView workbookViewId="0">
      <selection activeCell="C21" sqref="C21"/>
    </sheetView>
  </sheetViews>
  <sheetFormatPr baseColWidth="10" defaultRowHeight="16" x14ac:dyDescent="0.2"/>
  <cols>
    <col min="1" max="1" width="24.1640625" bestFit="1" customWidth="1"/>
    <col min="2" max="2" width="15.1640625" customWidth="1"/>
    <col min="3" max="3" width="17.5" customWidth="1"/>
    <col min="6" max="6" width="19.5" customWidth="1"/>
    <col min="7" max="7" width="12.5" customWidth="1"/>
  </cols>
  <sheetData>
    <row r="1" spans="1:6" ht="21" x14ac:dyDescent="0.25">
      <c r="A1" s="3" t="s">
        <v>21</v>
      </c>
    </row>
    <row r="2" spans="1:6" x14ac:dyDescent="0.2">
      <c r="A2" t="s">
        <v>6</v>
      </c>
      <c r="B2">
        <v>5</v>
      </c>
      <c r="C2">
        <f>B2</f>
        <v>5</v>
      </c>
      <c r="D2">
        <f>B2</f>
        <v>5</v>
      </c>
      <c r="E2">
        <f>B2</f>
        <v>5</v>
      </c>
    </row>
    <row r="3" spans="1:6" x14ac:dyDescent="0.2">
      <c r="A3" t="s">
        <v>0</v>
      </c>
      <c r="B3">
        <v>1019</v>
      </c>
      <c r="C3">
        <f>B3</f>
        <v>1019</v>
      </c>
      <c r="D3">
        <f>B3</f>
        <v>1019</v>
      </c>
      <c r="E3">
        <f>B3</f>
        <v>1019</v>
      </c>
    </row>
    <row r="4" spans="1:6" x14ac:dyDescent="0.2">
      <c r="A4" t="s">
        <v>8</v>
      </c>
      <c r="B4">
        <v>2</v>
      </c>
      <c r="C4">
        <f>B4</f>
        <v>2</v>
      </c>
      <c r="D4">
        <f>B4</f>
        <v>2</v>
      </c>
      <c r="E4">
        <f>B4</f>
        <v>2</v>
      </c>
    </row>
    <row r="5" spans="1:6" x14ac:dyDescent="0.2">
      <c r="A5" t="s">
        <v>3</v>
      </c>
      <c r="B5" s="1">
        <f>AVERAGE(45.26,45.62,45.29,45.53)</f>
        <v>45.424999999999997</v>
      </c>
      <c r="C5" s="1">
        <f>AVERAGE(45.26,45.62,45.29,45.53)</f>
        <v>45.424999999999997</v>
      </c>
      <c r="D5" s="1">
        <f>AVERAGE(45.26,45.62,45.29,45.53)</f>
        <v>45.424999999999997</v>
      </c>
      <c r="E5" s="1">
        <f>AVERAGE(45.26,45.62,45.29,45.53)</f>
        <v>45.424999999999997</v>
      </c>
    </row>
    <row r="6" spans="1:6" x14ac:dyDescent="0.2">
      <c r="A6" t="s">
        <v>1</v>
      </c>
      <c r="B6">
        <v>0.25</v>
      </c>
      <c r="C6">
        <v>0.5</v>
      </c>
      <c r="D6">
        <v>0.75</v>
      </c>
      <c r="E6">
        <v>1</v>
      </c>
    </row>
    <row r="7" spans="1:6" x14ac:dyDescent="0.2">
      <c r="A7" t="s">
        <v>2</v>
      </c>
      <c r="B7">
        <f>B6*B5</f>
        <v>11.356249999999999</v>
      </c>
      <c r="C7">
        <f>C6*C5</f>
        <v>22.712499999999999</v>
      </c>
      <c r="D7">
        <f>D6*D5</f>
        <v>34.068749999999994</v>
      </c>
      <c r="E7">
        <f>E6*E5</f>
        <v>45.424999999999997</v>
      </c>
    </row>
    <row r="8" spans="1:6" x14ac:dyDescent="0.2">
      <c r="A8" t="s">
        <v>7</v>
      </c>
      <c r="B8">
        <f>B7/B2</f>
        <v>2.2712499999999998</v>
      </c>
      <c r="C8">
        <f>C7/C2</f>
        <v>4.5424999999999995</v>
      </c>
      <c r="D8">
        <f>D7/D2</f>
        <v>6.8137499999999989</v>
      </c>
      <c r="E8">
        <f>E7/E2</f>
        <v>9.0849999999999991</v>
      </c>
    </row>
    <row r="9" spans="1:6" x14ac:dyDescent="0.2">
      <c r="A9" t="s">
        <v>4</v>
      </c>
      <c r="B9">
        <f>B8*60/B4</f>
        <v>68.137499999999989</v>
      </c>
      <c r="C9">
        <f>C8*60/C4</f>
        <v>136.27499999999998</v>
      </c>
      <c r="D9">
        <f>D8*60/D4</f>
        <v>204.41249999999997</v>
      </c>
      <c r="E9">
        <f>E8*60/E4</f>
        <v>272.54999999999995</v>
      </c>
    </row>
    <row r="10" spans="1:6" x14ac:dyDescent="0.2">
      <c r="A10" t="s">
        <v>5</v>
      </c>
      <c r="B10" s="2">
        <f>B9+B3</f>
        <v>1087.1375</v>
      </c>
      <c r="C10" s="2">
        <f>C9+C3</f>
        <v>1155.2750000000001</v>
      </c>
      <c r="D10" s="2">
        <f>D9+D3</f>
        <v>1223.4124999999999</v>
      </c>
      <c r="E10" s="2">
        <f>E9+E3</f>
        <v>1291.55</v>
      </c>
    </row>
    <row r="11" spans="1:6" x14ac:dyDescent="0.2">
      <c r="C11" s="2"/>
      <c r="D11" s="2"/>
    </row>
    <row r="13" spans="1:6" x14ac:dyDescent="0.2">
      <c r="A13" t="s">
        <v>10</v>
      </c>
      <c r="B13">
        <v>1092</v>
      </c>
      <c r="C13" s="4">
        <f>(B13-B3)*B4/60*B2/B5</f>
        <v>0.26784076316272243</v>
      </c>
    </row>
    <row r="14" spans="1:6" x14ac:dyDescent="0.2">
      <c r="A14" t="s">
        <v>9</v>
      </c>
      <c r="B14" s="4">
        <f>(B13-B3)*B4/60*B2/B5</f>
        <v>0.26784076316272243</v>
      </c>
      <c r="E14" s="4"/>
    </row>
    <row r="15" spans="1:6" x14ac:dyDescent="0.2">
      <c r="A15" s="7"/>
      <c r="B15" s="6"/>
      <c r="C15" s="7"/>
      <c r="D15" s="7"/>
      <c r="E15" s="6"/>
      <c r="F15" s="7"/>
    </row>
    <row r="16" spans="1:6" x14ac:dyDescent="0.2">
      <c r="A16" s="7"/>
      <c r="B16" s="7"/>
      <c r="C16" s="7"/>
      <c r="D16" s="7"/>
      <c r="E16" s="7"/>
      <c r="F16" s="7"/>
    </row>
    <row r="17" spans="1:16" x14ac:dyDescent="0.2">
      <c r="A17" s="7"/>
      <c r="B17" s="7"/>
      <c r="C17" s="7"/>
      <c r="D17" s="7"/>
      <c r="E17" s="7"/>
      <c r="F17" s="7"/>
    </row>
    <row r="18" spans="1:16" x14ac:dyDescent="0.2">
      <c r="A18" s="7"/>
      <c r="B18" s="7"/>
      <c r="C18" s="7"/>
      <c r="D18" s="7"/>
      <c r="E18" s="7"/>
      <c r="F18" s="7"/>
    </row>
    <row r="19" spans="1:16" x14ac:dyDescent="0.2">
      <c r="A19" s="7"/>
      <c r="B19" s="7"/>
      <c r="C19" s="7"/>
      <c r="D19" s="7"/>
      <c r="E19" s="7"/>
      <c r="F19" s="7"/>
    </row>
    <row r="20" spans="1:16" x14ac:dyDescent="0.2">
      <c r="A20" s="7"/>
      <c r="B20" s="7"/>
      <c r="C20" s="7"/>
      <c r="D20" s="7"/>
      <c r="E20" s="7"/>
      <c r="F20" s="7"/>
    </row>
    <row r="21" spans="1:16" x14ac:dyDescent="0.2">
      <c r="A21" s="7"/>
      <c r="B21" s="7"/>
      <c r="C21" s="7"/>
      <c r="D21" s="7"/>
      <c r="E21" s="7"/>
      <c r="F21" s="7"/>
    </row>
    <row r="22" spans="1:16" x14ac:dyDescent="0.2">
      <c r="A22" s="7"/>
      <c r="B22" s="7"/>
      <c r="C22" s="7"/>
      <c r="D22" s="7"/>
      <c r="E22" s="7"/>
      <c r="F22" s="7"/>
    </row>
    <row r="31" spans="1:16" x14ac:dyDescent="0.2">
      <c r="M31" s="1"/>
      <c r="N31" s="1"/>
      <c r="O31" s="1"/>
      <c r="P31" s="1"/>
    </row>
    <row r="36" spans="13:16" x14ac:dyDescent="0.2">
      <c r="M36" s="2"/>
      <c r="N36" s="2"/>
      <c r="O36" s="2"/>
      <c r="P36" s="2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EF634-77D5-8A42-8FB0-093EBBA8B30A}">
  <dimension ref="A1:P36"/>
  <sheetViews>
    <sheetView workbookViewId="0">
      <selection activeCell="B7" sqref="B7"/>
    </sheetView>
  </sheetViews>
  <sheetFormatPr baseColWidth="10" defaultRowHeight="16" x14ac:dyDescent="0.2"/>
  <cols>
    <col min="1" max="1" width="24.1640625" bestFit="1" customWidth="1"/>
    <col min="2" max="2" width="15.1640625" customWidth="1"/>
    <col min="3" max="3" width="17.5" customWidth="1"/>
    <col min="6" max="6" width="19.5" customWidth="1"/>
    <col min="7" max="7" width="12.5" customWidth="1"/>
  </cols>
  <sheetData>
    <row r="1" spans="1:9" ht="21" x14ac:dyDescent="0.25">
      <c r="A1" s="3" t="s">
        <v>20</v>
      </c>
    </row>
    <row r="2" spans="1:9" x14ac:dyDescent="0.2">
      <c r="A2" t="s">
        <v>6</v>
      </c>
      <c r="B2">
        <v>10</v>
      </c>
      <c r="C2">
        <f>B2</f>
        <v>10</v>
      </c>
      <c r="D2">
        <f>B2</f>
        <v>10</v>
      </c>
      <c r="E2">
        <f>B2</f>
        <v>10</v>
      </c>
    </row>
    <row r="3" spans="1:9" x14ac:dyDescent="0.2">
      <c r="A3" t="s">
        <v>0</v>
      </c>
      <c r="B3">
        <v>1022</v>
      </c>
      <c r="C3">
        <f>B3</f>
        <v>1022</v>
      </c>
      <c r="D3">
        <f>B3</f>
        <v>1022</v>
      </c>
      <c r="E3">
        <f>B3</f>
        <v>1022</v>
      </c>
    </row>
    <row r="4" spans="1:9" x14ac:dyDescent="0.2">
      <c r="A4" t="s">
        <v>8</v>
      </c>
      <c r="B4">
        <v>1</v>
      </c>
      <c r="C4">
        <f>B4</f>
        <v>1</v>
      </c>
      <c r="D4">
        <f>B4</f>
        <v>1</v>
      </c>
      <c r="E4">
        <f>B4</f>
        <v>1</v>
      </c>
    </row>
    <row r="5" spans="1:9" x14ac:dyDescent="0.2">
      <c r="A5" t="s">
        <v>3</v>
      </c>
      <c r="B5" s="1">
        <f>AVERAGE(45.26,45.62,45.29,45.53)</f>
        <v>45.424999999999997</v>
      </c>
      <c r="C5" s="1">
        <f>AVERAGE(45.26,45.62,45.29,45.53)</f>
        <v>45.424999999999997</v>
      </c>
      <c r="D5" s="1">
        <f>AVERAGE(45.26,45.62,45.29,45.53)</f>
        <v>45.424999999999997</v>
      </c>
      <c r="E5" s="1">
        <f>AVERAGE(45.26,45.62,45.29,45.53)</f>
        <v>45.424999999999997</v>
      </c>
    </row>
    <row r="6" spans="1:9" x14ac:dyDescent="0.2">
      <c r="A6" t="s">
        <v>1</v>
      </c>
      <c r="B6">
        <v>0.2</v>
      </c>
      <c r="C6">
        <v>0.5</v>
      </c>
      <c r="D6">
        <v>0.75</v>
      </c>
      <c r="E6">
        <v>1</v>
      </c>
    </row>
    <row r="7" spans="1:9" x14ac:dyDescent="0.2">
      <c r="A7" t="s">
        <v>2</v>
      </c>
      <c r="B7">
        <f>B6*B5</f>
        <v>9.0849999999999991</v>
      </c>
      <c r="C7">
        <f>C6*C5</f>
        <v>22.712499999999999</v>
      </c>
      <c r="D7">
        <f>D6*D5</f>
        <v>34.068749999999994</v>
      </c>
      <c r="E7">
        <f>E6*E5</f>
        <v>45.424999999999997</v>
      </c>
    </row>
    <row r="8" spans="1:9" x14ac:dyDescent="0.2">
      <c r="A8" t="s">
        <v>7</v>
      </c>
      <c r="B8">
        <f>B7/B2</f>
        <v>0.90849999999999986</v>
      </c>
      <c r="C8">
        <f>C7/C2</f>
        <v>2.2712499999999998</v>
      </c>
      <c r="D8">
        <f>D7/D2</f>
        <v>3.4068749999999994</v>
      </c>
      <c r="E8">
        <f>E7/E2</f>
        <v>4.5424999999999995</v>
      </c>
    </row>
    <row r="9" spans="1:9" x14ac:dyDescent="0.2">
      <c r="A9" t="s">
        <v>4</v>
      </c>
      <c r="B9">
        <f>B8*60/B4</f>
        <v>54.509999999999991</v>
      </c>
      <c r="C9">
        <f>C8*60/C4</f>
        <v>136.27499999999998</v>
      </c>
      <c r="D9">
        <f>D8*60/D4</f>
        <v>204.41249999999997</v>
      </c>
      <c r="E9">
        <f>E8*60/E4</f>
        <v>272.54999999999995</v>
      </c>
    </row>
    <row r="10" spans="1:9" x14ac:dyDescent="0.2">
      <c r="A10" t="s">
        <v>5</v>
      </c>
      <c r="B10" s="2">
        <f>B9+B3</f>
        <v>1076.51</v>
      </c>
      <c r="C10" s="2">
        <f>C9+C3</f>
        <v>1158.2750000000001</v>
      </c>
      <c r="D10" s="2">
        <f>D9+D3</f>
        <v>1226.4124999999999</v>
      </c>
      <c r="E10" s="2">
        <f>E9+E3</f>
        <v>1294.55</v>
      </c>
    </row>
    <row r="11" spans="1:9" x14ac:dyDescent="0.2">
      <c r="C11" s="2"/>
      <c r="D11" s="2"/>
    </row>
    <row r="13" spans="1:9" x14ac:dyDescent="0.2">
      <c r="A13" t="s">
        <v>10</v>
      </c>
      <c r="B13">
        <v>1096</v>
      </c>
      <c r="C13" s="4">
        <f>(B13-B3)*B4/60*B2/B5</f>
        <v>0.27150981471289676</v>
      </c>
    </row>
    <row r="14" spans="1:9" x14ac:dyDescent="0.2">
      <c r="A14" t="s">
        <v>9</v>
      </c>
      <c r="B14" s="4">
        <f>(B13-B3)*B4/60*B2/B5</f>
        <v>0.27150981471289676</v>
      </c>
      <c r="E14" s="4"/>
    </row>
    <row r="15" spans="1:9" x14ac:dyDescent="0.2">
      <c r="A15" s="7"/>
      <c r="B15" s="6"/>
      <c r="C15" s="7"/>
      <c r="D15" s="7"/>
      <c r="E15" s="6"/>
      <c r="F15" s="7"/>
      <c r="G15" s="7"/>
      <c r="H15" s="7"/>
      <c r="I15" s="7"/>
    </row>
    <row r="16" spans="1:9" x14ac:dyDescent="0.2">
      <c r="A16" s="7"/>
      <c r="B16" s="7"/>
      <c r="C16" s="7"/>
      <c r="D16" s="7"/>
      <c r="E16" s="7"/>
      <c r="F16" s="7"/>
      <c r="G16" s="7"/>
      <c r="H16" s="7"/>
      <c r="I16" s="7"/>
    </row>
    <row r="17" spans="1:16" x14ac:dyDescent="0.2">
      <c r="A17" s="7"/>
      <c r="B17" s="7"/>
      <c r="C17" s="7"/>
      <c r="D17" s="7"/>
      <c r="E17" s="7"/>
      <c r="F17" s="7"/>
      <c r="G17" s="7"/>
      <c r="H17" s="7"/>
      <c r="I17" s="7"/>
    </row>
    <row r="18" spans="1:16" x14ac:dyDescent="0.2">
      <c r="A18" s="7"/>
      <c r="B18" s="7"/>
      <c r="C18" s="7"/>
      <c r="D18" s="7"/>
      <c r="E18" s="7"/>
      <c r="F18" s="7"/>
      <c r="G18" s="7"/>
      <c r="H18" s="7"/>
      <c r="I18" s="7"/>
    </row>
    <row r="19" spans="1:16" x14ac:dyDescent="0.2">
      <c r="A19" s="7"/>
      <c r="B19" s="7"/>
      <c r="C19" s="7"/>
      <c r="D19" s="7"/>
      <c r="E19" s="7"/>
      <c r="F19" s="7"/>
      <c r="G19" s="7"/>
      <c r="H19" s="7"/>
      <c r="I19" s="7"/>
    </row>
    <row r="20" spans="1:16" x14ac:dyDescent="0.2">
      <c r="A20" s="7"/>
      <c r="B20" s="7"/>
      <c r="C20" s="7"/>
      <c r="D20" s="7"/>
      <c r="E20" s="7"/>
      <c r="F20" s="7"/>
      <c r="G20" s="7"/>
      <c r="H20" s="7"/>
      <c r="I20" s="7"/>
    </row>
    <row r="21" spans="1:16" x14ac:dyDescent="0.2">
      <c r="A21" s="7"/>
      <c r="B21" s="7"/>
      <c r="C21" s="7"/>
      <c r="D21" s="7"/>
      <c r="E21" s="7"/>
      <c r="F21" s="7"/>
      <c r="G21" s="7"/>
      <c r="H21" s="7"/>
      <c r="I21" s="7"/>
    </row>
    <row r="22" spans="1:16" x14ac:dyDescent="0.2">
      <c r="A22" s="7"/>
      <c r="B22" s="7"/>
      <c r="C22" s="7"/>
      <c r="D22" s="7"/>
      <c r="E22" s="7"/>
      <c r="F22" s="7"/>
      <c r="G22" s="7"/>
      <c r="H22" s="7"/>
      <c r="I22" s="7"/>
    </row>
    <row r="31" spans="1:16" x14ac:dyDescent="0.2">
      <c r="M31" s="1"/>
      <c r="N31" s="1"/>
      <c r="O31" s="1"/>
      <c r="P31" s="1"/>
    </row>
    <row r="36" spans="13:16" x14ac:dyDescent="0.2">
      <c r="M36" s="2"/>
      <c r="N36" s="2"/>
      <c r="O36" s="2"/>
      <c r="P36" s="2"/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28D95-15E9-784E-8E3F-0C66F65B8DF4}">
  <dimension ref="A1:P36"/>
  <sheetViews>
    <sheetView workbookViewId="0">
      <selection activeCell="C35" sqref="C34:C35"/>
    </sheetView>
  </sheetViews>
  <sheetFormatPr baseColWidth="10" defaultRowHeight="16" x14ac:dyDescent="0.2"/>
  <cols>
    <col min="1" max="1" width="24.1640625" bestFit="1" customWidth="1"/>
    <col min="2" max="2" width="15.1640625" customWidth="1"/>
    <col min="3" max="3" width="17.5" customWidth="1"/>
    <col min="6" max="6" width="19.5" customWidth="1"/>
    <col min="7" max="7" width="12.5" customWidth="1"/>
  </cols>
  <sheetData>
    <row r="1" spans="1:5" ht="21" x14ac:dyDescent="0.25">
      <c r="A1" s="3" t="s">
        <v>11</v>
      </c>
    </row>
    <row r="2" spans="1:5" x14ac:dyDescent="0.2">
      <c r="A2" t="s">
        <v>6</v>
      </c>
      <c r="B2">
        <v>1</v>
      </c>
      <c r="C2">
        <f>B2</f>
        <v>1</v>
      </c>
      <c r="D2">
        <f>B2</f>
        <v>1</v>
      </c>
      <c r="E2">
        <f>B2</f>
        <v>1</v>
      </c>
    </row>
    <row r="3" spans="1:5" x14ac:dyDescent="0.2">
      <c r="A3" t="s">
        <v>0</v>
      </c>
      <c r="B3">
        <v>1024</v>
      </c>
      <c r="C3">
        <f>B3</f>
        <v>1024</v>
      </c>
      <c r="D3">
        <f>B3</f>
        <v>1024</v>
      </c>
      <c r="E3">
        <f>B3</f>
        <v>1024</v>
      </c>
    </row>
    <row r="4" spans="1:5" x14ac:dyDescent="0.2">
      <c r="A4" t="s">
        <v>8</v>
      </c>
      <c r="B4">
        <v>10</v>
      </c>
      <c r="C4">
        <f>B4</f>
        <v>10</v>
      </c>
      <c r="D4">
        <f>B4</f>
        <v>10</v>
      </c>
      <c r="E4">
        <f>B4</f>
        <v>10</v>
      </c>
    </row>
    <row r="5" spans="1:5" x14ac:dyDescent="0.2">
      <c r="A5" t="s">
        <v>3</v>
      </c>
      <c r="B5" s="1">
        <f>AVERAGE(45.26,45.62,45.29,45.53)</f>
        <v>45.424999999999997</v>
      </c>
      <c r="C5" s="1">
        <f>AVERAGE(45.26,45.62,45.29,45.53)</f>
        <v>45.424999999999997</v>
      </c>
      <c r="D5" s="1">
        <f>AVERAGE(45.26,45.62,45.29,45.53)</f>
        <v>45.424999999999997</v>
      </c>
      <c r="E5" s="1">
        <f>AVERAGE(45.26,45.62,45.29,45.53)</f>
        <v>45.424999999999997</v>
      </c>
    </row>
    <row r="6" spans="1:5" x14ac:dyDescent="0.2">
      <c r="A6" t="s">
        <v>1</v>
      </c>
      <c r="B6">
        <v>0.25</v>
      </c>
      <c r="C6">
        <v>0.5</v>
      </c>
      <c r="D6">
        <v>0.75</v>
      </c>
      <c r="E6">
        <v>1</v>
      </c>
    </row>
    <row r="7" spans="1:5" x14ac:dyDescent="0.2">
      <c r="A7" t="s">
        <v>2</v>
      </c>
      <c r="B7">
        <f>B6*B5</f>
        <v>11.356249999999999</v>
      </c>
      <c r="C7">
        <f>C6*C5</f>
        <v>22.712499999999999</v>
      </c>
      <c r="D7">
        <f>D6*D5</f>
        <v>34.068749999999994</v>
      </c>
      <c r="E7">
        <f>E6*E5</f>
        <v>45.424999999999997</v>
      </c>
    </row>
    <row r="8" spans="1:5" x14ac:dyDescent="0.2">
      <c r="A8" t="s">
        <v>7</v>
      </c>
      <c r="B8">
        <f>B7/B2</f>
        <v>11.356249999999999</v>
      </c>
      <c r="C8">
        <f>C7/C2</f>
        <v>22.712499999999999</v>
      </c>
      <c r="D8">
        <f>D7/D2</f>
        <v>34.068749999999994</v>
      </c>
      <c r="E8">
        <f>E7/E2</f>
        <v>45.424999999999997</v>
      </c>
    </row>
    <row r="9" spans="1:5" x14ac:dyDescent="0.2">
      <c r="A9" t="s">
        <v>4</v>
      </c>
      <c r="B9">
        <f>B8*60/B4</f>
        <v>68.137500000000003</v>
      </c>
      <c r="C9">
        <f>C8*60/C4</f>
        <v>136.27500000000001</v>
      </c>
      <c r="D9">
        <f>D8*60/D4</f>
        <v>204.41249999999997</v>
      </c>
      <c r="E9">
        <f>E8*60/E4</f>
        <v>272.55</v>
      </c>
    </row>
    <row r="10" spans="1:5" x14ac:dyDescent="0.2">
      <c r="A10" t="s">
        <v>5</v>
      </c>
      <c r="B10" s="2">
        <f>B9+B3</f>
        <v>1092.1375</v>
      </c>
      <c r="C10" s="2">
        <f>C9+C3</f>
        <v>1160.2750000000001</v>
      </c>
      <c r="D10" s="2">
        <f>D9+D3</f>
        <v>1228.4124999999999</v>
      </c>
      <c r="E10" s="2">
        <f>E9+E3</f>
        <v>1296.55</v>
      </c>
    </row>
    <row r="11" spans="1:5" x14ac:dyDescent="0.2">
      <c r="C11" s="2"/>
      <c r="D11" s="2"/>
    </row>
    <row r="13" spans="1:5" x14ac:dyDescent="0.2">
      <c r="A13" t="s">
        <v>10</v>
      </c>
      <c r="B13">
        <v>1146</v>
      </c>
      <c r="C13" s="4">
        <f>(B13-B3)*B4/60*B2/B5</f>
        <v>0.44762428912126218</v>
      </c>
    </row>
    <row r="14" spans="1:5" x14ac:dyDescent="0.2">
      <c r="A14" t="s">
        <v>9</v>
      </c>
      <c r="B14" s="4">
        <f>(B13-B3)*B4/60*B2/B5</f>
        <v>0.44762428912126218</v>
      </c>
    </row>
    <row r="15" spans="1:5" x14ac:dyDescent="0.2">
      <c r="B15" s="6"/>
    </row>
    <row r="31" spans="13:16" x14ac:dyDescent="0.2">
      <c r="M31" s="1"/>
      <c r="N31" s="1"/>
      <c r="O31" s="1"/>
      <c r="P31" s="1"/>
    </row>
    <row r="36" spans="13:16" x14ac:dyDescent="0.2">
      <c r="M36" s="2"/>
      <c r="N36" s="2"/>
      <c r="O36" s="2"/>
      <c r="P36" s="2"/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3F4F19-1A28-2C41-9F74-BEE28D1943E2}">
  <dimension ref="A1:P36"/>
  <sheetViews>
    <sheetView workbookViewId="0">
      <selection activeCell="D22" sqref="D22"/>
    </sheetView>
  </sheetViews>
  <sheetFormatPr baseColWidth="10" defaultRowHeight="16" x14ac:dyDescent="0.2"/>
  <cols>
    <col min="1" max="1" width="24.1640625" bestFit="1" customWidth="1"/>
    <col min="2" max="2" width="15.1640625" customWidth="1"/>
    <col min="3" max="3" width="17.5" customWidth="1"/>
    <col min="6" max="6" width="19.5" customWidth="1"/>
    <col min="7" max="7" width="12.5" customWidth="1"/>
  </cols>
  <sheetData>
    <row r="1" spans="1:6" ht="21" x14ac:dyDescent="0.25">
      <c r="A1" s="3" t="s">
        <v>12</v>
      </c>
    </row>
    <row r="2" spans="1:6" x14ac:dyDescent="0.2">
      <c r="A2" t="s">
        <v>6</v>
      </c>
      <c r="B2">
        <v>1</v>
      </c>
      <c r="C2">
        <f>B2</f>
        <v>1</v>
      </c>
      <c r="D2">
        <f>B2</f>
        <v>1</v>
      </c>
      <c r="E2">
        <f>B2</f>
        <v>1</v>
      </c>
    </row>
    <row r="3" spans="1:6" x14ac:dyDescent="0.2">
      <c r="A3" t="s">
        <v>0</v>
      </c>
      <c r="B3">
        <v>1024</v>
      </c>
      <c r="C3">
        <f>B3</f>
        <v>1024</v>
      </c>
      <c r="D3">
        <f>B3</f>
        <v>1024</v>
      </c>
      <c r="E3">
        <f>B3</f>
        <v>1024</v>
      </c>
    </row>
    <row r="4" spans="1:6" x14ac:dyDescent="0.2">
      <c r="A4" t="s">
        <v>8</v>
      </c>
      <c r="B4">
        <v>10</v>
      </c>
      <c r="C4">
        <f>B4</f>
        <v>10</v>
      </c>
      <c r="D4">
        <f>B4</f>
        <v>10</v>
      </c>
      <c r="E4">
        <f>B4</f>
        <v>10</v>
      </c>
    </row>
    <row r="5" spans="1:6" x14ac:dyDescent="0.2">
      <c r="A5" t="s">
        <v>3</v>
      </c>
      <c r="B5" s="1">
        <f>AVERAGE(45.26,45.62,45.29,45.53)</f>
        <v>45.424999999999997</v>
      </c>
      <c r="C5" s="1">
        <f>AVERAGE(45.26,45.62,45.29,45.53)</f>
        <v>45.424999999999997</v>
      </c>
      <c r="D5" s="1">
        <f>AVERAGE(45.26,45.62,45.29,45.53)</f>
        <v>45.424999999999997</v>
      </c>
      <c r="E5" s="1">
        <f>AVERAGE(45.26,45.62,45.29,45.53)</f>
        <v>45.424999999999997</v>
      </c>
    </row>
    <row r="6" spans="1:6" x14ac:dyDescent="0.2">
      <c r="A6" t="s">
        <v>1</v>
      </c>
      <c r="B6">
        <v>0.25</v>
      </c>
      <c r="C6">
        <v>0.5</v>
      </c>
      <c r="D6">
        <v>0.75</v>
      </c>
      <c r="E6">
        <v>1</v>
      </c>
    </row>
    <row r="7" spans="1:6" x14ac:dyDescent="0.2">
      <c r="A7" t="s">
        <v>2</v>
      </c>
      <c r="B7">
        <f>B6*B5</f>
        <v>11.356249999999999</v>
      </c>
      <c r="C7">
        <f>C6*C5</f>
        <v>22.712499999999999</v>
      </c>
      <c r="D7">
        <f>D6*D5</f>
        <v>34.068749999999994</v>
      </c>
      <c r="E7">
        <f>E6*E5</f>
        <v>45.424999999999997</v>
      </c>
    </row>
    <row r="8" spans="1:6" x14ac:dyDescent="0.2">
      <c r="A8" t="s">
        <v>7</v>
      </c>
      <c r="B8">
        <f>B7/B2</f>
        <v>11.356249999999999</v>
      </c>
      <c r="C8">
        <f>C7/C2</f>
        <v>22.712499999999999</v>
      </c>
      <c r="D8">
        <f>D7/D2</f>
        <v>34.068749999999994</v>
      </c>
      <c r="E8">
        <f>E7/E2</f>
        <v>45.424999999999997</v>
      </c>
    </row>
    <row r="9" spans="1:6" x14ac:dyDescent="0.2">
      <c r="A9" t="s">
        <v>4</v>
      </c>
      <c r="B9">
        <f>B8*60/B4</f>
        <v>68.137500000000003</v>
      </c>
      <c r="C9">
        <f>C8*60/C4</f>
        <v>136.27500000000001</v>
      </c>
      <c r="D9">
        <f>D8*60/D4</f>
        <v>204.41249999999997</v>
      </c>
      <c r="E9">
        <f>E8*60/E4</f>
        <v>272.55</v>
      </c>
    </row>
    <row r="10" spans="1:6" x14ac:dyDescent="0.2">
      <c r="A10" t="s">
        <v>5</v>
      </c>
      <c r="B10" s="2">
        <f>B9+B3</f>
        <v>1092.1375</v>
      </c>
      <c r="C10" s="2">
        <f>C9+C3</f>
        <v>1160.2750000000001</v>
      </c>
      <c r="D10" s="2">
        <f>D9+D3</f>
        <v>1228.4124999999999</v>
      </c>
      <c r="E10" s="2">
        <f>E9+E3</f>
        <v>1296.55</v>
      </c>
    </row>
    <row r="11" spans="1:6" x14ac:dyDescent="0.2">
      <c r="C11" s="2"/>
      <c r="D11" s="2"/>
    </row>
    <row r="13" spans="1:6" x14ac:dyDescent="0.2">
      <c r="A13" t="s">
        <v>10</v>
      </c>
      <c r="B13">
        <v>1117</v>
      </c>
      <c r="C13" s="4">
        <f>(B13-B3)*B4/60*B2/B5</f>
        <v>0.34122179416620807</v>
      </c>
    </row>
    <row r="14" spans="1:6" x14ac:dyDescent="0.2">
      <c r="A14" t="s">
        <v>9</v>
      </c>
      <c r="B14" s="4">
        <f>(B13-B3)*B4/60*B2/B5</f>
        <v>0.34122179416620807</v>
      </c>
      <c r="E14" s="4"/>
    </row>
    <row r="15" spans="1:6" x14ac:dyDescent="0.2">
      <c r="A15" s="7"/>
      <c r="B15" s="6"/>
      <c r="C15" s="7"/>
      <c r="D15" s="7"/>
      <c r="E15" s="6"/>
      <c r="F15" s="7"/>
    </row>
    <row r="16" spans="1:6" x14ac:dyDescent="0.2">
      <c r="A16" s="7"/>
      <c r="B16" s="7"/>
      <c r="C16" s="7"/>
      <c r="D16" s="7"/>
      <c r="E16" s="7"/>
      <c r="F16" s="7"/>
    </row>
    <row r="17" spans="1:16" x14ac:dyDescent="0.2">
      <c r="A17" s="7"/>
      <c r="B17" s="7"/>
      <c r="C17" s="7"/>
      <c r="D17" s="7"/>
      <c r="E17" s="7"/>
      <c r="F17" s="7"/>
    </row>
    <row r="18" spans="1:16" x14ac:dyDescent="0.2">
      <c r="A18" s="7"/>
      <c r="B18" s="7"/>
      <c r="C18" s="7"/>
      <c r="D18" s="7"/>
      <c r="E18" s="7"/>
      <c r="F18" s="7"/>
    </row>
    <row r="19" spans="1:16" x14ac:dyDescent="0.2">
      <c r="A19" s="7"/>
      <c r="B19" s="7"/>
      <c r="C19" s="7"/>
      <c r="D19" s="7"/>
      <c r="E19" s="7"/>
      <c r="F19" s="7"/>
    </row>
    <row r="20" spans="1:16" x14ac:dyDescent="0.2">
      <c r="A20" s="7"/>
      <c r="B20" s="7"/>
      <c r="C20" s="7"/>
      <c r="D20" s="7"/>
      <c r="E20" s="7"/>
      <c r="F20" s="7"/>
    </row>
    <row r="31" spans="1:16" x14ac:dyDescent="0.2">
      <c r="M31" s="1"/>
      <c r="N31" s="1"/>
      <c r="O31" s="1"/>
      <c r="P31" s="1"/>
    </row>
    <row r="36" spans="13:16" x14ac:dyDescent="0.2">
      <c r="M36" s="2"/>
      <c r="N36" s="2"/>
      <c r="O36" s="2"/>
      <c r="P36" s="2"/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F0E440-A3CC-B449-AB99-01E4CCE88DD1}">
  <dimension ref="A1:P36"/>
  <sheetViews>
    <sheetView workbookViewId="0">
      <selection activeCell="D22" sqref="D22"/>
    </sheetView>
  </sheetViews>
  <sheetFormatPr baseColWidth="10" defaultRowHeight="16" x14ac:dyDescent="0.2"/>
  <cols>
    <col min="1" max="1" width="24.1640625" bestFit="1" customWidth="1"/>
    <col min="2" max="2" width="15.1640625" customWidth="1"/>
    <col min="3" max="3" width="17.5" customWidth="1"/>
    <col min="6" max="6" width="19.5" customWidth="1"/>
    <col min="7" max="7" width="12.5" customWidth="1"/>
  </cols>
  <sheetData>
    <row r="1" spans="1:6" ht="21" x14ac:dyDescent="0.25">
      <c r="A1" s="3" t="s">
        <v>16</v>
      </c>
    </row>
    <row r="2" spans="1:6" x14ac:dyDescent="0.2">
      <c r="A2" t="s">
        <v>6</v>
      </c>
      <c r="B2">
        <v>1</v>
      </c>
      <c r="C2">
        <f>B2</f>
        <v>1</v>
      </c>
      <c r="D2">
        <f>B2</f>
        <v>1</v>
      </c>
      <c r="E2">
        <f>B2</f>
        <v>1</v>
      </c>
    </row>
    <row r="3" spans="1:6" x14ac:dyDescent="0.2">
      <c r="A3" t="s">
        <v>0</v>
      </c>
      <c r="B3">
        <v>1007</v>
      </c>
      <c r="C3">
        <f>B3</f>
        <v>1007</v>
      </c>
      <c r="D3">
        <f>B3</f>
        <v>1007</v>
      </c>
      <c r="E3">
        <f>B3</f>
        <v>1007</v>
      </c>
    </row>
    <row r="4" spans="1:6" x14ac:dyDescent="0.2">
      <c r="A4" t="s">
        <v>8</v>
      </c>
      <c r="B4">
        <v>30</v>
      </c>
      <c r="C4">
        <f>B4</f>
        <v>30</v>
      </c>
      <c r="D4">
        <f>B4</f>
        <v>30</v>
      </c>
      <c r="E4">
        <f>B4</f>
        <v>30</v>
      </c>
    </row>
    <row r="5" spans="1:6" x14ac:dyDescent="0.2">
      <c r="A5" t="s">
        <v>3</v>
      </c>
      <c r="B5" s="1">
        <f>AVERAGE(45.26,45.62,45.29,45.53)</f>
        <v>45.424999999999997</v>
      </c>
      <c r="C5" s="1">
        <f>AVERAGE(45.26,45.62,45.29,45.53)</f>
        <v>45.424999999999997</v>
      </c>
      <c r="D5" s="1">
        <f>AVERAGE(45.26,45.62,45.29,45.53)</f>
        <v>45.424999999999997</v>
      </c>
      <c r="E5" s="1">
        <f>AVERAGE(45.26,45.62,45.29,45.53)</f>
        <v>45.424999999999997</v>
      </c>
    </row>
    <row r="6" spans="1:6" x14ac:dyDescent="0.2">
      <c r="A6" t="s">
        <v>1</v>
      </c>
      <c r="B6">
        <v>0.25</v>
      </c>
      <c r="C6">
        <v>0.5</v>
      </c>
      <c r="D6">
        <v>0.75</v>
      </c>
      <c r="E6">
        <v>1</v>
      </c>
    </row>
    <row r="7" spans="1:6" x14ac:dyDescent="0.2">
      <c r="A7" t="s">
        <v>2</v>
      </c>
      <c r="B7">
        <f>B6*B5</f>
        <v>11.356249999999999</v>
      </c>
      <c r="C7">
        <f>C6*C5</f>
        <v>22.712499999999999</v>
      </c>
      <c r="D7">
        <f>D6*D5</f>
        <v>34.068749999999994</v>
      </c>
      <c r="E7">
        <f>E6*E5</f>
        <v>45.424999999999997</v>
      </c>
    </row>
    <row r="8" spans="1:6" x14ac:dyDescent="0.2">
      <c r="A8" t="s">
        <v>7</v>
      </c>
      <c r="B8">
        <f>B7/B2</f>
        <v>11.356249999999999</v>
      </c>
      <c r="C8">
        <f>C7/C2</f>
        <v>22.712499999999999</v>
      </c>
      <c r="D8">
        <f>D7/D2</f>
        <v>34.068749999999994</v>
      </c>
      <c r="E8">
        <f>E7/E2</f>
        <v>45.424999999999997</v>
      </c>
    </row>
    <row r="9" spans="1:6" x14ac:dyDescent="0.2">
      <c r="A9" t="s">
        <v>4</v>
      </c>
      <c r="B9">
        <f>B8*60/B4</f>
        <v>22.712499999999999</v>
      </c>
      <c r="C9">
        <f>C8*60/C4</f>
        <v>45.424999999999997</v>
      </c>
      <c r="D9">
        <f>D8*60/D4</f>
        <v>68.137499999999989</v>
      </c>
      <c r="E9">
        <f>E8*60/E4</f>
        <v>90.85</v>
      </c>
    </row>
    <row r="10" spans="1:6" x14ac:dyDescent="0.2">
      <c r="A10" t="s">
        <v>5</v>
      </c>
      <c r="B10" s="2">
        <f>B9+B3</f>
        <v>1029.7125000000001</v>
      </c>
      <c r="C10" s="2">
        <f>C9+C3</f>
        <v>1052.425</v>
      </c>
      <c r="D10" s="2">
        <f>D9+D3</f>
        <v>1075.1375</v>
      </c>
      <c r="E10" s="2">
        <f>E9+E3</f>
        <v>1097.8499999999999</v>
      </c>
    </row>
    <row r="11" spans="1:6" x14ac:dyDescent="0.2">
      <c r="C11" s="2"/>
      <c r="D11" s="2"/>
    </row>
    <row r="13" spans="1:6" x14ac:dyDescent="0.2">
      <c r="A13" t="s">
        <v>10</v>
      </c>
      <c r="B13">
        <v>1035</v>
      </c>
      <c r="C13" s="4">
        <f>(B13-B3)*B4/60*B2/B5</f>
        <v>0.30820033021463955</v>
      </c>
    </row>
    <row r="14" spans="1:6" x14ac:dyDescent="0.2">
      <c r="A14" t="s">
        <v>9</v>
      </c>
      <c r="B14" s="4">
        <f>(B13-B3)*B4/60*B2/B5</f>
        <v>0.30820033021463955</v>
      </c>
      <c r="E14" s="4"/>
    </row>
    <row r="15" spans="1:6" x14ac:dyDescent="0.2">
      <c r="A15" s="7"/>
      <c r="B15" s="6"/>
      <c r="C15" s="7"/>
      <c r="D15" s="7"/>
      <c r="E15" s="6"/>
      <c r="F15" s="7"/>
    </row>
    <row r="16" spans="1:6" x14ac:dyDescent="0.2">
      <c r="A16" s="7"/>
      <c r="B16" s="7"/>
      <c r="C16" s="7"/>
      <c r="D16" s="7"/>
      <c r="E16" s="7"/>
      <c r="F16" s="7"/>
    </row>
    <row r="17" spans="1:16" x14ac:dyDescent="0.2">
      <c r="A17" s="7"/>
      <c r="B17" s="7"/>
      <c r="C17" s="7"/>
      <c r="D17" s="7"/>
      <c r="E17" s="7"/>
      <c r="F17" s="7"/>
    </row>
    <row r="18" spans="1:16" x14ac:dyDescent="0.2">
      <c r="A18" s="7"/>
      <c r="B18" s="7"/>
      <c r="C18" s="7"/>
      <c r="D18" s="7"/>
      <c r="E18" s="7"/>
      <c r="F18" s="7"/>
    </row>
    <row r="19" spans="1:16" x14ac:dyDescent="0.2">
      <c r="A19" s="7"/>
      <c r="B19" s="7"/>
      <c r="C19" s="7"/>
      <c r="D19" s="7"/>
      <c r="E19" s="7"/>
      <c r="F19" s="7"/>
    </row>
    <row r="31" spans="1:16" x14ac:dyDescent="0.2">
      <c r="M31" s="1"/>
      <c r="N31" s="1"/>
      <c r="O31" s="1"/>
      <c r="P31" s="1"/>
    </row>
    <row r="36" spans="13:16" x14ac:dyDescent="0.2">
      <c r="M36" s="2"/>
      <c r="N36" s="2"/>
      <c r="O36" s="2"/>
      <c r="P36" s="2"/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EDF91-3024-EF4A-B628-03F749DB3AE6}">
  <dimension ref="A1:P36"/>
  <sheetViews>
    <sheetView workbookViewId="0">
      <selection activeCell="F22" sqref="F22"/>
    </sheetView>
  </sheetViews>
  <sheetFormatPr baseColWidth="10" defaultRowHeight="16" x14ac:dyDescent="0.2"/>
  <cols>
    <col min="1" max="1" width="24.1640625" bestFit="1" customWidth="1"/>
    <col min="2" max="2" width="15.1640625" customWidth="1"/>
    <col min="3" max="3" width="17.5" customWidth="1"/>
    <col min="6" max="6" width="19.5" customWidth="1"/>
    <col min="7" max="7" width="12.5" customWidth="1"/>
  </cols>
  <sheetData>
    <row r="1" spans="1:5" ht="21" x14ac:dyDescent="0.25">
      <c r="A1" s="3" t="s">
        <v>17</v>
      </c>
    </row>
    <row r="2" spans="1:5" x14ac:dyDescent="0.2">
      <c r="A2" t="s">
        <v>6</v>
      </c>
      <c r="B2">
        <v>1</v>
      </c>
      <c r="C2">
        <f>B2</f>
        <v>1</v>
      </c>
      <c r="D2">
        <f>B2</f>
        <v>1</v>
      </c>
      <c r="E2">
        <f>B2</f>
        <v>1</v>
      </c>
    </row>
    <row r="3" spans="1:5" x14ac:dyDescent="0.2">
      <c r="A3" t="s">
        <v>0</v>
      </c>
      <c r="B3">
        <v>1024</v>
      </c>
      <c r="C3">
        <f>B3</f>
        <v>1024</v>
      </c>
      <c r="D3">
        <f>B3</f>
        <v>1024</v>
      </c>
      <c r="E3">
        <f>B3</f>
        <v>1024</v>
      </c>
    </row>
    <row r="4" spans="1:5" x14ac:dyDescent="0.2">
      <c r="A4" t="s">
        <v>8</v>
      </c>
      <c r="B4">
        <v>10</v>
      </c>
      <c r="C4">
        <f>B4</f>
        <v>10</v>
      </c>
      <c r="D4">
        <f>B4</f>
        <v>10</v>
      </c>
      <c r="E4">
        <f>B4</f>
        <v>10</v>
      </c>
    </row>
    <row r="5" spans="1:5" x14ac:dyDescent="0.2">
      <c r="A5" t="s">
        <v>3</v>
      </c>
      <c r="B5" s="1">
        <f>AVERAGE(45.26,45.62,45.29,45.53)</f>
        <v>45.424999999999997</v>
      </c>
      <c r="C5" s="1">
        <f>AVERAGE(45.26,45.62,45.29,45.53)</f>
        <v>45.424999999999997</v>
      </c>
      <c r="D5" s="1">
        <f>AVERAGE(45.26,45.62,45.29,45.53)</f>
        <v>45.424999999999997</v>
      </c>
      <c r="E5" s="1">
        <f>AVERAGE(45.26,45.62,45.29,45.53)</f>
        <v>45.424999999999997</v>
      </c>
    </row>
    <row r="6" spans="1:5" x14ac:dyDescent="0.2">
      <c r="A6" t="s">
        <v>1</v>
      </c>
      <c r="B6">
        <v>0.25</v>
      </c>
      <c r="C6">
        <v>0.5</v>
      </c>
      <c r="D6">
        <v>0.75</v>
      </c>
      <c r="E6">
        <v>1</v>
      </c>
    </row>
    <row r="7" spans="1:5" x14ac:dyDescent="0.2">
      <c r="A7" t="s">
        <v>2</v>
      </c>
      <c r="B7">
        <f>B6*B5</f>
        <v>11.356249999999999</v>
      </c>
      <c r="C7">
        <f>C6*C5</f>
        <v>22.712499999999999</v>
      </c>
      <c r="D7">
        <f>D6*D5</f>
        <v>34.068749999999994</v>
      </c>
      <c r="E7">
        <f>E6*E5</f>
        <v>45.424999999999997</v>
      </c>
    </row>
    <row r="8" spans="1:5" x14ac:dyDescent="0.2">
      <c r="A8" t="s">
        <v>7</v>
      </c>
      <c r="B8">
        <f>B7/B2</f>
        <v>11.356249999999999</v>
      </c>
      <c r="C8">
        <f>C7/C2</f>
        <v>22.712499999999999</v>
      </c>
      <c r="D8">
        <f>D7/D2</f>
        <v>34.068749999999994</v>
      </c>
      <c r="E8">
        <f>E7/E2</f>
        <v>45.424999999999997</v>
      </c>
    </row>
    <row r="9" spans="1:5" x14ac:dyDescent="0.2">
      <c r="A9" t="s">
        <v>4</v>
      </c>
      <c r="B9">
        <f>B8*60/B4</f>
        <v>68.137500000000003</v>
      </c>
      <c r="C9">
        <f>C8*60/C4</f>
        <v>136.27500000000001</v>
      </c>
      <c r="D9">
        <f>D8*60/D4</f>
        <v>204.41249999999997</v>
      </c>
      <c r="E9">
        <f>E8*60/E4</f>
        <v>272.55</v>
      </c>
    </row>
    <row r="10" spans="1:5" x14ac:dyDescent="0.2">
      <c r="A10" t="s">
        <v>5</v>
      </c>
      <c r="B10" s="2">
        <f>B9+B3</f>
        <v>1092.1375</v>
      </c>
      <c r="C10" s="2">
        <f>C9+C3</f>
        <v>1160.2750000000001</v>
      </c>
      <c r="D10" s="2">
        <f>D9+D3</f>
        <v>1228.4124999999999</v>
      </c>
      <c r="E10" s="2">
        <f>E9+E3</f>
        <v>1296.55</v>
      </c>
    </row>
    <row r="11" spans="1:5" x14ac:dyDescent="0.2">
      <c r="C11" s="2"/>
      <c r="D11" s="2"/>
    </row>
    <row r="13" spans="1:5" x14ac:dyDescent="0.2">
      <c r="A13" t="s">
        <v>10</v>
      </c>
      <c r="B13">
        <v>1102</v>
      </c>
      <c r="C13" s="4">
        <f>(B13-B3)*B4/60*B2/B5</f>
        <v>0.28618602091359385</v>
      </c>
    </row>
    <row r="14" spans="1:5" x14ac:dyDescent="0.2">
      <c r="A14" t="s">
        <v>9</v>
      </c>
      <c r="B14" s="4">
        <f>(B13-B3)*B4/60*B2/B5</f>
        <v>0.28618602091359385</v>
      </c>
      <c r="E14" s="4"/>
    </row>
    <row r="15" spans="1:5" x14ac:dyDescent="0.2">
      <c r="A15" s="7"/>
      <c r="B15" s="6"/>
      <c r="C15" s="7"/>
      <c r="D15" s="7"/>
      <c r="E15" s="6"/>
    </row>
    <row r="16" spans="1:5" x14ac:dyDescent="0.2">
      <c r="A16" s="7"/>
      <c r="B16" s="7"/>
      <c r="C16" s="7"/>
      <c r="D16" s="7"/>
      <c r="E16" s="7"/>
    </row>
    <row r="17" spans="1:16" x14ac:dyDescent="0.2">
      <c r="A17" s="7"/>
      <c r="B17" s="7"/>
      <c r="C17" s="7"/>
      <c r="D17" s="7"/>
      <c r="E17" s="7"/>
    </row>
    <row r="18" spans="1:16" x14ac:dyDescent="0.2">
      <c r="A18" s="7"/>
      <c r="B18" s="7"/>
      <c r="C18" s="7"/>
      <c r="D18" s="7"/>
      <c r="E18" s="7"/>
    </row>
    <row r="19" spans="1:16" x14ac:dyDescent="0.2">
      <c r="A19" s="7"/>
      <c r="B19" s="7"/>
      <c r="C19" s="7"/>
      <c r="D19" s="7"/>
      <c r="E19" s="7"/>
    </row>
    <row r="20" spans="1:16" x14ac:dyDescent="0.2">
      <c r="A20" s="7"/>
      <c r="B20" s="7"/>
      <c r="C20" s="7"/>
      <c r="D20" s="7"/>
      <c r="E20" s="7"/>
    </row>
    <row r="21" spans="1:16" x14ac:dyDescent="0.2">
      <c r="A21" s="7"/>
      <c r="B21" s="7"/>
      <c r="C21" s="7"/>
      <c r="D21" s="7"/>
      <c r="E21" s="7"/>
    </row>
    <row r="31" spans="1:16" x14ac:dyDescent="0.2">
      <c r="M31" s="1"/>
      <c r="N31" s="1"/>
      <c r="O31" s="1"/>
      <c r="P31" s="1"/>
    </row>
    <row r="36" spans="13:16" x14ac:dyDescent="0.2">
      <c r="M36" s="2"/>
      <c r="N36" s="2"/>
      <c r="O36" s="2"/>
      <c r="P36" s="2"/>
    </row>
  </sheetData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315A1-FDFC-7447-BDB9-9BCDF7F148CA}">
  <dimension ref="A1:P36"/>
  <sheetViews>
    <sheetView workbookViewId="0">
      <selection activeCell="D27" sqref="D27"/>
    </sheetView>
  </sheetViews>
  <sheetFormatPr baseColWidth="10" defaultRowHeight="16" x14ac:dyDescent="0.2"/>
  <cols>
    <col min="1" max="1" width="24.1640625" bestFit="1" customWidth="1"/>
    <col min="2" max="2" width="15.1640625" customWidth="1"/>
    <col min="3" max="3" width="17.5" customWidth="1"/>
    <col min="6" max="6" width="19.5" customWidth="1"/>
    <col min="7" max="7" width="12.5" customWidth="1"/>
  </cols>
  <sheetData>
    <row r="1" spans="1:6" ht="21" x14ac:dyDescent="0.25">
      <c r="A1" s="3" t="s">
        <v>13</v>
      </c>
    </row>
    <row r="2" spans="1:6" x14ac:dyDescent="0.2">
      <c r="A2" t="s">
        <v>6</v>
      </c>
      <c r="B2">
        <v>1</v>
      </c>
      <c r="C2">
        <f>B2</f>
        <v>1</v>
      </c>
      <c r="D2">
        <f>B2</f>
        <v>1</v>
      </c>
      <c r="E2">
        <f>B2</f>
        <v>1</v>
      </c>
    </row>
    <row r="3" spans="1:6" x14ac:dyDescent="0.2">
      <c r="A3" t="s">
        <v>0</v>
      </c>
      <c r="B3">
        <v>1003</v>
      </c>
      <c r="C3">
        <f>B3</f>
        <v>1003</v>
      </c>
      <c r="D3">
        <f>B3</f>
        <v>1003</v>
      </c>
      <c r="E3">
        <f>B3</f>
        <v>1003</v>
      </c>
    </row>
    <row r="4" spans="1:6" x14ac:dyDescent="0.2">
      <c r="A4" t="s">
        <v>8</v>
      </c>
      <c r="B4">
        <v>60</v>
      </c>
      <c r="C4">
        <f>B4</f>
        <v>60</v>
      </c>
      <c r="D4">
        <f>B4</f>
        <v>60</v>
      </c>
      <c r="E4">
        <f>B4</f>
        <v>60</v>
      </c>
    </row>
    <row r="5" spans="1:6" x14ac:dyDescent="0.2">
      <c r="A5" t="s">
        <v>3</v>
      </c>
      <c r="B5" s="1">
        <f>AVERAGE(45.26,45.62,45.29,45.53)</f>
        <v>45.424999999999997</v>
      </c>
      <c r="C5" s="1">
        <f>AVERAGE(45.26,45.62,45.29,45.53)</f>
        <v>45.424999999999997</v>
      </c>
      <c r="D5" s="1">
        <f>AVERAGE(45.26,45.62,45.29,45.53)</f>
        <v>45.424999999999997</v>
      </c>
      <c r="E5" s="1">
        <f>AVERAGE(45.26,45.62,45.29,45.53)</f>
        <v>45.424999999999997</v>
      </c>
    </row>
    <row r="6" spans="1:6" x14ac:dyDescent="0.2">
      <c r="A6" t="s">
        <v>1</v>
      </c>
      <c r="B6">
        <v>0.25</v>
      </c>
      <c r="C6">
        <v>0.5</v>
      </c>
      <c r="D6">
        <v>0.75</v>
      </c>
      <c r="E6">
        <v>1</v>
      </c>
    </row>
    <row r="7" spans="1:6" x14ac:dyDescent="0.2">
      <c r="A7" t="s">
        <v>2</v>
      </c>
      <c r="B7">
        <f>B6*B5</f>
        <v>11.356249999999999</v>
      </c>
      <c r="C7">
        <f>C6*C5</f>
        <v>22.712499999999999</v>
      </c>
      <c r="D7">
        <f>D6*D5</f>
        <v>34.068749999999994</v>
      </c>
      <c r="E7">
        <f>E6*E5</f>
        <v>45.424999999999997</v>
      </c>
    </row>
    <row r="8" spans="1:6" x14ac:dyDescent="0.2">
      <c r="A8" t="s">
        <v>7</v>
      </c>
      <c r="B8">
        <f>B7/B2</f>
        <v>11.356249999999999</v>
      </c>
      <c r="C8">
        <f>C7/C2</f>
        <v>22.712499999999999</v>
      </c>
      <c r="D8">
        <f>D7/D2</f>
        <v>34.068749999999994</v>
      </c>
      <c r="E8">
        <f>E7/E2</f>
        <v>45.424999999999997</v>
      </c>
    </row>
    <row r="9" spans="1:6" x14ac:dyDescent="0.2">
      <c r="A9" t="s">
        <v>4</v>
      </c>
      <c r="B9">
        <f>B8*60/B4</f>
        <v>11.356249999999999</v>
      </c>
      <c r="C9">
        <f>C8*60/C4</f>
        <v>22.712499999999999</v>
      </c>
      <c r="D9">
        <f>D8*60/D4</f>
        <v>34.068749999999994</v>
      </c>
      <c r="E9">
        <f>E8*60/E4</f>
        <v>45.424999999999997</v>
      </c>
    </row>
    <row r="10" spans="1:6" x14ac:dyDescent="0.2">
      <c r="A10" t="s">
        <v>5</v>
      </c>
      <c r="B10" s="2">
        <f>B9+B3</f>
        <v>1014.35625</v>
      </c>
      <c r="C10" s="2">
        <f>C9+C3</f>
        <v>1025.7125000000001</v>
      </c>
      <c r="D10" s="2">
        <f>D9+D3</f>
        <v>1037.0687499999999</v>
      </c>
      <c r="E10" s="2">
        <f>E9+E3</f>
        <v>1048.425</v>
      </c>
    </row>
    <row r="11" spans="1:6" x14ac:dyDescent="0.2">
      <c r="C11" s="2"/>
      <c r="D11" s="2"/>
    </row>
    <row r="13" spans="1:6" x14ac:dyDescent="0.2">
      <c r="A13" t="s">
        <v>10</v>
      </c>
      <c r="B13">
        <v>1016</v>
      </c>
      <c r="C13" s="4">
        <f>B14</f>
        <v>0.28618602091359385</v>
      </c>
    </row>
    <row r="14" spans="1:6" x14ac:dyDescent="0.2">
      <c r="A14" t="s">
        <v>9</v>
      </c>
      <c r="B14" s="4">
        <f>(B13-B3)*B4/60*B2/B5</f>
        <v>0.28618602091359385</v>
      </c>
    </row>
    <row r="15" spans="1:6" x14ac:dyDescent="0.2">
      <c r="A15" s="7"/>
      <c r="B15" s="6"/>
      <c r="C15" s="7"/>
      <c r="D15" s="7"/>
      <c r="E15" s="7"/>
      <c r="F15" s="7"/>
    </row>
    <row r="16" spans="1:6" x14ac:dyDescent="0.2">
      <c r="A16" s="7"/>
      <c r="B16" s="7"/>
      <c r="C16" s="7"/>
      <c r="D16" s="7"/>
      <c r="E16" s="7"/>
      <c r="F16" s="7"/>
    </row>
    <row r="17" spans="1:16" x14ac:dyDescent="0.2">
      <c r="A17" s="7"/>
      <c r="B17" s="7"/>
      <c r="C17" s="7"/>
      <c r="D17" s="7"/>
      <c r="E17" s="7"/>
      <c r="F17" s="7"/>
    </row>
    <row r="18" spans="1:16" x14ac:dyDescent="0.2">
      <c r="A18" s="7"/>
      <c r="B18" s="7"/>
      <c r="C18" s="7"/>
      <c r="D18" s="7"/>
      <c r="E18" s="7"/>
      <c r="F18" s="7"/>
    </row>
    <row r="19" spans="1:16" x14ac:dyDescent="0.2">
      <c r="A19" s="7"/>
      <c r="B19" s="7"/>
      <c r="C19" s="7"/>
      <c r="D19" s="7"/>
      <c r="E19" s="7"/>
      <c r="F19" s="7"/>
    </row>
    <row r="20" spans="1:16" x14ac:dyDescent="0.2">
      <c r="A20" s="7"/>
      <c r="B20" s="7"/>
      <c r="C20" s="7"/>
      <c r="D20" s="7"/>
      <c r="E20" s="7"/>
      <c r="F20" s="7"/>
    </row>
    <row r="21" spans="1:16" x14ac:dyDescent="0.2">
      <c r="A21" s="7"/>
      <c r="B21" s="7"/>
      <c r="C21" s="7"/>
      <c r="D21" s="7"/>
      <c r="E21" s="7"/>
      <c r="F21" s="7"/>
    </row>
    <row r="31" spans="1:16" x14ac:dyDescent="0.2">
      <c r="M31" s="1"/>
      <c r="N31" s="1"/>
      <c r="O31" s="1"/>
      <c r="P31" s="1"/>
    </row>
    <row r="36" spans="13:16" x14ac:dyDescent="0.2">
      <c r="M36" s="2"/>
      <c r="N36" s="2"/>
      <c r="O36" s="2"/>
      <c r="P36" s="2"/>
    </row>
  </sheetData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44303-A7E1-634A-90E1-6876B8007AD6}">
  <dimension ref="A1:P36"/>
  <sheetViews>
    <sheetView workbookViewId="0">
      <selection activeCell="H31" sqref="H31"/>
    </sheetView>
  </sheetViews>
  <sheetFormatPr baseColWidth="10" defaultRowHeight="16" x14ac:dyDescent="0.2"/>
  <cols>
    <col min="1" max="1" width="24.1640625" bestFit="1" customWidth="1"/>
    <col min="2" max="2" width="15.1640625" customWidth="1"/>
    <col min="3" max="3" width="17.5" customWidth="1"/>
    <col min="6" max="6" width="19.5" customWidth="1"/>
    <col min="7" max="7" width="12.5" customWidth="1"/>
  </cols>
  <sheetData>
    <row r="1" spans="1:7" ht="21" x14ac:dyDescent="0.25">
      <c r="A1" s="3" t="s">
        <v>14</v>
      </c>
    </row>
    <row r="2" spans="1:7" x14ac:dyDescent="0.2">
      <c r="A2" t="s">
        <v>6</v>
      </c>
      <c r="B2">
        <v>1</v>
      </c>
      <c r="C2">
        <f>B2</f>
        <v>1</v>
      </c>
      <c r="D2">
        <f>B2</f>
        <v>1</v>
      </c>
      <c r="E2">
        <f>B2</f>
        <v>1</v>
      </c>
    </row>
    <row r="3" spans="1:7" x14ac:dyDescent="0.2">
      <c r="A3" t="s">
        <v>0</v>
      </c>
      <c r="B3">
        <v>1013</v>
      </c>
      <c r="C3">
        <f>B3</f>
        <v>1013</v>
      </c>
      <c r="D3">
        <f>B3</f>
        <v>1013</v>
      </c>
      <c r="E3">
        <f>B3</f>
        <v>1013</v>
      </c>
    </row>
    <row r="4" spans="1:7" x14ac:dyDescent="0.2">
      <c r="A4" t="s">
        <v>8</v>
      </c>
      <c r="B4">
        <v>30</v>
      </c>
      <c r="C4">
        <f>B4</f>
        <v>30</v>
      </c>
      <c r="D4">
        <f>B4</f>
        <v>30</v>
      </c>
      <c r="E4">
        <f>B4</f>
        <v>30</v>
      </c>
    </row>
    <row r="5" spans="1:7" x14ac:dyDescent="0.2">
      <c r="A5" t="s">
        <v>3</v>
      </c>
      <c r="B5" s="1">
        <f>AVERAGE(45.26,45.62,45.29,45.53)</f>
        <v>45.424999999999997</v>
      </c>
      <c r="C5" s="1">
        <f>AVERAGE(45.26,45.62,45.29,45.53)</f>
        <v>45.424999999999997</v>
      </c>
      <c r="D5" s="1">
        <f>AVERAGE(45.26,45.62,45.29,45.53)</f>
        <v>45.424999999999997</v>
      </c>
      <c r="E5" s="1">
        <f>AVERAGE(45.26,45.62,45.29,45.53)</f>
        <v>45.424999999999997</v>
      </c>
    </row>
    <row r="6" spans="1:7" x14ac:dyDescent="0.2">
      <c r="A6" t="s">
        <v>1</v>
      </c>
      <c r="B6">
        <v>0.25</v>
      </c>
      <c r="C6">
        <v>0.5</v>
      </c>
      <c r="D6">
        <v>0.75</v>
      </c>
      <c r="E6">
        <v>1</v>
      </c>
    </row>
    <row r="7" spans="1:7" x14ac:dyDescent="0.2">
      <c r="A7" t="s">
        <v>2</v>
      </c>
      <c r="B7">
        <f>B6*B5</f>
        <v>11.356249999999999</v>
      </c>
      <c r="C7">
        <f>C6*C5</f>
        <v>22.712499999999999</v>
      </c>
      <c r="D7">
        <f>D6*D5</f>
        <v>34.068749999999994</v>
      </c>
      <c r="E7">
        <f>E6*E5</f>
        <v>45.424999999999997</v>
      </c>
    </row>
    <row r="8" spans="1:7" x14ac:dyDescent="0.2">
      <c r="A8" t="s">
        <v>7</v>
      </c>
      <c r="B8">
        <f>B7/B2</f>
        <v>11.356249999999999</v>
      </c>
      <c r="C8">
        <f>C7/C2</f>
        <v>22.712499999999999</v>
      </c>
      <c r="D8">
        <f>D7/D2</f>
        <v>34.068749999999994</v>
      </c>
      <c r="E8">
        <f>E7/E2</f>
        <v>45.424999999999997</v>
      </c>
    </row>
    <row r="9" spans="1:7" x14ac:dyDescent="0.2">
      <c r="A9" t="s">
        <v>4</v>
      </c>
      <c r="B9">
        <f>B8*60/B4</f>
        <v>22.712499999999999</v>
      </c>
      <c r="C9">
        <f>C8*60/C4</f>
        <v>45.424999999999997</v>
      </c>
      <c r="D9">
        <f>D8*60/D4</f>
        <v>68.137499999999989</v>
      </c>
      <c r="E9">
        <f>E8*60/E4</f>
        <v>90.85</v>
      </c>
    </row>
    <row r="10" spans="1:7" x14ac:dyDescent="0.2">
      <c r="A10" t="s">
        <v>5</v>
      </c>
      <c r="B10" s="2">
        <f>B9+B3</f>
        <v>1035.7125000000001</v>
      </c>
      <c r="C10" s="2">
        <f>C9+C3</f>
        <v>1058.425</v>
      </c>
      <c r="D10" s="2">
        <f>D9+D3</f>
        <v>1081.1375</v>
      </c>
      <c r="E10" s="2">
        <f>E9+E3</f>
        <v>1103.8499999999999</v>
      </c>
    </row>
    <row r="11" spans="1:7" x14ac:dyDescent="0.2">
      <c r="C11" s="2"/>
      <c r="D11" s="2"/>
    </row>
    <row r="13" spans="1:7" x14ac:dyDescent="0.2">
      <c r="A13" t="s">
        <v>10</v>
      </c>
      <c r="B13">
        <v>1037</v>
      </c>
      <c r="C13" s="4">
        <f>B14</f>
        <v>0.26417171161254815</v>
      </c>
    </row>
    <row r="14" spans="1:7" x14ac:dyDescent="0.2">
      <c r="A14" s="9" t="s">
        <v>9</v>
      </c>
      <c r="B14" s="10">
        <f>(B13-B3)*B4/60*B2/B5</f>
        <v>0.26417171161254815</v>
      </c>
      <c r="C14" s="9"/>
      <c r="D14" s="9"/>
      <c r="E14" s="9"/>
      <c r="F14" s="9"/>
      <c r="G14" s="9"/>
    </row>
    <row r="15" spans="1:7" x14ac:dyDescent="0.2">
      <c r="A15" s="9"/>
      <c r="B15" s="6"/>
      <c r="C15" s="9"/>
      <c r="D15" s="9"/>
      <c r="E15" s="9"/>
      <c r="F15" s="9"/>
      <c r="G15" s="9"/>
    </row>
    <row r="16" spans="1:7" x14ac:dyDescent="0.2">
      <c r="A16" s="9"/>
      <c r="B16" s="9"/>
      <c r="C16" s="9"/>
      <c r="D16" s="9"/>
      <c r="E16" s="9"/>
      <c r="F16" s="9"/>
      <c r="G16" s="9"/>
    </row>
    <row r="17" spans="1:16" x14ac:dyDescent="0.2">
      <c r="A17" s="9"/>
      <c r="B17" s="9"/>
      <c r="C17" s="9"/>
      <c r="D17" s="9"/>
      <c r="E17" s="9"/>
      <c r="F17" s="9"/>
      <c r="G17" s="9"/>
    </row>
    <row r="18" spans="1:16" x14ac:dyDescent="0.2">
      <c r="A18" s="9"/>
      <c r="B18" s="9"/>
      <c r="C18" s="9"/>
      <c r="D18" s="9"/>
      <c r="E18" s="9"/>
      <c r="F18" s="9"/>
      <c r="G18" s="9"/>
    </row>
    <row r="19" spans="1:16" x14ac:dyDescent="0.2">
      <c r="A19" s="9"/>
      <c r="B19" s="9"/>
      <c r="C19" s="9"/>
      <c r="D19" s="9"/>
      <c r="E19" s="9"/>
      <c r="F19" s="9"/>
      <c r="G19" s="9"/>
    </row>
    <row r="20" spans="1:16" x14ac:dyDescent="0.2">
      <c r="A20" s="9"/>
      <c r="B20" s="9"/>
      <c r="C20" s="9"/>
      <c r="D20" s="9"/>
      <c r="E20" s="9"/>
      <c r="F20" s="9"/>
      <c r="G20" s="9"/>
    </row>
    <row r="21" spans="1:16" x14ac:dyDescent="0.2">
      <c r="A21" s="9"/>
      <c r="B21" s="9"/>
      <c r="C21" s="9"/>
      <c r="D21" s="9"/>
      <c r="E21" s="9"/>
      <c r="F21" s="9"/>
      <c r="G21" s="9"/>
    </row>
    <row r="22" spans="1:16" x14ac:dyDescent="0.2">
      <c r="A22" s="9"/>
      <c r="B22" s="9"/>
      <c r="C22" s="9"/>
      <c r="D22" s="9"/>
      <c r="E22" s="9"/>
      <c r="F22" s="9"/>
      <c r="G22" s="9"/>
    </row>
    <row r="23" spans="1:16" x14ac:dyDescent="0.2">
      <c r="A23" s="9"/>
      <c r="B23" s="9"/>
      <c r="C23" s="9"/>
      <c r="D23" s="9"/>
      <c r="E23" s="9"/>
      <c r="F23" s="9"/>
      <c r="G23" s="9"/>
    </row>
    <row r="24" spans="1:16" x14ac:dyDescent="0.2">
      <c r="A24" s="9"/>
      <c r="B24" s="9"/>
      <c r="C24" s="9"/>
      <c r="D24" s="9"/>
      <c r="E24" s="9"/>
      <c r="F24" s="9"/>
      <c r="G24" s="9"/>
    </row>
    <row r="25" spans="1:16" x14ac:dyDescent="0.2">
      <c r="A25" s="9"/>
      <c r="B25" s="9"/>
      <c r="C25" s="9"/>
      <c r="D25" s="9"/>
      <c r="E25" s="9"/>
      <c r="F25" s="9"/>
      <c r="G25" s="9"/>
    </row>
    <row r="26" spans="1:16" x14ac:dyDescent="0.2">
      <c r="A26" s="9"/>
      <c r="B26" s="9"/>
      <c r="C26" s="9"/>
      <c r="D26" s="9"/>
      <c r="E26" s="9"/>
      <c r="F26" s="9"/>
      <c r="G26" s="9"/>
    </row>
    <row r="27" spans="1:16" x14ac:dyDescent="0.2">
      <c r="A27" s="9"/>
      <c r="B27" s="9"/>
      <c r="C27" s="9"/>
      <c r="D27" s="9"/>
      <c r="E27" s="9"/>
      <c r="F27" s="9"/>
      <c r="G27" s="9"/>
    </row>
    <row r="31" spans="1:16" x14ac:dyDescent="0.2">
      <c r="M31" s="1"/>
      <c r="N31" s="1"/>
      <c r="O31" s="1"/>
      <c r="P31" s="1"/>
    </row>
    <row r="36" spans="13:16" x14ac:dyDescent="0.2">
      <c r="M36" s="2"/>
      <c r="N36" s="2"/>
      <c r="O36" s="2"/>
      <c r="P36" s="2"/>
    </row>
  </sheetData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A36B6-10A4-1F4B-AF2B-03EBE2C2A057}">
  <dimension ref="A1:P36"/>
  <sheetViews>
    <sheetView workbookViewId="0">
      <selection activeCell="B13" sqref="B13:C13"/>
    </sheetView>
  </sheetViews>
  <sheetFormatPr baseColWidth="10" defaultRowHeight="16" x14ac:dyDescent="0.2"/>
  <cols>
    <col min="1" max="1" width="24.1640625" bestFit="1" customWidth="1"/>
    <col min="2" max="2" width="15.1640625" customWidth="1"/>
    <col min="3" max="3" width="17.5" customWidth="1"/>
    <col min="6" max="6" width="19.5" customWidth="1"/>
    <col min="7" max="7" width="12.5" customWidth="1"/>
  </cols>
  <sheetData>
    <row r="1" spans="1:6" ht="21" x14ac:dyDescent="0.25">
      <c r="A1" s="3" t="s">
        <v>15</v>
      </c>
    </row>
    <row r="2" spans="1:6" x14ac:dyDescent="0.2">
      <c r="A2" t="s">
        <v>6</v>
      </c>
      <c r="B2">
        <v>1</v>
      </c>
      <c r="C2">
        <f>B2</f>
        <v>1</v>
      </c>
      <c r="D2">
        <f>B2</f>
        <v>1</v>
      </c>
      <c r="E2">
        <f>B2</f>
        <v>1</v>
      </c>
    </row>
    <row r="3" spans="1:6" x14ac:dyDescent="0.2">
      <c r="A3" t="s">
        <v>0</v>
      </c>
      <c r="B3">
        <v>1023</v>
      </c>
      <c r="C3">
        <f>B3</f>
        <v>1023</v>
      </c>
      <c r="D3">
        <f>B3</f>
        <v>1023</v>
      </c>
      <c r="E3">
        <f>B3</f>
        <v>1023</v>
      </c>
    </row>
    <row r="4" spans="1:6" x14ac:dyDescent="0.2">
      <c r="A4" t="s">
        <v>8</v>
      </c>
      <c r="B4">
        <v>10</v>
      </c>
      <c r="C4">
        <f>B4</f>
        <v>10</v>
      </c>
      <c r="D4">
        <f>B4</f>
        <v>10</v>
      </c>
      <c r="E4">
        <f>B4</f>
        <v>10</v>
      </c>
    </row>
    <row r="5" spans="1:6" x14ac:dyDescent="0.2">
      <c r="A5" t="s">
        <v>3</v>
      </c>
      <c r="B5" s="1">
        <f>AVERAGE(45.26,45.62,45.29,45.53)</f>
        <v>45.424999999999997</v>
      </c>
      <c r="C5" s="1">
        <f>AVERAGE(45.26,45.62,45.29,45.53)</f>
        <v>45.424999999999997</v>
      </c>
      <c r="D5" s="1">
        <f>AVERAGE(45.26,45.62,45.29,45.53)</f>
        <v>45.424999999999997</v>
      </c>
      <c r="E5" s="1">
        <f>AVERAGE(45.26,45.62,45.29,45.53)</f>
        <v>45.424999999999997</v>
      </c>
    </row>
    <row r="6" spans="1:6" x14ac:dyDescent="0.2">
      <c r="A6" t="s">
        <v>1</v>
      </c>
      <c r="B6">
        <v>0.25</v>
      </c>
      <c r="C6">
        <v>0.5</v>
      </c>
      <c r="D6">
        <v>0.75</v>
      </c>
      <c r="E6">
        <v>1</v>
      </c>
    </row>
    <row r="7" spans="1:6" x14ac:dyDescent="0.2">
      <c r="A7" t="s">
        <v>2</v>
      </c>
      <c r="B7">
        <f>B6*B5</f>
        <v>11.356249999999999</v>
      </c>
      <c r="C7">
        <f>C6*C5</f>
        <v>22.712499999999999</v>
      </c>
      <c r="D7">
        <f>D6*D5</f>
        <v>34.068749999999994</v>
      </c>
      <c r="E7">
        <f>E6*E5</f>
        <v>45.424999999999997</v>
      </c>
    </row>
    <row r="8" spans="1:6" x14ac:dyDescent="0.2">
      <c r="A8" t="s">
        <v>7</v>
      </c>
      <c r="B8">
        <f>B7/B2</f>
        <v>11.356249999999999</v>
      </c>
      <c r="C8">
        <f>C7/C2</f>
        <v>22.712499999999999</v>
      </c>
      <c r="D8">
        <f>D7/D2</f>
        <v>34.068749999999994</v>
      </c>
      <c r="E8">
        <f>E7/E2</f>
        <v>45.424999999999997</v>
      </c>
    </row>
    <row r="9" spans="1:6" x14ac:dyDescent="0.2">
      <c r="A9" t="s">
        <v>4</v>
      </c>
      <c r="B9">
        <f>B8*60/B4</f>
        <v>68.137500000000003</v>
      </c>
      <c r="C9">
        <f>C8*60/C4</f>
        <v>136.27500000000001</v>
      </c>
      <c r="D9">
        <f>D8*60/D4</f>
        <v>204.41249999999997</v>
      </c>
      <c r="E9">
        <f>E8*60/E4</f>
        <v>272.55</v>
      </c>
    </row>
    <row r="10" spans="1:6" x14ac:dyDescent="0.2">
      <c r="A10" t="s">
        <v>5</v>
      </c>
      <c r="B10" s="2">
        <f>B9+B3</f>
        <v>1091.1375</v>
      </c>
      <c r="C10" s="2">
        <f>C9+C3</f>
        <v>1159.2750000000001</v>
      </c>
      <c r="D10" s="2">
        <f>D9+D3</f>
        <v>1227.4124999999999</v>
      </c>
      <c r="E10" s="2">
        <f>E9+E3</f>
        <v>1295.55</v>
      </c>
    </row>
    <row r="11" spans="1:6" x14ac:dyDescent="0.2">
      <c r="C11" s="2"/>
      <c r="D11" s="2"/>
    </row>
    <row r="13" spans="1:6" x14ac:dyDescent="0.2">
      <c r="A13" t="s">
        <v>10</v>
      </c>
      <c r="B13">
        <v>1090</v>
      </c>
      <c r="C13" s="4">
        <f>B14</f>
        <v>0.24582645386167676</v>
      </c>
    </row>
    <row r="14" spans="1:6" x14ac:dyDescent="0.2">
      <c r="A14" s="7" t="s">
        <v>9</v>
      </c>
      <c r="B14" s="8">
        <f>(B13-B3)*B4/60*B2/B5</f>
        <v>0.24582645386167676</v>
      </c>
      <c r="C14" s="7"/>
      <c r="D14" s="7"/>
      <c r="E14" s="7"/>
      <c r="F14" s="7"/>
    </row>
    <row r="15" spans="1:6" x14ac:dyDescent="0.2">
      <c r="A15" s="7"/>
      <c r="B15" s="6"/>
      <c r="C15" s="7"/>
      <c r="D15" s="7"/>
      <c r="E15" s="7"/>
      <c r="F15" s="7"/>
    </row>
    <row r="16" spans="1:6" x14ac:dyDescent="0.2">
      <c r="A16" s="7"/>
      <c r="B16" s="7"/>
      <c r="C16" s="7"/>
      <c r="D16" s="7"/>
      <c r="E16" s="7"/>
      <c r="F16" s="7"/>
    </row>
    <row r="17" spans="1:16" x14ac:dyDescent="0.2">
      <c r="A17" s="7"/>
      <c r="B17" s="7"/>
      <c r="C17" s="7"/>
      <c r="D17" s="7"/>
      <c r="E17" s="7"/>
      <c r="F17" s="7"/>
    </row>
    <row r="18" spans="1:16" x14ac:dyDescent="0.2">
      <c r="A18" s="7"/>
      <c r="B18" s="7"/>
      <c r="C18" s="7"/>
      <c r="D18" s="7"/>
      <c r="E18" s="7"/>
      <c r="F18" s="7"/>
    </row>
    <row r="19" spans="1:16" x14ac:dyDescent="0.2">
      <c r="A19" s="7"/>
      <c r="B19" s="7"/>
      <c r="C19" s="7"/>
      <c r="D19" s="7"/>
      <c r="E19" s="7"/>
      <c r="F19" s="7"/>
    </row>
    <row r="20" spans="1:16" x14ac:dyDescent="0.2">
      <c r="A20" s="7"/>
      <c r="B20" s="7"/>
      <c r="C20" s="7"/>
      <c r="D20" s="7"/>
      <c r="E20" s="7"/>
      <c r="F20" s="7"/>
    </row>
    <row r="21" spans="1:16" x14ac:dyDescent="0.2">
      <c r="A21" s="7"/>
      <c r="B21" s="7"/>
      <c r="C21" s="7"/>
      <c r="D21" s="7"/>
      <c r="E21" s="7"/>
      <c r="F21" s="7"/>
    </row>
    <row r="22" spans="1:16" x14ac:dyDescent="0.2">
      <c r="A22" s="7"/>
      <c r="B22" s="7"/>
      <c r="C22" s="7"/>
      <c r="D22" s="7"/>
      <c r="E22" s="7"/>
      <c r="F22" s="7"/>
    </row>
    <row r="31" spans="1:16" x14ac:dyDescent="0.2">
      <c r="M31" s="1"/>
      <c r="N31" s="1"/>
      <c r="O31" s="1"/>
      <c r="P31" s="1"/>
    </row>
    <row r="36" spans="13:16" x14ac:dyDescent="0.2">
      <c r="M36" s="2"/>
      <c r="N36" s="2"/>
      <c r="O36" s="2"/>
      <c r="P36" s="2"/>
    </row>
  </sheetData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890AB9-1C20-8747-92F6-E0410CA0CA9C}">
  <dimension ref="A1:P36"/>
  <sheetViews>
    <sheetView workbookViewId="0">
      <selection activeCell="F28" sqref="F28"/>
    </sheetView>
  </sheetViews>
  <sheetFormatPr baseColWidth="10" defaultRowHeight="16" x14ac:dyDescent="0.2"/>
  <cols>
    <col min="1" max="1" width="24.1640625" bestFit="1" customWidth="1"/>
    <col min="2" max="2" width="15.1640625" customWidth="1"/>
    <col min="3" max="3" width="17.5" customWidth="1"/>
    <col min="6" max="6" width="19.5" customWidth="1"/>
    <col min="7" max="7" width="12.5" customWidth="1"/>
  </cols>
  <sheetData>
    <row r="1" spans="1:6" ht="21" x14ac:dyDescent="0.25">
      <c r="A1" s="3" t="s">
        <v>18</v>
      </c>
    </row>
    <row r="2" spans="1:6" x14ac:dyDescent="0.2">
      <c r="A2" t="s">
        <v>6</v>
      </c>
      <c r="B2">
        <v>0.1</v>
      </c>
      <c r="C2">
        <f>B2</f>
        <v>0.1</v>
      </c>
      <c r="D2">
        <f>B2</f>
        <v>0.1</v>
      </c>
      <c r="E2">
        <f>B2</f>
        <v>0.1</v>
      </c>
    </row>
    <row r="3" spans="1:6" x14ac:dyDescent="0.2">
      <c r="A3" t="s">
        <v>0</v>
      </c>
      <c r="B3">
        <v>1042</v>
      </c>
      <c r="C3">
        <f>B3</f>
        <v>1042</v>
      </c>
      <c r="D3">
        <f>B3</f>
        <v>1042</v>
      </c>
      <c r="E3">
        <f>B3</f>
        <v>1042</v>
      </c>
    </row>
    <row r="4" spans="1:6" x14ac:dyDescent="0.2">
      <c r="A4" t="s">
        <v>8</v>
      </c>
      <c r="B4">
        <v>60</v>
      </c>
      <c r="C4">
        <f>B4</f>
        <v>60</v>
      </c>
      <c r="D4">
        <f>B4</f>
        <v>60</v>
      </c>
      <c r="E4">
        <f>B4</f>
        <v>60</v>
      </c>
    </row>
    <row r="5" spans="1:6" x14ac:dyDescent="0.2">
      <c r="A5" t="s">
        <v>3</v>
      </c>
      <c r="B5" s="1">
        <f>AVERAGE(45.26,45.62,45.29,45.53)</f>
        <v>45.424999999999997</v>
      </c>
      <c r="C5" s="1">
        <f>AVERAGE(45.26,45.62,45.29,45.53)</f>
        <v>45.424999999999997</v>
      </c>
      <c r="D5" s="1">
        <f>AVERAGE(45.26,45.62,45.29,45.53)</f>
        <v>45.424999999999997</v>
      </c>
      <c r="E5" s="1">
        <f>AVERAGE(45.26,45.62,45.29,45.53)</f>
        <v>45.424999999999997</v>
      </c>
    </row>
    <row r="6" spans="1:6" x14ac:dyDescent="0.2">
      <c r="A6" t="s">
        <v>1</v>
      </c>
      <c r="B6">
        <v>0.25</v>
      </c>
      <c r="C6">
        <v>0.5</v>
      </c>
      <c r="D6">
        <v>0.75</v>
      </c>
      <c r="E6">
        <v>1</v>
      </c>
    </row>
    <row r="7" spans="1:6" x14ac:dyDescent="0.2">
      <c r="A7" t="s">
        <v>2</v>
      </c>
      <c r="B7">
        <f>B6*B5</f>
        <v>11.356249999999999</v>
      </c>
      <c r="C7">
        <f>C6*C5</f>
        <v>22.712499999999999</v>
      </c>
      <c r="D7">
        <f>D6*D5</f>
        <v>34.068749999999994</v>
      </c>
      <c r="E7">
        <f>E6*E5</f>
        <v>45.424999999999997</v>
      </c>
    </row>
    <row r="8" spans="1:6" x14ac:dyDescent="0.2">
      <c r="A8" t="s">
        <v>7</v>
      </c>
      <c r="B8">
        <f>B7/B2</f>
        <v>113.56249999999999</v>
      </c>
      <c r="C8">
        <f>C7/C2</f>
        <v>227.12499999999997</v>
      </c>
      <c r="D8">
        <f>D7/D2</f>
        <v>340.68749999999994</v>
      </c>
      <c r="E8">
        <f>E7/E2</f>
        <v>454.24999999999994</v>
      </c>
    </row>
    <row r="9" spans="1:6" x14ac:dyDescent="0.2">
      <c r="A9" t="s">
        <v>4</v>
      </c>
      <c r="B9">
        <f>B8*60/B4</f>
        <v>113.56249999999999</v>
      </c>
      <c r="C9">
        <f>C8*60/C4</f>
        <v>227.12499999999997</v>
      </c>
      <c r="D9">
        <f>D8*60/D4</f>
        <v>340.68749999999994</v>
      </c>
      <c r="E9">
        <f>E8*60/E4</f>
        <v>454.24999999999994</v>
      </c>
    </row>
    <row r="10" spans="1:6" x14ac:dyDescent="0.2">
      <c r="A10" t="s">
        <v>5</v>
      </c>
      <c r="B10" s="2">
        <f>B9+B3</f>
        <v>1155.5625</v>
      </c>
      <c r="C10" s="2">
        <f>C9+C3</f>
        <v>1269.125</v>
      </c>
      <c r="D10" s="2">
        <f>D9+D3</f>
        <v>1382.6875</v>
      </c>
      <c r="E10" s="2">
        <f>E9+E3</f>
        <v>1496.25</v>
      </c>
    </row>
    <row r="11" spans="1:6" x14ac:dyDescent="0.2">
      <c r="C11" s="2"/>
      <c r="D11" s="2"/>
    </row>
    <row r="13" spans="1:6" x14ac:dyDescent="0.2">
      <c r="A13" t="s">
        <v>10</v>
      </c>
      <c r="B13">
        <v>1158</v>
      </c>
      <c r="C13" s="4">
        <f>(B13-B3)*B4/60*B2/B5</f>
        <v>0.25536598789212994</v>
      </c>
    </row>
    <row r="14" spans="1:6" x14ac:dyDescent="0.2">
      <c r="A14" t="s">
        <v>9</v>
      </c>
      <c r="B14" s="4">
        <f>(B13-B3)*B4/60*B2/B5</f>
        <v>0.25536598789212994</v>
      </c>
      <c r="E14" s="4"/>
    </row>
    <row r="15" spans="1:6" x14ac:dyDescent="0.2">
      <c r="A15" s="7"/>
      <c r="B15" s="6"/>
      <c r="C15" s="7"/>
      <c r="D15" s="7"/>
      <c r="E15" s="6"/>
      <c r="F15" s="7"/>
    </row>
    <row r="16" spans="1:6" x14ac:dyDescent="0.2">
      <c r="A16" s="7"/>
      <c r="B16" s="7"/>
      <c r="C16" s="7"/>
      <c r="D16" s="7"/>
      <c r="E16" s="7"/>
      <c r="F16" s="7"/>
    </row>
    <row r="17" spans="1:16" x14ac:dyDescent="0.2">
      <c r="A17" s="7"/>
      <c r="B17" s="7"/>
      <c r="C17" s="7"/>
      <c r="D17" s="7"/>
      <c r="E17" s="7"/>
      <c r="F17" s="7"/>
    </row>
    <row r="18" spans="1:16" x14ac:dyDescent="0.2">
      <c r="A18" s="7"/>
      <c r="B18" s="7"/>
      <c r="C18" s="7"/>
      <c r="D18" s="7"/>
      <c r="E18" s="7"/>
      <c r="F18" s="7"/>
    </row>
    <row r="19" spans="1:16" x14ac:dyDescent="0.2">
      <c r="A19" s="7"/>
      <c r="B19" s="7"/>
      <c r="C19" s="7"/>
      <c r="D19" s="7"/>
      <c r="E19" s="7"/>
      <c r="F19" s="7"/>
    </row>
    <row r="20" spans="1:16" x14ac:dyDescent="0.2">
      <c r="A20" s="7"/>
      <c r="B20" s="7"/>
      <c r="C20" s="7"/>
      <c r="D20" s="7"/>
      <c r="E20" s="7"/>
      <c r="F20" s="7"/>
    </row>
    <row r="21" spans="1:16" x14ac:dyDescent="0.2">
      <c r="A21" s="7"/>
      <c r="B21" s="7"/>
      <c r="C21" s="7"/>
      <c r="D21" s="7"/>
      <c r="E21" s="7"/>
      <c r="F21" s="7"/>
    </row>
    <row r="31" spans="1:16" x14ac:dyDescent="0.2">
      <c r="M31" s="1"/>
      <c r="N31" s="1"/>
      <c r="O31" s="1"/>
      <c r="P31" s="1"/>
    </row>
    <row r="36" spans="13:16" x14ac:dyDescent="0.2">
      <c r="M36" s="2"/>
      <c r="N36" s="2"/>
      <c r="O36" s="2"/>
      <c r="P36" s="2"/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Summary</vt:lpstr>
      <vt:lpstr>M2_2</vt:lpstr>
      <vt:lpstr>M5_2</vt:lpstr>
      <vt:lpstr>M10v3</vt:lpstr>
      <vt:lpstr>M10v5</vt:lpstr>
      <vt:lpstr>M20_v1</vt:lpstr>
      <vt:lpstr>M20_v2</vt:lpstr>
      <vt:lpstr>M20_v4</vt:lpstr>
      <vt:lpstr>M20_0_1ml_min</vt:lpstr>
      <vt:lpstr>M20_0_5ml_min</vt:lpstr>
      <vt:lpstr>M20_5_ml_min</vt:lpstr>
      <vt:lpstr>M20_10_ml_min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2021-06-23T22:38:03Z</dcterms:created>
  <dcterms:modified xsi:type="dcterms:W3CDTF">2021-10-14T23:51:00Z</dcterms:modified>
</cp:coreProperties>
</file>