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\scidata\scidata_cursos\2023_Dis_Enc\"/>
    </mc:Choice>
  </mc:AlternateContent>
  <xr:revisionPtr revIDLastSave="0" documentId="13_ncr:1_{F29133C2-4C24-44B9-8417-75512BDE27D2}" xr6:coauthVersionLast="47" xr6:coauthVersionMax="47" xr10:uidLastSave="{00000000-0000-0000-0000-000000000000}"/>
  <bookViews>
    <workbookView xWindow="-108" yWindow="-108" windowWidth="23256" windowHeight="12576" xr2:uid="{4995010A-B294-4610-B7CC-552DA836AE89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" i="4"/>
  <c r="N9" i="4"/>
  <c r="I7" i="4"/>
  <c r="H3" i="4"/>
  <c r="I3" i="4" s="1"/>
  <c r="H4" i="4"/>
  <c r="I4" i="4" s="1"/>
  <c r="H5" i="4"/>
  <c r="I5" i="4" s="1"/>
  <c r="H6" i="4"/>
  <c r="I6" i="4" s="1"/>
  <c r="H7" i="4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" i="4"/>
  <c r="I2" i="4" s="1"/>
  <c r="E3" i="4"/>
  <c r="E4" i="4"/>
  <c r="E5" i="4"/>
  <c r="E6" i="4"/>
  <c r="E7" i="4"/>
  <c r="E10" i="4"/>
  <c r="E11" i="4"/>
  <c r="E12" i="4"/>
  <c r="E13" i="4"/>
  <c r="E14" i="4"/>
  <c r="E15" i="4"/>
  <c r="E16" i="4"/>
  <c r="E17" i="4"/>
  <c r="E18" i="4"/>
  <c r="E22" i="4"/>
  <c r="E23" i="4"/>
  <c r="E25" i="4"/>
  <c r="E26" i="4"/>
  <c r="E27" i="4"/>
  <c r="E2" i="4"/>
  <c r="D4" i="1"/>
  <c r="N2" i="4" l="1"/>
  <c r="N8" i="4" s="1"/>
  <c r="N11" i="4" s="1"/>
  <c r="N12" i="4" s="1"/>
</calcChain>
</file>

<file path=xl/sharedStrings.xml><?xml version="1.0" encoding="utf-8"?>
<sst xmlns="http://schemas.openxmlformats.org/spreadsheetml/2006/main" count="71" uniqueCount="63">
  <si>
    <t>Mi país</t>
  </si>
  <si>
    <t>Entidad 1</t>
  </si>
  <si>
    <t>Entidad 2</t>
  </si>
  <si>
    <t>Entidad 3</t>
  </si>
  <si>
    <t>Entidad 4</t>
  </si>
  <si>
    <t>Entidad 5</t>
  </si>
  <si>
    <t>Absoluto</t>
  </si>
  <si>
    <t>Relativo</t>
  </si>
  <si>
    <t>Sexo</t>
  </si>
  <si>
    <t>Hombre</t>
  </si>
  <si>
    <t>Mujeres</t>
  </si>
  <si>
    <t>Tamaño de poblacion</t>
  </si>
  <si>
    <t>nacional</t>
  </si>
  <si>
    <t>entidad1</t>
  </si>
  <si>
    <t>entidad5</t>
  </si>
  <si>
    <t>entidad4</t>
  </si>
  <si>
    <t>entidad3</t>
  </si>
  <si>
    <t>entidad2</t>
  </si>
  <si>
    <t>preg.2</t>
  </si>
  <si>
    <t>id.cong</t>
  </si>
  <si>
    <t>X_ehi</t>
  </si>
  <si>
    <t>Y_ehi</t>
  </si>
  <si>
    <t>1.1.4</t>
  </si>
  <si>
    <t>1.1.5</t>
  </si>
  <si>
    <t>1.2.3</t>
  </si>
  <si>
    <t>1.2.7</t>
  </si>
  <si>
    <t>1.3.2</t>
  </si>
  <si>
    <t>1.3.6</t>
  </si>
  <si>
    <t>2.1.2</t>
  </si>
  <si>
    <t>2.2.3</t>
  </si>
  <si>
    <t>2.3.1</t>
  </si>
  <si>
    <t>2.3.4</t>
  </si>
  <si>
    <t>3.1.5</t>
  </si>
  <si>
    <t>3.1.6</t>
  </si>
  <si>
    <t>3.2.5</t>
  </si>
  <si>
    <t>3.2.6</t>
  </si>
  <si>
    <t>3.2.7</t>
  </si>
  <si>
    <t>4.1.4</t>
  </si>
  <si>
    <t>4.1.5</t>
  </si>
  <si>
    <t>4.2.2</t>
  </si>
  <si>
    <t>4.3.2</t>
  </si>
  <si>
    <t>5.1.1</t>
  </si>
  <si>
    <t>5.2.2</t>
  </si>
  <si>
    <t>5.2.4</t>
  </si>
  <si>
    <t>5.3.1</t>
  </si>
  <si>
    <t>5.4.3</t>
  </si>
  <si>
    <t>5.4.8</t>
  </si>
  <si>
    <t>5.4.9</t>
  </si>
  <si>
    <t>X_eh</t>
  </si>
  <si>
    <t>Y_eh</t>
  </si>
  <si>
    <t>k_eh</t>
  </si>
  <si>
    <t>id.estr</t>
  </si>
  <si>
    <t>id.ent</t>
  </si>
  <si>
    <t>e</t>
  </si>
  <si>
    <t>h</t>
  </si>
  <si>
    <t>k_eh/(k_eh-1)</t>
  </si>
  <si>
    <t>i</t>
  </si>
  <si>
    <t>k_h</t>
  </si>
  <si>
    <t>entidad</t>
  </si>
  <si>
    <t>var nal</t>
  </si>
  <si>
    <t>EE</t>
  </si>
  <si>
    <t>CV</t>
  </si>
  <si>
    <t>estimacion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</si>
</sst>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2" borderId="1" xfId="0" applyNumberFormat="1" applyFill="1" applyBorder="1"/>
    <xf numFmtId="0" fontId="0" fillId="2" borderId="3" xfId="0" applyNumberFormat="1" applyFill="1" applyBorder="1"/>
    <xf numFmtId="0" fontId="0" fillId="3" borderId="5" xfId="0" applyNumberFormat="1" applyFill="1" applyBorder="1"/>
    <xf numFmtId="0" fontId="0" fillId="3" borderId="1" xfId="0" applyNumberFormat="1" applyFill="1" applyBorder="1"/>
    <xf numFmtId="0" fontId="0" fillId="3" borderId="3" xfId="0" applyNumberFormat="1" applyFill="1" applyBorder="1"/>
    <xf numFmtId="0" fontId="0" fillId="4" borderId="1" xfId="0" applyNumberFormat="1" applyFill="1" applyBorder="1"/>
    <xf numFmtId="0" fontId="0" fillId="4" borderId="3" xfId="0" applyNumberFormat="1" applyFill="1" applyBorder="1"/>
    <xf numFmtId="0" fontId="0" fillId="4" borderId="7" xfId="0" applyNumberFormat="1" applyFill="1" applyBorder="1"/>
    <xf numFmtId="0" fontId="0" fillId="5" borderId="1" xfId="0" applyNumberFormat="1" applyFill="1" applyBorder="1"/>
    <xf numFmtId="0" fontId="0" fillId="5" borderId="3" xfId="0" applyNumberFormat="1" applyFill="1" applyBorder="1"/>
    <xf numFmtId="0" fontId="0" fillId="5" borderId="5" xfId="0" applyNumberFormat="1" applyFill="1" applyBorder="1"/>
    <xf numFmtId="0" fontId="0" fillId="6" borderId="5" xfId="0" applyNumberFormat="1" applyFill="1" applyBorder="1"/>
    <xf numFmtId="0" fontId="0" fillId="6" borderId="1" xfId="0" applyNumberFormat="1" applyFill="1" applyBorder="1"/>
    <xf numFmtId="0" fontId="0" fillId="6" borderId="3" xfId="0" applyNumberFormat="1" applyFill="1" applyBorder="1"/>
    <xf numFmtId="0" fontId="0" fillId="6" borderId="7" xfId="0" applyNumberFormat="1" applyFill="1" applyBorder="1"/>
    <xf numFmtId="0" fontId="0" fillId="7" borderId="8" xfId="0" applyFill="1" applyBorder="1"/>
    <xf numFmtId="0" fontId="0" fillId="3" borderId="8" xfId="0" applyFill="1" applyBorder="1"/>
    <xf numFmtId="0" fontId="0" fillId="8" borderId="8" xfId="0" applyFill="1" applyBorder="1"/>
    <xf numFmtId="0" fontId="0" fillId="9" borderId="8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3F12-5388-4C4C-B7EC-503ECF5CFFFC}">
  <dimension ref="A1:L10"/>
  <sheetViews>
    <sheetView tabSelected="1" workbookViewId="0">
      <selection activeCell="C4" sqref="C4"/>
    </sheetView>
  </sheetViews>
  <sheetFormatPr baseColWidth="10" defaultRowHeight="14.4" x14ac:dyDescent="0.3"/>
  <cols>
    <col min="2" max="2" width="18.6640625" bestFit="1" customWidth="1"/>
    <col min="5" max="5" width="1.33203125" customWidth="1"/>
    <col min="6" max="6" width="18.6640625" bestFit="1" customWidth="1"/>
    <col min="9" max="9" width="1" customWidth="1"/>
    <col min="10" max="10" width="18.6640625" bestFit="1" customWidth="1"/>
  </cols>
  <sheetData>
    <row r="1" spans="1:12" x14ac:dyDescent="0.3">
      <c r="F1" s="3" t="s">
        <v>8</v>
      </c>
      <c r="G1" s="3"/>
      <c r="H1" s="3"/>
      <c r="I1" s="3"/>
      <c r="J1" s="3"/>
      <c r="K1" s="3"/>
      <c r="L1" s="3"/>
    </row>
    <row r="2" spans="1:12" x14ac:dyDescent="0.3">
      <c r="F2" s="3" t="s">
        <v>9</v>
      </c>
      <c r="G2" s="3"/>
      <c r="H2" s="3"/>
      <c r="I2" s="2"/>
      <c r="J2" s="3" t="s">
        <v>10</v>
      </c>
      <c r="K2" s="3"/>
      <c r="L2" s="3"/>
    </row>
    <row r="3" spans="1:12" x14ac:dyDescent="0.3">
      <c r="B3" s="2" t="s">
        <v>11</v>
      </c>
      <c r="C3" s="2" t="s">
        <v>6</v>
      </c>
      <c r="D3" s="2" t="s">
        <v>7</v>
      </c>
      <c r="E3" s="2"/>
      <c r="F3" s="2" t="s">
        <v>11</v>
      </c>
      <c r="G3" s="2" t="s">
        <v>6</v>
      </c>
      <c r="H3" s="2" t="s">
        <v>7</v>
      </c>
      <c r="I3" s="2"/>
      <c r="J3" s="2" t="s">
        <v>11</v>
      </c>
      <c r="K3" s="2" t="s">
        <v>6</v>
      </c>
      <c r="L3" s="2" t="s">
        <v>7</v>
      </c>
    </row>
    <row r="4" spans="1:12" x14ac:dyDescent="0.3">
      <c r="A4" s="2" t="s">
        <v>0</v>
      </c>
      <c r="B4">
        <v>38086</v>
      </c>
      <c r="C4">
        <v>7375</v>
      </c>
      <c r="D4">
        <f>C4*100/B4</f>
        <v>19.364070787165886</v>
      </c>
    </row>
    <row r="5" spans="1:12" x14ac:dyDescent="0.3">
      <c r="A5" s="2"/>
    </row>
    <row r="6" spans="1:12" x14ac:dyDescent="0.3">
      <c r="A6" s="2" t="s">
        <v>1</v>
      </c>
      <c r="B6">
        <v>8721</v>
      </c>
      <c r="C6">
        <v>1828</v>
      </c>
      <c r="D6">
        <v>20.960898979474798</v>
      </c>
      <c r="F6">
        <v>4229</v>
      </c>
      <c r="G6">
        <v>1004</v>
      </c>
      <c r="H6">
        <v>23.740837077323199</v>
      </c>
      <c r="J6">
        <v>4492</v>
      </c>
      <c r="K6">
        <v>824</v>
      </c>
      <c r="L6">
        <v>18.343722172751601</v>
      </c>
    </row>
    <row r="7" spans="1:12" x14ac:dyDescent="0.3">
      <c r="A7" s="2" t="s">
        <v>2</v>
      </c>
      <c r="B7">
        <v>7666</v>
      </c>
      <c r="C7">
        <v>1604</v>
      </c>
      <c r="D7">
        <v>20.923558570310501</v>
      </c>
      <c r="F7">
        <v>3416</v>
      </c>
      <c r="G7">
        <v>601</v>
      </c>
      <c r="H7">
        <v>17.593676814988299</v>
      </c>
      <c r="J7">
        <v>4250</v>
      </c>
      <c r="K7">
        <v>1003</v>
      </c>
      <c r="L7">
        <v>23.6</v>
      </c>
    </row>
    <row r="8" spans="1:12" x14ac:dyDescent="0.3">
      <c r="A8" s="2" t="s">
        <v>3</v>
      </c>
      <c r="B8">
        <v>6934</v>
      </c>
      <c r="C8">
        <v>1228</v>
      </c>
      <c r="D8">
        <v>17.709835592731501</v>
      </c>
      <c r="F8">
        <v>3589</v>
      </c>
      <c r="G8">
        <v>471</v>
      </c>
      <c r="H8">
        <v>13.1234327110616</v>
      </c>
      <c r="J8">
        <v>3345</v>
      </c>
      <c r="K8">
        <v>757</v>
      </c>
      <c r="L8">
        <v>22.6307922272048</v>
      </c>
    </row>
    <row r="9" spans="1:12" x14ac:dyDescent="0.3">
      <c r="A9" s="2" t="s">
        <v>4</v>
      </c>
      <c r="B9">
        <v>5319</v>
      </c>
      <c r="C9">
        <v>1098</v>
      </c>
      <c r="D9">
        <v>20.642978003384101</v>
      </c>
      <c r="F9">
        <v>2845</v>
      </c>
      <c r="G9">
        <v>674</v>
      </c>
      <c r="H9">
        <v>23.690685413005301</v>
      </c>
      <c r="J9">
        <v>2474</v>
      </c>
      <c r="K9">
        <v>424</v>
      </c>
      <c r="L9">
        <v>17.138237671786602</v>
      </c>
    </row>
    <row r="10" spans="1:12" x14ac:dyDescent="0.3">
      <c r="A10" s="2" t="s">
        <v>5</v>
      </c>
      <c r="B10">
        <v>9446</v>
      </c>
      <c r="C10">
        <v>1617</v>
      </c>
      <c r="D10">
        <v>17.118356976497999</v>
      </c>
      <c r="F10">
        <v>4379</v>
      </c>
      <c r="G10">
        <v>689</v>
      </c>
      <c r="H10">
        <v>15.7341858871889</v>
      </c>
      <c r="J10">
        <v>5067</v>
      </c>
      <c r="K10">
        <v>928</v>
      </c>
      <c r="L10">
        <v>18.3145845668048</v>
      </c>
    </row>
  </sheetData>
  <mergeCells count="3">
    <mergeCell ref="J2:L2"/>
    <mergeCell ref="F2:H2"/>
    <mergeCell ref="F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703-1C6F-4CC7-8372-A52E5B7E36E0}">
  <dimension ref="A1:B37"/>
  <sheetViews>
    <sheetView workbookViewId="0">
      <selection activeCell="B3" sqref="B3:B7"/>
    </sheetView>
  </sheetViews>
  <sheetFormatPr baseColWidth="10" defaultRowHeight="14.4" x14ac:dyDescent="0.3"/>
  <sheetData>
    <row r="1" spans="1:2" x14ac:dyDescent="0.3">
      <c r="B1" t="s">
        <v>18</v>
      </c>
    </row>
    <row r="2" spans="1:2" x14ac:dyDescent="0.3">
      <c r="A2" t="s">
        <v>12</v>
      </c>
    </row>
    <row r="3" spans="1:2" x14ac:dyDescent="0.3">
      <c r="A3">
        <v>1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 t="s">
        <v>13</v>
      </c>
    </row>
    <row r="9" spans="1:2" x14ac:dyDescent="0.3">
      <c r="A9">
        <v>1</v>
      </c>
    </row>
    <row r="10" spans="1:2" x14ac:dyDescent="0.3">
      <c r="A10">
        <v>2</v>
      </c>
    </row>
    <row r="11" spans="1:2" x14ac:dyDescent="0.3">
      <c r="A11">
        <v>3</v>
      </c>
    </row>
    <row r="12" spans="1:2" x14ac:dyDescent="0.3">
      <c r="A12">
        <v>4</v>
      </c>
    </row>
    <row r="13" spans="1:2" x14ac:dyDescent="0.3">
      <c r="A13">
        <v>5</v>
      </c>
    </row>
    <row r="14" spans="1:2" x14ac:dyDescent="0.3">
      <c r="A14" t="s">
        <v>17</v>
      </c>
    </row>
    <row r="15" spans="1:2" x14ac:dyDescent="0.3">
      <c r="A15">
        <v>1</v>
      </c>
    </row>
    <row r="16" spans="1:2" x14ac:dyDescent="0.3">
      <c r="A16">
        <v>2</v>
      </c>
    </row>
    <row r="17" spans="1:1" x14ac:dyDescent="0.3">
      <c r="A17">
        <v>3</v>
      </c>
    </row>
    <row r="18" spans="1:1" x14ac:dyDescent="0.3">
      <c r="A18">
        <v>4</v>
      </c>
    </row>
    <row r="19" spans="1:1" x14ac:dyDescent="0.3">
      <c r="A19">
        <v>5</v>
      </c>
    </row>
    <row r="20" spans="1:1" x14ac:dyDescent="0.3">
      <c r="A20" t="s">
        <v>16</v>
      </c>
    </row>
    <row r="21" spans="1:1" x14ac:dyDescent="0.3">
      <c r="A21">
        <v>1</v>
      </c>
    </row>
    <row r="22" spans="1:1" x14ac:dyDescent="0.3">
      <c r="A22">
        <v>2</v>
      </c>
    </row>
    <row r="23" spans="1:1" x14ac:dyDescent="0.3">
      <c r="A23">
        <v>3</v>
      </c>
    </row>
    <row r="24" spans="1:1" x14ac:dyDescent="0.3">
      <c r="A24">
        <v>4</v>
      </c>
    </row>
    <row r="25" spans="1:1" x14ac:dyDescent="0.3">
      <c r="A25">
        <v>5</v>
      </c>
    </row>
    <row r="26" spans="1:1" x14ac:dyDescent="0.3">
      <c r="A26" t="s">
        <v>15</v>
      </c>
    </row>
    <row r="27" spans="1:1" x14ac:dyDescent="0.3">
      <c r="A27">
        <v>1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4</v>
      </c>
    </row>
    <row r="31" spans="1:1" x14ac:dyDescent="0.3">
      <c r="A31">
        <v>5</v>
      </c>
    </row>
    <row r="32" spans="1:1" x14ac:dyDescent="0.3">
      <c r="A32" t="s">
        <v>14</v>
      </c>
    </row>
    <row r="33" spans="1:1" x14ac:dyDescent="0.3">
      <c r="A33">
        <v>1</v>
      </c>
    </row>
    <row r="34" spans="1:1" x14ac:dyDescent="0.3">
      <c r="A34">
        <v>2</v>
      </c>
    </row>
    <row r="35" spans="1:1" x14ac:dyDescent="0.3">
      <c r="A35">
        <v>3</v>
      </c>
    </row>
    <row r="36" spans="1:1" x14ac:dyDescent="0.3">
      <c r="A36">
        <v>4</v>
      </c>
    </row>
    <row r="37" spans="1:1" x14ac:dyDescent="0.3">
      <c r="A3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2DF2-F322-4BA8-8156-BCCF3F606853}">
  <dimension ref="A1:J27"/>
  <sheetViews>
    <sheetView workbookViewId="0"/>
  </sheetViews>
  <sheetFormatPr baseColWidth="10" defaultRowHeight="14.4" x14ac:dyDescent="0.3"/>
  <sheetData>
    <row r="1" spans="1:10" x14ac:dyDescent="0.3">
      <c r="A1" t="s">
        <v>19</v>
      </c>
      <c r="B1" t="s">
        <v>20</v>
      </c>
      <c r="C1" t="s">
        <v>21</v>
      </c>
      <c r="E1" t="s">
        <v>51</v>
      </c>
      <c r="F1" t="s">
        <v>48</v>
      </c>
      <c r="G1" t="s">
        <v>49</v>
      </c>
      <c r="H1" t="s">
        <v>50</v>
      </c>
      <c r="J1" t="s">
        <v>52</v>
      </c>
    </row>
    <row r="2" spans="1:10" x14ac:dyDescent="0.3">
      <c r="A2" t="s">
        <v>22</v>
      </c>
      <c r="B2">
        <v>473</v>
      </c>
      <c r="C2">
        <v>1935</v>
      </c>
      <c r="E2">
        <v>1.1000000000000001</v>
      </c>
      <c r="F2">
        <v>688</v>
      </c>
      <c r="G2">
        <v>3238</v>
      </c>
      <c r="H2">
        <v>2</v>
      </c>
      <c r="J2">
        <v>1</v>
      </c>
    </row>
    <row r="3" spans="1:10" x14ac:dyDescent="0.3">
      <c r="A3" t="s">
        <v>23</v>
      </c>
      <c r="B3">
        <v>215</v>
      </c>
      <c r="C3">
        <v>1303</v>
      </c>
      <c r="E3">
        <v>1.2</v>
      </c>
      <c r="F3">
        <v>486</v>
      </c>
      <c r="G3">
        <v>2141</v>
      </c>
      <c r="H3">
        <v>2</v>
      </c>
      <c r="J3">
        <v>2</v>
      </c>
    </row>
    <row r="4" spans="1:10" x14ac:dyDescent="0.3">
      <c r="A4" t="s">
        <v>24</v>
      </c>
      <c r="B4">
        <v>442</v>
      </c>
      <c r="C4">
        <v>1600</v>
      </c>
      <c r="E4">
        <v>1.3</v>
      </c>
      <c r="F4">
        <v>654</v>
      </c>
      <c r="G4">
        <v>3342</v>
      </c>
      <c r="H4">
        <v>2</v>
      </c>
      <c r="J4">
        <v>3</v>
      </c>
    </row>
    <row r="5" spans="1:10" x14ac:dyDescent="0.3">
      <c r="A5" t="s">
        <v>25</v>
      </c>
      <c r="B5">
        <v>44</v>
      </c>
      <c r="C5">
        <v>541</v>
      </c>
      <c r="E5">
        <v>2.1</v>
      </c>
      <c r="F5">
        <v>413</v>
      </c>
      <c r="G5">
        <v>1470</v>
      </c>
      <c r="H5">
        <v>1</v>
      </c>
      <c r="J5">
        <v>4</v>
      </c>
    </row>
    <row r="6" spans="1:10" x14ac:dyDescent="0.3">
      <c r="A6" t="s">
        <v>26</v>
      </c>
      <c r="B6">
        <v>186</v>
      </c>
      <c r="C6">
        <v>838</v>
      </c>
      <c r="E6">
        <v>2.2000000000000002</v>
      </c>
      <c r="F6">
        <v>590</v>
      </c>
      <c r="G6">
        <v>2760</v>
      </c>
      <c r="H6">
        <v>1</v>
      </c>
      <c r="J6">
        <v>5</v>
      </c>
    </row>
    <row r="7" spans="1:10" x14ac:dyDescent="0.3">
      <c r="A7" t="s">
        <v>27</v>
      </c>
      <c r="B7">
        <v>468</v>
      </c>
      <c r="C7">
        <v>2504</v>
      </c>
      <c r="E7">
        <v>2.2999999999999998</v>
      </c>
      <c r="F7">
        <v>601</v>
      </c>
      <c r="G7">
        <v>3436</v>
      </c>
      <c r="H7">
        <v>2</v>
      </c>
    </row>
    <row r="8" spans="1:10" x14ac:dyDescent="0.3">
      <c r="A8" t="s">
        <v>28</v>
      </c>
      <c r="B8">
        <v>413</v>
      </c>
      <c r="C8">
        <v>1470</v>
      </c>
      <c r="E8">
        <v>3.1</v>
      </c>
      <c r="F8">
        <v>509</v>
      </c>
      <c r="G8">
        <v>2907</v>
      </c>
      <c r="H8">
        <v>2</v>
      </c>
    </row>
    <row r="9" spans="1:10" x14ac:dyDescent="0.3">
      <c r="A9" t="s">
        <v>29</v>
      </c>
      <c r="B9">
        <v>590</v>
      </c>
      <c r="C9">
        <v>2760</v>
      </c>
      <c r="E9">
        <v>3.2</v>
      </c>
      <c r="F9">
        <v>719</v>
      </c>
      <c r="G9">
        <v>4027</v>
      </c>
      <c r="H9">
        <v>3</v>
      </c>
    </row>
    <row r="10" spans="1:10" x14ac:dyDescent="0.3">
      <c r="A10" t="s">
        <v>30</v>
      </c>
      <c r="B10">
        <v>350</v>
      </c>
      <c r="C10">
        <v>1404</v>
      </c>
      <c r="E10">
        <v>4.0999999999999996</v>
      </c>
      <c r="F10">
        <v>892</v>
      </c>
      <c r="G10">
        <v>3969</v>
      </c>
      <c r="H10">
        <v>2</v>
      </c>
    </row>
    <row r="11" spans="1:10" x14ac:dyDescent="0.3">
      <c r="A11" t="s">
        <v>31</v>
      </c>
      <c r="B11">
        <v>251</v>
      </c>
      <c r="C11">
        <v>2032</v>
      </c>
      <c r="E11">
        <v>4.2</v>
      </c>
      <c r="F11">
        <v>74</v>
      </c>
      <c r="G11">
        <v>554</v>
      </c>
      <c r="H11">
        <v>1</v>
      </c>
    </row>
    <row r="12" spans="1:10" x14ac:dyDescent="0.3">
      <c r="A12" t="s">
        <v>32</v>
      </c>
      <c r="B12">
        <v>73</v>
      </c>
      <c r="C12">
        <v>829</v>
      </c>
      <c r="E12">
        <v>4.3</v>
      </c>
      <c r="F12">
        <v>132</v>
      </c>
      <c r="G12">
        <v>796</v>
      </c>
      <c r="H12">
        <v>1</v>
      </c>
    </row>
    <row r="13" spans="1:10" x14ac:dyDescent="0.3">
      <c r="A13" t="s">
        <v>33</v>
      </c>
      <c r="B13">
        <v>436</v>
      </c>
      <c r="C13">
        <v>2078</v>
      </c>
      <c r="E13">
        <v>5.0999999999999996</v>
      </c>
      <c r="F13">
        <v>117</v>
      </c>
      <c r="G13">
        <v>568</v>
      </c>
      <c r="H13">
        <v>1</v>
      </c>
    </row>
    <row r="14" spans="1:10" x14ac:dyDescent="0.3">
      <c r="A14" t="s">
        <v>34</v>
      </c>
      <c r="B14">
        <v>435</v>
      </c>
      <c r="C14">
        <v>1676</v>
      </c>
      <c r="E14">
        <v>5.2</v>
      </c>
      <c r="F14">
        <v>372</v>
      </c>
      <c r="G14">
        <v>2245</v>
      </c>
      <c r="H14">
        <v>2</v>
      </c>
    </row>
    <row r="15" spans="1:10" x14ac:dyDescent="0.3">
      <c r="A15" t="s">
        <v>35</v>
      </c>
      <c r="B15">
        <v>140</v>
      </c>
      <c r="C15">
        <v>1295</v>
      </c>
      <c r="E15">
        <v>5.3</v>
      </c>
      <c r="F15">
        <v>116</v>
      </c>
      <c r="G15">
        <v>627</v>
      </c>
      <c r="H15">
        <v>1</v>
      </c>
    </row>
    <row r="16" spans="1:10" x14ac:dyDescent="0.3">
      <c r="A16" t="s">
        <v>36</v>
      </c>
      <c r="B16">
        <v>144</v>
      </c>
      <c r="C16">
        <v>1056</v>
      </c>
      <c r="E16">
        <v>5.4</v>
      </c>
      <c r="F16">
        <v>1012</v>
      </c>
      <c r="G16">
        <v>6006</v>
      </c>
      <c r="H16">
        <v>3</v>
      </c>
    </row>
    <row r="17" spans="1:3" x14ac:dyDescent="0.3">
      <c r="A17" t="s">
        <v>37</v>
      </c>
      <c r="B17">
        <v>324</v>
      </c>
      <c r="C17">
        <v>1656</v>
      </c>
    </row>
    <row r="18" spans="1:3" x14ac:dyDescent="0.3">
      <c r="A18" t="s">
        <v>38</v>
      </c>
      <c r="B18">
        <v>568</v>
      </c>
      <c r="C18">
        <v>2313</v>
      </c>
    </row>
    <row r="19" spans="1:3" x14ac:dyDescent="0.3">
      <c r="A19" t="s">
        <v>39</v>
      </c>
      <c r="B19">
        <v>74</v>
      </c>
      <c r="C19">
        <v>554</v>
      </c>
    </row>
    <row r="20" spans="1:3" x14ac:dyDescent="0.3">
      <c r="A20" t="s">
        <v>40</v>
      </c>
      <c r="B20">
        <v>132</v>
      </c>
      <c r="C20">
        <v>796</v>
      </c>
    </row>
    <row r="21" spans="1:3" x14ac:dyDescent="0.3">
      <c r="A21" t="s">
        <v>41</v>
      </c>
      <c r="B21">
        <v>117</v>
      </c>
      <c r="C21">
        <v>568</v>
      </c>
    </row>
    <row r="22" spans="1:3" x14ac:dyDescent="0.3">
      <c r="A22" t="s">
        <v>42</v>
      </c>
      <c r="B22">
        <v>160</v>
      </c>
      <c r="C22">
        <v>1050</v>
      </c>
    </row>
    <row r="23" spans="1:3" x14ac:dyDescent="0.3">
      <c r="A23" t="s">
        <v>43</v>
      </c>
      <c r="B23">
        <v>212</v>
      </c>
      <c r="C23">
        <v>1195</v>
      </c>
    </row>
    <row r="24" spans="1:3" x14ac:dyDescent="0.3">
      <c r="A24" t="s">
        <v>44</v>
      </c>
      <c r="B24">
        <v>116</v>
      </c>
      <c r="C24">
        <v>627</v>
      </c>
    </row>
    <row r="25" spans="1:3" x14ac:dyDescent="0.3">
      <c r="A25" t="s">
        <v>45</v>
      </c>
      <c r="B25">
        <v>366</v>
      </c>
      <c r="C25">
        <v>2083</v>
      </c>
    </row>
    <row r="26" spans="1:3" x14ac:dyDescent="0.3">
      <c r="A26" t="s">
        <v>46</v>
      </c>
      <c r="B26">
        <v>484</v>
      </c>
      <c r="C26">
        <v>2525</v>
      </c>
    </row>
    <row r="27" spans="1:3" x14ac:dyDescent="0.3">
      <c r="A27" t="s">
        <v>47</v>
      </c>
      <c r="B27">
        <v>162</v>
      </c>
      <c r="C27">
        <v>1398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52FC-2F62-4143-A30C-F25DDF32F4B6}">
  <dimension ref="A1:P27"/>
  <sheetViews>
    <sheetView workbookViewId="0">
      <selection activeCell="L1" sqref="L1"/>
    </sheetView>
  </sheetViews>
  <sheetFormatPr baseColWidth="10" defaultRowHeight="14.4" x14ac:dyDescent="0.3"/>
  <cols>
    <col min="4" max="4" width="11.5546875" customWidth="1"/>
  </cols>
  <sheetData>
    <row r="1" spans="1:16" ht="15" thickBot="1" x14ac:dyDescent="0.35">
      <c r="B1" s="1" t="s">
        <v>53</v>
      </c>
      <c r="C1" s="1" t="s">
        <v>54</v>
      </c>
      <c r="D1" s="1" t="s">
        <v>57</v>
      </c>
      <c r="E1" s="1" t="s">
        <v>55</v>
      </c>
      <c r="F1" s="1" t="s">
        <v>56</v>
      </c>
      <c r="G1" s="1" t="s">
        <v>20</v>
      </c>
      <c r="H1" s="1" t="s">
        <v>48</v>
      </c>
      <c r="M1" t="s">
        <v>58</v>
      </c>
    </row>
    <row r="2" spans="1:16" ht="15" thickBot="1" x14ac:dyDescent="0.35">
      <c r="A2" s="8">
        <v>1.1000000000000001</v>
      </c>
      <c r="B2" s="4">
        <v>1</v>
      </c>
      <c r="C2" s="4">
        <v>1</v>
      </c>
      <c r="D2" s="4">
        <v>2</v>
      </c>
      <c r="E2" s="4">
        <f>D2/(D2-1)</f>
        <v>2</v>
      </c>
      <c r="F2" s="4">
        <v>4</v>
      </c>
      <c r="G2" s="4">
        <v>473</v>
      </c>
      <c r="H2" s="4">
        <f>VLOOKUP(A2,Hoja3!$E$1:$H$16,2,FALSE)</f>
        <v>688</v>
      </c>
      <c r="I2" s="4">
        <f>(G2-(1/D2)*H2)^2</f>
        <v>16641</v>
      </c>
      <c r="J2" s="4"/>
      <c r="K2" s="23">
        <f>E2*I2</f>
        <v>33282</v>
      </c>
      <c r="M2">
        <v>1</v>
      </c>
      <c r="N2">
        <f>SUM(K2:K7)</f>
        <v>304492</v>
      </c>
      <c r="P2">
        <v>304492</v>
      </c>
    </row>
    <row r="3" spans="1:16" ht="15" thickBot="1" x14ac:dyDescent="0.35">
      <c r="A3" s="9">
        <v>1.1000000000000001</v>
      </c>
      <c r="B3" s="5">
        <v>1</v>
      </c>
      <c r="C3" s="5">
        <v>1</v>
      </c>
      <c r="D3" s="5">
        <v>2</v>
      </c>
      <c r="E3" s="5">
        <f t="shared" ref="E3:E27" si="0">D3/(D3-1)</f>
        <v>2</v>
      </c>
      <c r="F3" s="5">
        <v>5</v>
      </c>
      <c r="G3" s="5">
        <v>215</v>
      </c>
      <c r="H3" s="5">
        <f>VLOOKUP(A3,Hoja3!$E$1:$H$16,2,FALSE)</f>
        <v>688</v>
      </c>
      <c r="I3" s="5">
        <f t="shared" ref="I3:I27" si="1">(G3-(1/D3)*H3)^2</f>
        <v>16641</v>
      </c>
      <c r="J3" s="5"/>
      <c r="K3" s="23">
        <f t="shared" ref="K3:K27" si="2">E3*I3</f>
        <v>33282</v>
      </c>
      <c r="M3">
        <v>2</v>
      </c>
      <c r="N3">
        <v>9801</v>
      </c>
      <c r="P3">
        <v>9801</v>
      </c>
    </row>
    <row r="4" spans="1:16" ht="15" thickBot="1" x14ac:dyDescent="0.35">
      <c r="A4" s="8">
        <v>1.2</v>
      </c>
      <c r="B4" s="4">
        <v>1</v>
      </c>
      <c r="C4" s="4">
        <v>2</v>
      </c>
      <c r="D4" s="4">
        <v>2</v>
      </c>
      <c r="E4" s="4">
        <f t="shared" si="0"/>
        <v>2</v>
      </c>
      <c r="F4" s="4">
        <v>3</v>
      </c>
      <c r="G4" s="4">
        <v>442</v>
      </c>
      <c r="H4" s="4">
        <f>VLOOKUP(A4,Hoja3!$E$1:$H$16,2,FALSE)</f>
        <v>486</v>
      </c>
      <c r="I4" s="4">
        <f t="shared" si="1"/>
        <v>39601</v>
      </c>
      <c r="J4" s="4"/>
      <c r="K4" s="23">
        <f t="shared" si="2"/>
        <v>79202</v>
      </c>
      <c r="M4">
        <v>3</v>
      </c>
      <c r="N4">
        <v>217630</v>
      </c>
      <c r="P4">
        <v>217630</v>
      </c>
    </row>
    <row r="5" spans="1:16" ht="15" thickBot="1" x14ac:dyDescent="0.35">
      <c r="A5" s="9">
        <v>1.2</v>
      </c>
      <c r="B5" s="5">
        <v>1</v>
      </c>
      <c r="C5" s="5">
        <v>2</v>
      </c>
      <c r="D5" s="5">
        <v>2</v>
      </c>
      <c r="E5" s="5">
        <f t="shared" si="0"/>
        <v>2</v>
      </c>
      <c r="F5" s="5">
        <v>7</v>
      </c>
      <c r="G5" s="5">
        <v>44</v>
      </c>
      <c r="H5" s="5">
        <f>VLOOKUP(A5,Hoja3!$E$1:$H$16,2,FALSE)</f>
        <v>486</v>
      </c>
      <c r="I5" s="5">
        <f t="shared" si="1"/>
        <v>39601</v>
      </c>
      <c r="J5" s="5"/>
      <c r="K5" s="23">
        <f t="shared" si="2"/>
        <v>79202</v>
      </c>
      <c r="M5">
        <v>4</v>
      </c>
      <c r="N5">
        <v>59536</v>
      </c>
      <c r="P5">
        <v>59536</v>
      </c>
    </row>
    <row r="6" spans="1:16" ht="15" thickBot="1" x14ac:dyDescent="0.35">
      <c r="A6" s="8">
        <v>1.3</v>
      </c>
      <c r="B6" s="4">
        <v>1</v>
      </c>
      <c r="C6" s="4">
        <v>3</v>
      </c>
      <c r="D6" s="4">
        <v>2</v>
      </c>
      <c r="E6" s="4">
        <f t="shared" si="0"/>
        <v>2</v>
      </c>
      <c r="F6" s="4">
        <v>2</v>
      </c>
      <c r="G6" s="4">
        <v>186</v>
      </c>
      <c r="H6" s="4">
        <f>VLOOKUP(A6,Hoja3!$E$1:$H$16,2,FALSE)</f>
        <v>654</v>
      </c>
      <c r="I6" s="4">
        <f t="shared" si="1"/>
        <v>19881</v>
      </c>
      <c r="J6" s="4"/>
      <c r="K6" s="23">
        <f t="shared" si="2"/>
        <v>39762</v>
      </c>
      <c r="M6">
        <v>5</v>
      </c>
      <c r="N6">
        <v>82316</v>
      </c>
      <c r="P6">
        <v>82316</v>
      </c>
    </row>
    <row r="7" spans="1:16" ht="15" thickBot="1" x14ac:dyDescent="0.35">
      <c r="A7" s="9">
        <v>1.3</v>
      </c>
      <c r="B7" s="5">
        <v>1</v>
      </c>
      <c r="C7" s="5">
        <v>3</v>
      </c>
      <c r="D7" s="5">
        <v>2</v>
      </c>
      <c r="E7" s="5">
        <f t="shared" si="0"/>
        <v>2</v>
      </c>
      <c r="F7" s="5">
        <v>6</v>
      </c>
      <c r="G7" s="5">
        <v>468</v>
      </c>
      <c r="H7" s="5">
        <f>VLOOKUP(A7,Hoja3!$E$1:$H$16,2,FALSE)</f>
        <v>654</v>
      </c>
      <c r="I7" s="5">
        <f t="shared" si="1"/>
        <v>19881</v>
      </c>
      <c r="J7" s="5"/>
      <c r="K7" s="23">
        <f t="shared" si="2"/>
        <v>39762</v>
      </c>
    </row>
    <row r="8" spans="1:16" ht="15" thickBot="1" x14ac:dyDescent="0.35">
      <c r="A8" s="10">
        <v>2.1</v>
      </c>
      <c r="B8" s="6">
        <v>2</v>
      </c>
      <c r="C8" s="6">
        <v>1</v>
      </c>
      <c r="D8" s="6">
        <v>1</v>
      </c>
      <c r="E8" s="6">
        <v>1</v>
      </c>
      <c r="F8" s="6">
        <v>2</v>
      </c>
      <c r="G8" s="6">
        <v>413</v>
      </c>
      <c r="H8" s="6">
        <f>VLOOKUP(A8,Hoja3!$E$1:$H$16,2,FALSE)</f>
        <v>413</v>
      </c>
      <c r="I8" s="6">
        <f t="shared" si="1"/>
        <v>0</v>
      </c>
      <c r="J8" s="6"/>
      <c r="K8" s="24">
        <f t="shared" si="2"/>
        <v>0</v>
      </c>
      <c r="M8" t="s">
        <v>59</v>
      </c>
      <c r="N8">
        <f>SUM(N2:N6)</f>
        <v>673775</v>
      </c>
    </row>
    <row r="9" spans="1:16" ht="15" thickBot="1" x14ac:dyDescent="0.35">
      <c r="A9" s="10">
        <v>2.2000000000000002</v>
      </c>
      <c r="B9" s="6">
        <v>2</v>
      </c>
      <c r="C9" s="6">
        <v>2</v>
      </c>
      <c r="D9" s="6">
        <v>1</v>
      </c>
      <c r="E9" s="6">
        <v>1</v>
      </c>
      <c r="F9" s="6">
        <v>3</v>
      </c>
      <c r="G9" s="6">
        <v>590</v>
      </c>
      <c r="H9" s="6">
        <f>VLOOKUP(A9,Hoja3!$E$1:$H$16,2,FALSE)</f>
        <v>590</v>
      </c>
      <c r="I9" s="6">
        <f t="shared" si="1"/>
        <v>0</v>
      </c>
      <c r="J9" s="6"/>
      <c r="K9" s="24">
        <f t="shared" si="2"/>
        <v>0</v>
      </c>
      <c r="M9" t="s">
        <v>62</v>
      </c>
      <c r="N9">
        <f>SUM(G2:G27)</f>
        <v>7375</v>
      </c>
    </row>
    <row r="10" spans="1:16" ht="15" thickBot="1" x14ac:dyDescent="0.35">
      <c r="A10" s="11">
        <v>2.2999999999999998</v>
      </c>
      <c r="B10" s="4">
        <v>2</v>
      </c>
      <c r="C10" s="4">
        <v>3</v>
      </c>
      <c r="D10" s="4">
        <v>2</v>
      </c>
      <c r="E10" s="4">
        <f t="shared" si="0"/>
        <v>2</v>
      </c>
      <c r="F10" s="4">
        <v>1</v>
      </c>
      <c r="G10" s="4">
        <v>350</v>
      </c>
      <c r="H10" s="4">
        <f>VLOOKUP(A10,Hoja3!$E$1:$H$16,2,FALSE)</f>
        <v>601</v>
      </c>
      <c r="I10" s="4">
        <f t="shared" si="1"/>
        <v>2450.25</v>
      </c>
      <c r="J10" s="4"/>
      <c r="K10" s="24">
        <f t="shared" si="2"/>
        <v>4900.5</v>
      </c>
    </row>
    <row r="11" spans="1:16" ht="15" thickBot="1" x14ac:dyDescent="0.35">
      <c r="A11" s="12">
        <v>2.2999999999999998</v>
      </c>
      <c r="B11" s="5">
        <v>2</v>
      </c>
      <c r="C11" s="5">
        <v>3</v>
      </c>
      <c r="D11" s="5">
        <v>2</v>
      </c>
      <c r="E11" s="5">
        <f t="shared" si="0"/>
        <v>2</v>
      </c>
      <c r="F11" s="5">
        <v>4</v>
      </c>
      <c r="G11" s="5">
        <v>251</v>
      </c>
      <c r="H11" s="5">
        <f>VLOOKUP(A11,Hoja3!$E$1:$H$16,2,FALSE)</f>
        <v>601</v>
      </c>
      <c r="I11" s="5">
        <f t="shared" si="1"/>
        <v>2450.25</v>
      </c>
      <c r="J11" s="5"/>
      <c r="K11" s="24">
        <f t="shared" si="2"/>
        <v>4900.5</v>
      </c>
      <c r="M11" t="s">
        <v>60</v>
      </c>
      <c r="N11">
        <f>SQRT(N8)</f>
        <v>820.83798645043225</v>
      </c>
    </row>
    <row r="12" spans="1:16" ht="15" thickBot="1" x14ac:dyDescent="0.35">
      <c r="A12" s="13">
        <v>3.1</v>
      </c>
      <c r="B12" s="4">
        <v>3</v>
      </c>
      <c r="C12" s="4">
        <v>1</v>
      </c>
      <c r="D12" s="4">
        <v>2</v>
      </c>
      <c r="E12" s="4">
        <f t="shared" si="0"/>
        <v>2</v>
      </c>
      <c r="F12" s="4">
        <v>5</v>
      </c>
      <c r="G12" s="4">
        <v>73</v>
      </c>
      <c r="H12" s="4">
        <f>VLOOKUP(A12,Hoja3!$E$1:$H$16,2,FALSE)</f>
        <v>509</v>
      </c>
      <c r="I12" s="4">
        <f t="shared" si="1"/>
        <v>32942.25</v>
      </c>
      <c r="J12" s="4"/>
      <c r="K12" s="25">
        <f t="shared" si="2"/>
        <v>65884.5</v>
      </c>
      <c r="M12" t="s">
        <v>61</v>
      </c>
      <c r="N12">
        <f>N11/N9</f>
        <v>0.11130006595938065</v>
      </c>
    </row>
    <row r="13" spans="1:16" ht="15" thickBot="1" x14ac:dyDescent="0.35">
      <c r="A13" s="14">
        <v>3.1</v>
      </c>
      <c r="B13" s="5">
        <v>3</v>
      </c>
      <c r="C13" s="5">
        <v>1</v>
      </c>
      <c r="D13" s="5">
        <v>2</v>
      </c>
      <c r="E13" s="5">
        <f t="shared" si="0"/>
        <v>2</v>
      </c>
      <c r="F13" s="5">
        <v>6</v>
      </c>
      <c r="G13" s="5">
        <v>436</v>
      </c>
      <c r="H13" s="5">
        <f>VLOOKUP(A13,Hoja3!$E$1:$H$16,2,FALSE)</f>
        <v>509</v>
      </c>
      <c r="I13" s="5">
        <f t="shared" si="1"/>
        <v>32942.25</v>
      </c>
      <c r="J13" s="5"/>
      <c r="K13" s="25">
        <f t="shared" si="2"/>
        <v>65884.5</v>
      </c>
    </row>
    <row r="14" spans="1:16" ht="15" thickBot="1" x14ac:dyDescent="0.35">
      <c r="A14" s="13">
        <v>3.2</v>
      </c>
      <c r="B14" s="4">
        <v>3</v>
      </c>
      <c r="C14" s="4">
        <v>2</v>
      </c>
      <c r="D14" s="4">
        <v>3</v>
      </c>
      <c r="E14" s="4">
        <f t="shared" si="0"/>
        <v>1.5</v>
      </c>
      <c r="F14" s="4">
        <v>5</v>
      </c>
      <c r="G14" s="4">
        <v>435</v>
      </c>
      <c r="H14" s="4">
        <f>VLOOKUP(A14,Hoja3!$E$1:$H$16,2,FALSE)</f>
        <v>719</v>
      </c>
      <c r="I14" s="4">
        <f t="shared" si="1"/>
        <v>38155.111111111117</v>
      </c>
      <c r="J14" s="4"/>
      <c r="K14" s="25">
        <f t="shared" si="2"/>
        <v>57232.666666666672</v>
      </c>
    </row>
    <row r="15" spans="1:16" ht="15" thickBot="1" x14ac:dyDescent="0.35">
      <c r="A15" s="15">
        <v>3.2</v>
      </c>
      <c r="B15" s="7">
        <v>3</v>
      </c>
      <c r="C15" s="7">
        <v>2</v>
      </c>
      <c r="D15" s="7">
        <v>3</v>
      </c>
      <c r="E15" s="7">
        <f t="shared" si="0"/>
        <v>1.5</v>
      </c>
      <c r="F15" s="7">
        <v>6</v>
      </c>
      <c r="G15" s="7">
        <v>140</v>
      </c>
      <c r="H15" s="7">
        <f>VLOOKUP(A15,Hoja3!$E$1:$H$16,2,FALSE)</f>
        <v>719</v>
      </c>
      <c r="I15" s="7">
        <f t="shared" si="1"/>
        <v>9933.4444444444434</v>
      </c>
      <c r="J15" s="7"/>
      <c r="K15" s="25">
        <f t="shared" si="2"/>
        <v>14900.166666666664</v>
      </c>
    </row>
    <row r="16" spans="1:16" ht="15" thickBot="1" x14ac:dyDescent="0.35">
      <c r="A16" s="14">
        <v>3.2</v>
      </c>
      <c r="B16" s="5">
        <v>3</v>
      </c>
      <c r="C16" s="5">
        <v>2</v>
      </c>
      <c r="D16" s="5">
        <v>3</v>
      </c>
      <c r="E16" s="5">
        <f t="shared" si="0"/>
        <v>1.5</v>
      </c>
      <c r="F16" s="5">
        <v>7</v>
      </c>
      <c r="G16" s="5">
        <v>144</v>
      </c>
      <c r="H16" s="5">
        <f>VLOOKUP(A16,Hoja3!$E$1:$H$16,2,FALSE)</f>
        <v>719</v>
      </c>
      <c r="I16" s="5">
        <f t="shared" si="1"/>
        <v>9152.1111111111095</v>
      </c>
      <c r="J16" s="5"/>
      <c r="K16" s="25">
        <f t="shared" si="2"/>
        <v>13728.166666666664</v>
      </c>
    </row>
    <row r="17" spans="1:11" ht="15" thickBot="1" x14ac:dyDescent="0.35">
      <c r="A17" s="16">
        <v>4.0999999999999996</v>
      </c>
      <c r="B17" s="4">
        <v>4</v>
      </c>
      <c r="C17" s="4">
        <v>1</v>
      </c>
      <c r="D17" s="4">
        <v>2</v>
      </c>
      <c r="E17" s="4">
        <f t="shared" si="0"/>
        <v>2</v>
      </c>
      <c r="F17" s="4">
        <v>4</v>
      </c>
      <c r="G17" s="4">
        <v>324</v>
      </c>
      <c r="H17" s="4">
        <f>VLOOKUP(A17,Hoja3!$E$1:$H$16,2,FALSE)</f>
        <v>892</v>
      </c>
      <c r="I17" s="4">
        <f t="shared" si="1"/>
        <v>14884</v>
      </c>
      <c r="J17" s="4"/>
      <c r="K17" s="26">
        <f t="shared" si="2"/>
        <v>29768</v>
      </c>
    </row>
    <row r="18" spans="1:11" ht="15" thickBot="1" x14ac:dyDescent="0.35">
      <c r="A18" s="17">
        <v>4.0999999999999996</v>
      </c>
      <c r="B18" s="5">
        <v>4</v>
      </c>
      <c r="C18" s="5">
        <v>1</v>
      </c>
      <c r="D18" s="5">
        <v>2</v>
      </c>
      <c r="E18" s="5">
        <f t="shared" si="0"/>
        <v>2</v>
      </c>
      <c r="F18" s="5">
        <v>5</v>
      </c>
      <c r="G18" s="5">
        <v>568</v>
      </c>
      <c r="H18" s="5">
        <f>VLOOKUP(A18,Hoja3!$E$1:$H$16,2,FALSE)</f>
        <v>892</v>
      </c>
      <c r="I18" s="5">
        <f t="shared" si="1"/>
        <v>14884</v>
      </c>
      <c r="J18" s="5"/>
      <c r="K18" s="26">
        <f t="shared" si="2"/>
        <v>29768</v>
      </c>
    </row>
    <row r="19" spans="1:11" ht="15" thickBot="1" x14ac:dyDescent="0.35">
      <c r="A19" s="18">
        <v>4.2</v>
      </c>
      <c r="B19" s="6">
        <v>4</v>
      </c>
      <c r="C19" s="6">
        <v>2</v>
      </c>
      <c r="D19" s="6">
        <v>1</v>
      </c>
      <c r="E19" s="6">
        <v>1</v>
      </c>
      <c r="F19" s="6">
        <v>2</v>
      </c>
      <c r="G19" s="6">
        <v>74</v>
      </c>
      <c r="H19" s="6">
        <f>VLOOKUP(A19,Hoja3!$E$1:$H$16,2,FALSE)</f>
        <v>74</v>
      </c>
      <c r="I19" s="6">
        <f t="shared" si="1"/>
        <v>0</v>
      </c>
      <c r="J19" s="6"/>
      <c r="K19" s="26">
        <f t="shared" si="2"/>
        <v>0</v>
      </c>
    </row>
    <row r="20" spans="1:11" ht="15" thickBot="1" x14ac:dyDescent="0.35">
      <c r="A20" s="18">
        <v>4.3</v>
      </c>
      <c r="B20" s="6">
        <v>4</v>
      </c>
      <c r="C20" s="6">
        <v>3</v>
      </c>
      <c r="D20" s="6">
        <v>1</v>
      </c>
      <c r="E20" s="6">
        <v>1</v>
      </c>
      <c r="F20" s="6">
        <v>2</v>
      </c>
      <c r="G20" s="6">
        <v>132</v>
      </c>
      <c r="H20" s="6">
        <f>VLOOKUP(A20,Hoja3!$E$1:$H$16,2,FALSE)</f>
        <v>132</v>
      </c>
      <c r="I20" s="6">
        <f t="shared" si="1"/>
        <v>0</v>
      </c>
      <c r="J20" s="6"/>
      <c r="K20" s="26">
        <f t="shared" si="2"/>
        <v>0</v>
      </c>
    </row>
    <row r="21" spans="1:11" ht="15" thickBot="1" x14ac:dyDescent="0.35">
      <c r="A21" s="19">
        <v>5.0999999999999996</v>
      </c>
      <c r="B21" s="6">
        <v>5</v>
      </c>
      <c r="C21" s="6">
        <v>1</v>
      </c>
      <c r="D21" s="6">
        <v>1</v>
      </c>
      <c r="E21" s="6">
        <v>1</v>
      </c>
      <c r="F21" s="6">
        <v>1</v>
      </c>
      <c r="G21" s="6">
        <v>117</v>
      </c>
      <c r="H21" s="6">
        <f>VLOOKUP(A21,Hoja3!$E$1:$H$16,2,FALSE)</f>
        <v>117</v>
      </c>
      <c r="I21" s="6">
        <f t="shared" si="1"/>
        <v>0</v>
      </c>
      <c r="J21" s="6"/>
      <c r="K21" s="27">
        <f t="shared" si="2"/>
        <v>0</v>
      </c>
    </row>
    <row r="22" spans="1:11" ht="15" thickBot="1" x14ac:dyDescent="0.35">
      <c r="A22" s="20">
        <v>5.2</v>
      </c>
      <c r="B22" s="4">
        <v>5</v>
      </c>
      <c r="C22" s="4">
        <v>2</v>
      </c>
      <c r="D22" s="4">
        <v>2</v>
      </c>
      <c r="E22" s="4">
        <f t="shared" si="0"/>
        <v>2</v>
      </c>
      <c r="F22" s="4">
        <v>2</v>
      </c>
      <c r="G22" s="4">
        <v>160</v>
      </c>
      <c r="H22" s="4">
        <f>VLOOKUP(A22,Hoja3!$E$1:$H$16,2,FALSE)</f>
        <v>372</v>
      </c>
      <c r="I22" s="4">
        <f t="shared" si="1"/>
        <v>676</v>
      </c>
      <c r="J22" s="4"/>
      <c r="K22" s="27">
        <f t="shared" si="2"/>
        <v>1352</v>
      </c>
    </row>
    <row r="23" spans="1:11" ht="15" thickBot="1" x14ac:dyDescent="0.35">
      <c r="A23" s="21">
        <v>5.2</v>
      </c>
      <c r="B23" s="5">
        <v>5</v>
      </c>
      <c r="C23" s="5">
        <v>2</v>
      </c>
      <c r="D23" s="5">
        <v>2</v>
      </c>
      <c r="E23" s="5">
        <f t="shared" si="0"/>
        <v>2</v>
      </c>
      <c r="F23" s="5">
        <v>4</v>
      </c>
      <c r="G23" s="5">
        <v>212</v>
      </c>
      <c r="H23" s="5">
        <f>VLOOKUP(A23,Hoja3!$E$1:$H$16,2,FALSE)</f>
        <v>372</v>
      </c>
      <c r="I23" s="5">
        <f t="shared" si="1"/>
        <v>676</v>
      </c>
      <c r="J23" s="5"/>
      <c r="K23" s="27">
        <f t="shared" si="2"/>
        <v>1352</v>
      </c>
    </row>
    <row r="24" spans="1:11" ht="15" thickBot="1" x14ac:dyDescent="0.35">
      <c r="A24" s="19">
        <v>5.3</v>
      </c>
      <c r="B24" s="6">
        <v>5</v>
      </c>
      <c r="C24" s="6">
        <v>3</v>
      </c>
      <c r="D24" s="6">
        <v>1</v>
      </c>
      <c r="E24" s="6">
        <v>1</v>
      </c>
      <c r="F24" s="6">
        <v>1</v>
      </c>
      <c r="G24" s="6">
        <v>116</v>
      </c>
      <c r="H24" s="6">
        <f>VLOOKUP(A24,Hoja3!$E$1:$H$16,2,FALSE)</f>
        <v>116</v>
      </c>
      <c r="I24" s="6">
        <f t="shared" si="1"/>
        <v>0</v>
      </c>
      <c r="J24" s="6"/>
      <c r="K24" s="27">
        <f t="shared" si="2"/>
        <v>0</v>
      </c>
    </row>
    <row r="25" spans="1:11" ht="15" thickBot="1" x14ac:dyDescent="0.35">
      <c r="A25" s="20">
        <v>5.4</v>
      </c>
      <c r="B25" s="4">
        <v>5</v>
      </c>
      <c r="C25" s="4">
        <v>4</v>
      </c>
      <c r="D25" s="4">
        <v>3</v>
      </c>
      <c r="E25" s="4">
        <f t="shared" si="0"/>
        <v>1.5</v>
      </c>
      <c r="F25" s="4">
        <v>3</v>
      </c>
      <c r="G25" s="4">
        <v>366</v>
      </c>
      <c r="H25" s="4">
        <f>VLOOKUP(A25,Hoja3!$E$1:$H$16,2,FALSE)</f>
        <v>1012</v>
      </c>
      <c r="I25" s="4">
        <f t="shared" si="1"/>
        <v>821.77777777777885</v>
      </c>
      <c r="J25" s="4"/>
      <c r="K25" s="27">
        <f t="shared" si="2"/>
        <v>1232.6666666666683</v>
      </c>
    </row>
    <row r="26" spans="1:11" ht="15" thickBot="1" x14ac:dyDescent="0.35">
      <c r="A26" s="22">
        <v>5.4</v>
      </c>
      <c r="B26" s="7">
        <v>5</v>
      </c>
      <c r="C26" s="7">
        <v>4</v>
      </c>
      <c r="D26" s="7">
        <v>3</v>
      </c>
      <c r="E26" s="7">
        <f t="shared" si="0"/>
        <v>1.5</v>
      </c>
      <c r="F26" s="7">
        <v>8</v>
      </c>
      <c r="G26" s="7">
        <v>484</v>
      </c>
      <c r="H26" s="7">
        <f>VLOOKUP(A26,Hoja3!$E$1:$H$16,2,FALSE)</f>
        <v>1012</v>
      </c>
      <c r="I26" s="7">
        <f t="shared" si="1"/>
        <v>21511.111111111117</v>
      </c>
      <c r="J26" s="7"/>
      <c r="K26" s="27">
        <f t="shared" si="2"/>
        <v>32266.666666666675</v>
      </c>
    </row>
    <row r="27" spans="1:11" ht="15" thickBot="1" x14ac:dyDescent="0.35">
      <c r="A27" s="21">
        <v>5.4</v>
      </c>
      <c r="B27" s="5">
        <v>5</v>
      </c>
      <c r="C27" s="5">
        <v>4</v>
      </c>
      <c r="D27" s="5">
        <v>3</v>
      </c>
      <c r="E27" s="5">
        <f t="shared" si="0"/>
        <v>1.5</v>
      </c>
      <c r="F27" s="5">
        <v>9</v>
      </c>
      <c r="G27" s="5">
        <v>162</v>
      </c>
      <c r="H27" s="5">
        <f>VLOOKUP(A27,Hoja3!$E$1:$H$16,2,FALSE)</f>
        <v>1012</v>
      </c>
      <c r="I27" s="5">
        <f t="shared" si="1"/>
        <v>30741.77777777777</v>
      </c>
      <c r="J27" s="5"/>
      <c r="K27" s="27">
        <f t="shared" si="2"/>
        <v>46112.666666666657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2023-12-15T00:32:13Z</dcterms:created>
  <dcterms:modified xsi:type="dcterms:W3CDTF">2023-12-15T23:04:32Z</dcterms:modified>
</cp:coreProperties>
</file>