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00" windowHeight="6855" activeTab="7"/>
  </bookViews>
  <sheets>
    <sheet name="10A" sheetId="16" r:id="rId1"/>
    <sheet name="10B" sheetId="18" r:id="rId2"/>
    <sheet name="10C" sheetId="17" r:id="rId3"/>
    <sheet name="11A" sheetId="19" r:id="rId4"/>
    <sheet name="11B" sheetId="20" r:id="rId5"/>
    <sheet name="11C" sheetId="21" r:id="rId6"/>
    <sheet name="12A" sheetId="22" r:id="rId7"/>
    <sheet name="12B" sheetId="23" r:id="rId8"/>
    <sheet name="12C" sheetId="24" r:id="rId9"/>
  </sheets>
  <calcPr calcId="152511"/>
</workbook>
</file>

<file path=xl/calcChain.xml><?xml version="1.0" encoding="utf-8"?>
<calcChain xmlns="http://schemas.openxmlformats.org/spreadsheetml/2006/main">
  <c r="B25" i="17" l="1"/>
  <c r="B21" i="20" l="1"/>
  <c r="B20" i="21" l="1"/>
  <c r="B19" i="21" l="1"/>
  <c r="B17" i="21"/>
  <c r="B16" i="21"/>
  <c r="B15" i="21"/>
  <c r="B14" i="21"/>
  <c r="B13" i="21"/>
  <c r="B11" i="21"/>
  <c r="B10" i="21"/>
  <c r="B9" i="21"/>
  <c r="B8" i="21"/>
  <c r="B4" i="21"/>
  <c r="B3" i="21"/>
  <c r="B2" i="21"/>
  <c r="B1" i="21"/>
  <c r="B17" i="20"/>
  <c r="B16" i="20"/>
  <c r="B13" i="20"/>
  <c r="B12" i="20"/>
  <c r="B11" i="20"/>
  <c r="B10" i="20"/>
  <c r="B9" i="20"/>
  <c r="B8" i="20"/>
  <c r="B7" i="20"/>
  <c r="B6" i="20"/>
  <c r="B5" i="20"/>
  <c r="B4" i="20"/>
  <c r="B3" i="20"/>
  <c r="B2" i="20"/>
  <c r="B19" i="19"/>
  <c r="B17" i="19"/>
  <c r="B14" i="19"/>
  <c r="B13" i="19"/>
  <c r="B12" i="19"/>
  <c r="B11" i="19"/>
  <c r="B7" i="19"/>
  <c r="B6" i="19"/>
  <c r="B5" i="19"/>
  <c r="B4" i="19"/>
  <c r="B3" i="19"/>
  <c r="B2" i="19"/>
  <c r="B1" i="19"/>
  <c r="B12" i="16" l="1"/>
  <c r="B22" i="17" l="1"/>
  <c r="B13" i="16" l="1"/>
  <c r="B16" i="16" l="1"/>
  <c r="B17" i="16"/>
  <c r="B10" i="16" l="1"/>
  <c r="C6" i="18" l="1"/>
  <c r="C8" i="18"/>
  <c r="C11" i="18"/>
  <c r="B9" i="16" l="1"/>
  <c r="B16" i="17" l="1"/>
  <c r="B13" i="17"/>
  <c r="B12" i="17"/>
  <c r="B11" i="17"/>
  <c r="B10" i="17"/>
  <c r="B9" i="17"/>
  <c r="B6" i="17" l="1"/>
  <c r="C18" i="18" l="1"/>
  <c r="C17" i="18"/>
  <c r="C16" i="18"/>
  <c r="C15" i="18"/>
  <c r="C14" i="18"/>
  <c r="C13" i="18"/>
  <c r="C12" i="18"/>
  <c r="C10" i="18"/>
  <c r="C7" i="18"/>
  <c r="C5" i="18"/>
  <c r="C4" i="18"/>
  <c r="B15" i="16" l="1"/>
  <c r="B14" i="16"/>
  <c r="B11" i="16"/>
  <c r="B7" i="16"/>
  <c r="B6" i="16"/>
  <c r="B5" i="16"/>
  <c r="B4" i="16"/>
</calcChain>
</file>

<file path=xl/sharedStrings.xml><?xml version="1.0" encoding="utf-8"?>
<sst xmlns="http://schemas.openxmlformats.org/spreadsheetml/2006/main" count="394" uniqueCount="266">
  <si>
    <t>0505230260</t>
  </si>
  <si>
    <t>Name</t>
  </si>
  <si>
    <t>يزيد عطيه جويهل المزينى</t>
  </si>
  <si>
    <t>ريان مراد حسن الجيزاني</t>
  </si>
  <si>
    <t>بتال فهد نافع الحربي</t>
  </si>
  <si>
    <t>بندر رياض علي المالكي</t>
  </si>
  <si>
    <t>طه الحسن محمد جستنيه</t>
  </si>
  <si>
    <t>فراس مروان بن ادريس المغربي</t>
  </si>
  <si>
    <t>عمر محمد سعيد الزهراني</t>
  </si>
  <si>
    <t>مالك اياد محمد تونسي</t>
  </si>
  <si>
    <t>عمار سلطان حسن البارقي</t>
  </si>
  <si>
    <t>محمد هتان احمد مراد</t>
  </si>
  <si>
    <t>حسن فيصل حسن اليماني</t>
  </si>
  <si>
    <t>مالك اسامه علي بن جميل</t>
  </si>
  <si>
    <t>عبدالعزيز عمار عبده صالح</t>
  </si>
  <si>
    <t>فاروق عمر هاجر</t>
  </si>
  <si>
    <t>عبدالرحمن اسامه مختار بوعزيزي</t>
  </si>
  <si>
    <t>كنان عماد خالد الصبان</t>
  </si>
  <si>
    <t>مشعل عبدالعزيز صالح القثامي</t>
  </si>
  <si>
    <t>اياد علي بن مفرح العسيري</t>
  </si>
  <si>
    <t>محمد عبدالعزيز صالح خميس</t>
  </si>
  <si>
    <t>مشعل عبدالوهاب عبداللة خبتي</t>
  </si>
  <si>
    <t>عبدالرحمن عمر حمدان باحمدان</t>
  </si>
  <si>
    <t>عبدالملك حسين عوده الجهني</t>
  </si>
  <si>
    <t>قصي محمد بن عبدالرحمن بن نصار</t>
  </si>
  <si>
    <t>سعود مهند علي الذيبان</t>
  </si>
  <si>
    <t>ابراهيم اكرم بن عوض السيد</t>
  </si>
  <si>
    <t>عبيدالله بدر عبيدالله الخزاعي</t>
  </si>
  <si>
    <t>محمد احمد سعد الزهراني</t>
  </si>
  <si>
    <t>خالد محمد عبدالله باعطيه</t>
  </si>
  <si>
    <t>ياسر خالد سعيد القحطاني</t>
  </si>
  <si>
    <t>يزيد بندر يوسف ابوزناده</t>
  </si>
  <si>
    <t>فارس رامي محمد نائلي</t>
  </si>
  <si>
    <t>يوسف نائل سمير فايز</t>
  </si>
  <si>
    <t>عبدالعزيز ماجد عمر البيتي</t>
  </si>
  <si>
    <t>عبدالرحمن سعود احمد بارشيد</t>
  </si>
  <si>
    <t>عبدالله محمد علي باقبص</t>
  </si>
  <si>
    <t>حسن عابد عبدالرحمن أصيل</t>
  </si>
  <si>
    <t>ياسين محمدالباز محمدعبدالمنعم باز</t>
  </si>
  <si>
    <t>عمار هيثم سليمان باسهل</t>
  </si>
  <si>
    <t>عبدالرحمن ايمن محمد غباشى</t>
  </si>
  <si>
    <t>محمود علي خضر بنات</t>
  </si>
  <si>
    <t>اسامة فراس - شعبان قباقيبو</t>
  </si>
  <si>
    <t>عمر ابراهيم عمر وحدين</t>
  </si>
  <si>
    <t>محمد حسين عبدالله باقيس</t>
  </si>
  <si>
    <t>عبدالله خالد بلحمر</t>
  </si>
  <si>
    <t>يحيى حسام الدين النجار</t>
  </si>
  <si>
    <t>0545456939</t>
  </si>
  <si>
    <t>0505513940</t>
  </si>
  <si>
    <t>0505643711</t>
  </si>
  <si>
    <t>زياد محمد العفيف</t>
  </si>
  <si>
    <t>0504640736</t>
  </si>
  <si>
    <t>عبدالله علي باجندوح</t>
  </si>
  <si>
    <t>محمدعمر محمد بلشرف</t>
  </si>
  <si>
    <t xml:space="preserve"> </t>
  </si>
  <si>
    <t xml:space="preserve"> n</t>
  </si>
  <si>
    <t>سيف عادل حمود الجديبي</t>
  </si>
  <si>
    <t>0552207580</t>
  </si>
  <si>
    <t>0505625730</t>
  </si>
  <si>
    <t>0538821000</t>
  </si>
  <si>
    <t>0501833300</t>
  </si>
  <si>
    <t>0596170082</t>
  </si>
  <si>
    <t>0500521029</t>
  </si>
  <si>
    <t>أنس علي صلاح أبو العلا</t>
  </si>
  <si>
    <t>0565660537</t>
  </si>
  <si>
    <t>0553680999</t>
  </si>
  <si>
    <t>محمد خالد اوليا</t>
  </si>
  <si>
    <t>0563366306</t>
  </si>
  <si>
    <t/>
  </si>
  <si>
    <t>محمد عبد الرحمن باسهل</t>
  </si>
  <si>
    <t>0504591799</t>
  </si>
  <si>
    <t>عبدالعزيز وائل كمال</t>
  </si>
  <si>
    <t>0505495855</t>
  </si>
  <si>
    <t>0558008075</t>
  </si>
  <si>
    <t xml:space="preserve">أسامة سليمان عبدالله </t>
  </si>
  <si>
    <t>أسيد فراس الحاج</t>
  </si>
  <si>
    <t>سمير الأحمر محمد الأحمر</t>
  </si>
  <si>
    <t>زواد منير عبدالكريم الأحمر</t>
  </si>
  <si>
    <t>الحارث منير عبدالكريم الأحمر</t>
  </si>
  <si>
    <t>0500128543</t>
  </si>
  <si>
    <t>يزيد أحمد بن محفوظ</t>
  </si>
  <si>
    <t>0559998222</t>
  </si>
  <si>
    <t>0568872457</t>
  </si>
  <si>
    <t>هاشم عادل عبدالقادر قوتة</t>
  </si>
  <si>
    <t>0500584587</t>
  </si>
  <si>
    <t>0507704340</t>
  </si>
  <si>
    <t>0504680162 الأم</t>
  </si>
  <si>
    <t>0500175165  الام</t>
  </si>
  <si>
    <t xml:space="preserve">   </t>
  </si>
  <si>
    <t>سعد حامد سعد القرني</t>
  </si>
  <si>
    <t>يوسف محمد علوي عقيل</t>
  </si>
  <si>
    <t>محمد ناصر محمد شافعي</t>
  </si>
  <si>
    <t>يوسف محمد يحي بالبيد</t>
  </si>
  <si>
    <t>محمد فواز حمزة القصير</t>
  </si>
  <si>
    <t>سعد عثمان محمد بديع الشيخ</t>
  </si>
  <si>
    <t>عبدالله محمد زاهر السباعي</t>
  </si>
  <si>
    <t>عاصم عصام عقيل</t>
  </si>
  <si>
    <t>0505521697</t>
  </si>
  <si>
    <t>محمد هاني نصار</t>
  </si>
  <si>
    <t>محمد رامي العفيف</t>
  </si>
  <si>
    <t>عبدالله خالد محمد العيدروس</t>
  </si>
  <si>
    <t>رائف فايز عبدالعزيز الفتني</t>
  </si>
  <si>
    <t>هشام احمد هشام زهران</t>
  </si>
  <si>
    <t>حسان صلاح عمر بوجير</t>
  </si>
  <si>
    <t>عبدالله عمر العمودي</t>
  </si>
  <si>
    <t>0505677212</t>
  </si>
  <si>
    <t>صالح علي عمر صيرفي</t>
  </si>
  <si>
    <t>0555089011</t>
  </si>
  <si>
    <t>محمد فؤاد حسن باخدلق</t>
  </si>
  <si>
    <t>خالد نايف الحمودي</t>
  </si>
  <si>
    <t>0504684974</t>
  </si>
  <si>
    <t>فهد عبدالرحمن غربي زغوف</t>
  </si>
  <si>
    <t>متعب محمد صالح الشعلان</t>
  </si>
  <si>
    <t>0552996670</t>
  </si>
  <si>
    <t>فارس خالد ابن سعيد القحطاني</t>
  </si>
  <si>
    <t>محمد خالد محمد السهلي</t>
  </si>
  <si>
    <t>عبدالله علي بن عبدالله بن لادن</t>
  </si>
  <si>
    <t>عبدالعزيز ناصر بن سعيد الغامدي</t>
  </si>
  <si>
    <t>سعود عادل بن جباره الحربي</t>
  </si>
  <si>
    <t>راشد نورالدين علوي عقيل</t>
  </si>
  <si>
    <t>محمد سالم محمد بن سلمان</t>
  </si>
  <si>
    <t>سعد سامي سعد السميري</t>
  </si>
  <si>
    <t>أيمن سعيد بن صالح الزهراني</t>
  </si>
  <si>
    <t>محمد ابراهيم عبدالله يوسف</t>
  </si>
  <si>
    <t>علي ناصر بن علي العمري</t>
  </si>
  <si>
    <t>طارق عبدالله احمد بخاري</t>
  </si>
  <si>
    <t>يزيد خالد علي خواجي</t>
  </si>
  <si>
    <t>ياسر فيصل المطيري</t>
  </si>
  <si>
    <t>0503668628</t>
  </si>
  <si>
    <t>عمار محمد أحمد الغامدي</t>
  </si>
  <si>
    <t>0555557924</t>
  </si>
  <si>
    <t>محمد حسن عمر الصافي</t>
  </si>
  <si>
    <t>فؤاد عبدالله فؤاد نجار</t>
  </si>
  <si>
    <t>0565055868</t>
  </si>
  <si>
    <t>عبدالله ابوبكر علي باقبص</t>
  </si>
  <si>
    <t>0505663183</t>
  </si>
  <si>
    <t>أنس عادل بندر الروقي</t>
  </si>
  <si>
    <t>0503335906</t>
  </si>
  <si>
    <t xml:space="preserve">محمد رامي الطويل </t>
  </si>
  <si>
    <t>0508811363</t>
  </si>
  <si>
    <t>0503522839</t>
  </si>
  <si>
    <t>عبدالله محمد عبدالله الاحمدي</t>
  </si>
  <si>
    <t>رضوان عابد ابراهيم مغربي</t>
  </si>
  <si>
    <t>أحمد سباء فايز الجهني</t>
  </si>
  <si>
    <t>حسام صالح محمد بن عفيف</t>
  </si>
  <si>
    <t>يوسف بندر يوسف ابوزناده</t>
  </si>
  <si>
    <t>ناصر محمد صلاح النهدي</t>
  </si>
  <si>
    <t>0504642717</t>
  </si>
  <si>
    <t>عبدالرحمن فيصل احمد بارشيد</t>
  </si>
  <si>
    <t>0504648636</t>
  </si>
  <si>
    <t>قصي احمد محمد محه</t>
  </si>
  <si>
    <t>نوح سعيد بن محمد باذياب</t>
  </si>
  <si>
    <t>سيف ماجد محمد الهقاص</t>
  </si>
  <si>
    <t>هشام راضي علي باعبيد</t>
  </si>
  <si>
    <t>n</t>
  </si>
  <si>
    <t>عبدالمجيد خالد عبدالرحمن بافيل</t>
  </si>
  <si>
    <t>0541332022</t>
  </si>
  <si>
    <t>سليمان سعيد عبدالله العمودي</t>
  </si>
  <si>
    <t>فايز عبدالعزيز فائز الشهري</t>
  </si>
  <si>
    <t>احمد هشام احمد حيدر</t>
  </si>
  <si>
    <t>عادل محمد علي نوح</t>
  </si>
  <si>
    <t>أحمد عثمان احمد العمودي</t>
  </si>
  <si>
    <t>عزام ايمن بن احمد شوايط</t>
  </si>
  <si>
    <t>الأسماء</t>
  </si>
  <si>
    <t>الحاله الصحيه</t>
  </si>
  <si>
    <t>الحاله الااجتماعية</t>
  </si>
  <si>
    <t>ملاحضات</t>
  </si>
  <si>
    <t>ارقام التواصل</t>
  </si>
  <si>
    <t>أحمد محمد مصطفى حسانين</t>
  </si>
  <si>
    <t>سليم</t>
  </si>
  <si>
    <t>يعيش مع والديه</t>
  </si>
  <si>
    <t>بدر خالد يحي المحمادي</t>
  </si>
  <si>
    <t>ضعف بصر صرع</t>
  </si>
  <si>
    <t>براء ايمن طلال سندي</t>
  </si>
  <si>
    <t>منفصلين</t>
  </si>
  <si>
    <t>يعيش مع والدته</t>
  </si>
  <si>
    <t>حسين عابد عبدالرحمن أصيل</t>
  </si>
  <si>
    <t>ضعف بصر</t>
  </si>
  <si>
    <t>يعيش مع والده</t>
  </si>
  <si>
    <t>رائد عبدالرحيم ابن مرزوق اللهيبي</t>
  </si>
  <si>
    <t>صهيب مازن سالم القثمي</t>
  </si>
  <si>
    <t>عبدالرحمن عبدالله بن محمد خير</t>
  </si>
  <si>
    <t>رعاف حساسيه</t>
  </si>
  <si>
    <t>عبدالعزيز ماجد عمر بالبيد</t>
  </si>
  <si>
    <t xml:space="preserve">عبدالله سهل الغامدي </t>
  </si>
  <si>
    <t>عبدالله محمد خليل بنات</t>
  </si>
  <si>
    <t>فارس سمير علي الغامدي</t>
  </si>
  <si>
    <t>حساسيه</t>
  </si>
  <si>
    <t>فراس فيصل صالح بامعوضه</t>
  </si>
  <si>
    <t>ضعف نظر</t>
  </si>
  <si>
    <t>فهد امين محمد الزهراني</t>
  </si>
  <si>
    <t>قصي عبدالله سالم القثمي</t>
  </si>
  <si>
    <t>كهلان مجاهد محمد جعيل</t>
  </si>
  <si>
    <t>محمد فوزي سليمان فضل</t>
  </si>
  <si>
    <t>مراد عبدالعليم عبدالرحمن محمد</t>
  </si>
  <si>
    <t>معن حسين عثمان باريان</t>
  </si>
  <si>
    <t>موسى مروان موسى الشمراني</t>
  </si>
  <si>
    <t>انيميا +مشاكل في الحوض</t>
  </si>
  <si>
    <t>نواف فهد بن عبدالعزيز النويصر</t>
  </si>
  <si>
    <t>ضعف بصر فقر دم</t>
  </si>
  <si>
    <t>التواصل مع والدته</t>
  </si>
  <si>
    <t>يزن عبدالله رشيد بارشيد</t>
  </si>
  <si>
    <t>يزن نايف العرفي</t>
  </si>
  <si>
    <t>يوسف  محمد عبدالرزاق الملا</t>
  </si>
  <si>
    <t>الاكل الانتقائي ارهاق ضعف في البدن</t>
  </si>
  <si>
    <t>بدر عبدالله العمري</t>
  </si>
  <si>
    <t>الحاله الاجتماعيه</t>
  </si>
  <si>
    <t>الملاحضات</t>
  </si>
  <si>
    <t>احمد فهد بن احمد نعمان</t>
  </si>
  <si>
    <t>أحمد محمد بن حسن عتيق</t>
  </si>
  <si>
    <t>باسل رامي محمد نائل نائلي</t>
  </si>
  <si>
    <t>بدر صالح حمد الباهلي</t>
  </si>
  <si>
    <t>بدر عبدالرحمن شاكر الصحفي</t>
  </si>
  <si>
    <t>جاسم ماجد بن مخضور الصحفي</t>
  </si>
  <si>
    <t>خالد وسام احمد طويلي</t>
  </si>
  <si>
    <t>خالد وليد فاروق الزبن</t>
  </si>
  <si>
    <t>طلال اسامه بن عبدالله البسام</t>
  </si>
  <si>
    <t>عبدالرحمن كريمو علي وزان</t>
  </si>
  <si>
    <t>عبدالمجيد خالد اسعد خاشقجي</t>
  </si>
  <si>
    <t>عمليه في رجله</t>
  </si>
  <si>
    <t>عثمان وليد عثمان نجرى</t>
  </si>
  <si>
    <t xml:space="preserve">محمد احمد شهوان </t>
  </si>
  <si>
    <t>محمد احمد محمدعلي زيني</t>
  </si>
  <si>
    <t>محمد خالد محمد العيدروس</t>
  </si>
  <si>
    <t>رعاف +حساسيه</t>
  </si>
  <si>
    <t>نواف خالد مصلح العوفي</t>
  </si>
  <si>
    <t>يزن محمد فائق عرب</t>
  </si>
  <si>
    <t>يوسف جعفر سالم باجعيفر</t>
  </si>
  <si>
    <t>يوسف حامد الشريف</t>
  </si>
  <si>
    <t>يوسف حمدى على ناضره</t>
  </si>
  <si>
    <t>مطلق تركي البقمي</t>
  </si>
  <si>
    <t>النواصل مع والدته</t>
  </si>
  <si>
    <t xml:space="preserve">سعود فيصل </t>
  </si>
  <si>
    <t>نور الدين</t>
  </si>
  <si>
    <t>احمد خالد بن صالح باوارث</t>
  </si>
  <si>
    <t>احمد هشام محمد سنبل</t>
  </si>
  <si>
    <t>أحمد سمير عبدالوهاب قنديل</t>
  </si>
  <si>
    <t>ربو+حساسيه</t>
  </si>
  <si>
    <t>احمد باسل سباعي</t>
  </si>
  <si>
    <t>بلال عباس جمال نتو</t>
  </si>
  <si>
    <t>ربو</t>
  </si>
  <si>
    <t>ريان عبدالرحمن نياز تركستاني</t>
  </si>
  <si>
    <t>زياد عطيه جويهل المزينى</t>
  </si>
  <si>
    <t>زياد محمد العمودي</t>
  </si>
  <si>
    <t>ساري محمد سالم الجيزاني</t>
  </si>
  <si>
    <t>سامر علي صالح الشهري</t>
  </si>
  <si>
    <t>ضعف بصر+البهاق</t>
  </si>
  <si>
    <t>عبدالرحمن عبدالله عبدالرحمن المنصوري</t>
  </si>
  <si>
    <t>عبدالعزيز عبدالرحمن احمد شاهين</t>
  </si>
  <si>
    <t>عبدالله همام صالح بوقري</t>
  </si>
  <si>
    <t>ضعف بصر+ربو</t>
  </si>
  <si>
    <t>علي الحسن محمد جستنيه</t>
  </si>
  <si>
    <t>مع والدته</t>
  </si>
  <si>
    <t>عمر محمد بن رحمةالله قاري</t>
  </si>
  <si>
    <t>حساسيه+ضعف بصر</t>
  </si>
  <si>
    <t>فارس علي عبدالله سرين</t>
  </si>
  <si>
    <t>قسورة احمد الشاهين</t>
  </si>
  <si>
    <t>محمد حسين علي العطاس</t>
  </si>
  <si>
    <t>ضعف بصر+ حساسيه</t>
  </si>
  <si>
    <t>محمد زكي جمال نتو</t>
  </si>
  <si>
    <t>محمد ممدوح حسن سابق</t>
  </si>
  <si>
    <t>محمود صفوان الدرع</t>
  </si>
  <si>
    <t>ناصر راكان محمد دخاخني</t>
  </si>
  <si>
    <t>يوسف اكرم بن عوض السيد</t>
  </si>
  <si>
    <t>معتز هشام حيدر</t>
  </si>
  <si>
    <t>زياد حسن العمودي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</si>
</sst>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Verdana"/>
      <family val="2"/>
    </font>
    <font>
      <b/>
      <sz val="14"/>
      <color theme="1"/>
      <name val="Verdana"/>
      <family val="2"/>
    </font>
    <font>
      <b/>
      <sz val="14"/>
      <color rgb="FF000000"/>
      <name val="Arial"/>
      <family val="2"/>
    </font>
    <font>
      <b/>
      <sz val="18"/>
      <color theme="1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sz val="14"/>
      <color theme="1"/>
      <name val="Verdana"/>
      <family val="2"/>
    </font>
    <font>
      <sz val="11"/>
      <color theme="1"/>
      <name val="Arial"/>
      <family val="2"/>
    </font>
    <font>
      <sz val="12"/>
      <color theme="1"/>
      <name val="Verdana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rgb="FFD3E4A6"/>
      </left>
      <right style="medium">
        <color rgb="FFD3E4A6"/>
      </right>
      <top style="medium">
        <color rgb="FFD3E4A6"/>
      </top>
      <bottom style="medium">
        <color rgb="FFD3E4A6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8" fillId="0" borderId="0" applyNumberFormat="0" applyFill="0" applyBorder="0" applyAlignment="0" applyProtection="0"/>
    <xf numFmtId="0" fontId="9" fillId="0" borderId="10" applyNumberFormat="0" applyFill="0" applyAlignment="0" applyProtection="0"/>
    <xf numFmtId="0" fontId="10" fillId="0" borderId="11" applyNumberFormat="0" applyFill="0" applyAlignment="0" applyProtection="0"/>
    <xf numFmtId="0" fontId="11" fillId="0" borderId="12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13" applyNumberFormat="0" applyAlignment="0" applyProtection="0"/>
    <xf numFmtId="0" fontId="16" fillId="8" borderId="14" applyNumberFormat="0" applyAlignment="0" applyProtection="0"/>
    <xf numFmtId="0" fontId="17" fillId="8" borderId="13" applyNumberFormat="0" applyAlignment="0" applyProtection="0"/>
    <xf numFmtId="0" fontId="18" fillId="0" borderId="15" applyNumberFormat="0" applyFill="0" applyAlignment="0" applyProtection="0"/>
    <xf numFmtId="0" fontId="19" fillId="9" borderId="16" applyNumberFormat="0" applyAlignment="0" applyProtection="0"/>
    <xf numFmtId="0" fontId="20" fillId="0" borderId="0" applyNumberFormat="0" applyFill="0" applyBorder="0" applyAlignment="0" applyProtection="0"/>
    <xf numFmtId="0" fontId="7" fillId="10" borderId="17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2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2" fillId="34" borderId="0" applyNumberFormat="0" applyBorder="0" applyAlignment="0" applyProtection="0"/>
    <xf numFmtId="0" fontId="7" fillId="0" borderId="0"/>
    <xf numFmtId="0" fontId="7" fillId="0" borderId="0"/>
  </cellStyleXfs>
  <cellXfs count="53">
    <xf numFmtId="0" fontId="0" fillId="0" borderId="0" xfId="0"/>
    <xf numFmtId="0" fontId="2" fillId="0" borderId="0" xfId="0" applyFont="1"/>
    <xf numFmtId="49" fontId="2" fillId="0" borderId="2" xfId="0" applyNumberFormat="1" applyFont="1" applyBorder="1"/>
    <xf numFmtId="49" fontId="2" fillId="0" borderId="1" xfId="0" applyNumberFormat="1" applyFont="1" applyBorder="1"/>
    <xf numFmtId="0" fontId="2" fillId="2" borderId="8" xfId="0" applyFont="1" applyFill="1" applyBorder="1" applyAlignment="1">
      <alignment horizontal="right" vertical="center" shrinkToFit="1"/>
    </xf>
    <xf numFmtId="0" fontId="2" fillId="2" borderId="4" xfId="0" applyFont="1" applyFill="1" applyBorder="1" applyAlignment="1">
      <alignment horizontal="right" vertical="center" shrinkToFit="1"/>
    </xf>
    <xf numFmtId="0" fontId="23" fillId="0" borderId="3" xfId="0" applyFont="1" applyBorder="1" applyAlignment="1">
      <alignment wrapText="1"/>
    </xf>
    <xf numFmtId="0" fontId="24" fillId="0" borderId="3" xfId="0" applyFont="1" applyBorder="1" applyAlignment="1">
      <alignment wrapText="1"/>
    </xf>
    <xf numFmtId="0" fontId="23" fillId="35" borderId="3" xfId="0" applyFont="1" applyFill="1" applyBorder="1" applyAlignment="1">
      <alignment wrapText="1"/>
    </xf>
    <xf numFmtId="0" fontId="25" fillId="0" borderId="0" xfId="0" applyFont="1"/>
    <xf numFmtId="0" fontId="27" fillId="36" borderId="19" xfId="0" applyFont="1" applyFill="1" applyBorder="1" applyAlignment="1">
      <alignment horizontal="right" vertical="center" wrapText="1" readingOrder="2"/>
    </xf>
    <xf numFmtId="0" fontId="2" fillId="2" borderId="6" xfId="0" applyFont="1" applyFill="1" applyBorder="1" applyAlignment="1">
      <alignment horizontal="right" vertical="center" shrinkToFit="1"/>
    </xf>
    <xf numFmtId="49" fontId="2" fillId="0" borderId="1" xfId="0" quotePrefix="1" applyNumberFormat="1" applyFont="1" applyBorder="1"/>
    <xf numFmtId="0" fontId="28" fillId="36" borderId="19" xfId="0" applyFont="1" applyFill="1" applyBorder="1" applyAlignment="1">
      <alignment horizontal="right" vertical="center" wrapText="1" readingOrder="2"/>
    </xf>
    <xf numFmtId="0" fontId="5" fillId="2" borderId="4" xfId="0" applyFont="1" applyFill="1" applyBorder="1" applyAlignment="1">
      <alignment horizontal="right" shrinkToFit="1"/>
    </xf>
    <xf numFmtId="0" fontId="6" fillId="2" borderId="7" xfId="0" applyFont="1" applyFill="1" applyBorder="1" applyAlignment="1">
      <alignment horizontal="right" vertical="center" shrinkToFit="1"/>
    </xf>
    <xf numFmtId="0" fontId="4" fillId="2" borderId="0" xfId="0" applyFont="1" applyFill="1"/>
    <xf numFmtId="0" fontId="25" fillId="2" borderId="19" xfId="0" applyFont="1" applyFill="1" applyBorder="1" applyAlignment="1">
      <alignment horizontal="right" vertical="center" wrapText="1" readingOrder="2"/>
    </xf>
    <xf numFmtId="0" fontId="2" fillId="2" borderId="7" xfId="0" applyFont="1" applyFill="1" applyBorder="1"/>
    <xf numFmtId="0" fontId="26" fillId="2" borderId="0" xfId="0" applyFont="1" applyFill="1"/>
    <xf numFmtId="0" fontId="1" fillId="2" borderId="0" xfId="0" applyFont="1" applyFill="1"/>
    <xf numFmtId="0" fontId="28" fillId="0" borderId="0" xfId="0" applyFont="1"/>
    <xf numFmtId="0" fontId="28" fillId="36" borderId="20" xfId="0" applyFont="1" applyFill="1" applyBorder="1" applyAlignment="1">
      <alignment horizontal="right" vertical="center" wrapText="1" readingOrder="2"/>
    </xf>
    <xf numFmtId="0" fontId="28" fillId="36" borderId="19" xfId="0" applyFont="1" applyFill="1" applyBorder="1" applyAlignment="1">
      <alignment horizontal="center" vertical="top" wrapText="1" readingOrder="2"/>
    </xf>
    <xf numFmtId="49" fontId="2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7" fillId="36" borderId="19" xfId="0" applyFont="1" applyFill="1" applyBorder="1" applyAlignment="1">
      <alignment horizontal="center" vertical="top" wrapText="1" readingOrder="2"/>
    </xf>
    <xf numFmtId="0" fontId="23" fillId="0" borderId="3" xfId="0" applyFont="1" applyBorder="1" applyAlignment="1">
      <alignment horizontal="center" vertical="top" wrapText="1"/>
    </xf>
    <xf numFmtId="49" fontId="2" fillId="0" borderId="0" xfId="0" applyNumberFormat="1" applyFont="1" applyBorder="1"/>
    <xf numFmtId="1" fontId="1" fillId="35" borderId="21" xfId="0" applyNumberFormat="1" applyFont="1" applyFill="1" applyBorder="1" applyAlignment="1">
      <alignment wrapText="1"/>
    </xf>
    <xf numFmtId="0" fontId="5" fillId="0" borderId="4" xfId="0" applyFont="1" applyBorder="1" applyAlignment="1">
      <alignment horizontal="right" shrinkToFit="1"/>
    </xf>
    <xf numFmtId="0" fontId="2" fillId="2" borderId="22" xfId="0" applyFont="1" applyFill="1" applyBorder="1" applyAlignment="1">
      <alignment horizontal="right" vertical="center" shrinkToFit="1"/>
    </xf>
    <xf numFmtId="0" fontId="25" fillId="35" borderId="0" xfId="0" applyFont="1" applyFill="1"/>
    <xf numFmtId="1" fontId="1" fillId="0" borderId="21" xfId="0" applyNumberFormat="1" applyFont="1" applyBorder="1" applyAlignment="1">
      <alignment wrapText="1"/>
    </xf>
    <xf numFmtId="0" fontId="29" fillId="0" borderId="4" xfId="0" applyFont="1" applyBorder="1" applyAlignment="1">
      <alignment wrapText="1"/>
    </xf>
    <xf numFmtId="0" fontId="30" fillId="37" borderId="23" xfId="0" applyFont="1" applyFill="1" applyBorder="1" applyAlignment="1">
      <alignment horizontal="center" readingOrder="2"/>
    </xf>
    <xf numFmtId="1" fontId="0" fillId="0" borderId="0" xfId="0" applyNumberFormat="1"/>
    <xf numFmtId="0" fontId="30" fillId="37" borderId="23" xfId="0" applyFont="1" applyFill="1" applyBorder="1" applyAlignment="1">
      <alignment horizontal="center" vertical="center" shrinkToFit="1" readingOrder="2"/>
    </xf>
    <xf numFmtId="1" fontId="7" fillId="0" borderId="0" xfId="42" applyNumberFormat="1"/>
    <xf numFmtId="0" fontId="30" fillId="37" borderId="23" xfId="43" applyFont="1" applyFill="1" applyBorder="1" applyAlignment="1">
      <alignment horizontal="center" readingOrder="2"/>
    </xf>
    <xf numFmtId="0" fontId="30" fillId="37" borderId="23" xfId="43" applyFont="1" applyFill="1" applyBorder="1" applyAlignment="1">
      <alignment horizontal="center" vertical="center" shrinkToFit="1" readingOrder="2"/>
    </xf>
    <xf numFmtId="0" fontId="30" fillId="37" borderId="23" xfId="43" applyFont="1" applyFill="1" applyBorder="1" applyAlignment="1">
      <alignment horizontal="center" vertical="center" shrinkToFit="1"/>
    </xf>
    <xf numFmtId="0" fontId="31" fillId="0" borderId="24" xfId="0" applyFont="1" applyBorder="1" applyAlignment="1">
      <alignment horizontal="center" vertical="center"/>
    </xf>
    <xf numFmtId="0" fontId="25" fillId="0" borderId="0" xfId="0" applyFon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2" fillId="37" borderId="23" xfId="43" applyFont="1" applyFill="1" applyBorder="1" applyAlignment="1">
      <alignment horizontal="center" readingOrder="2"/>
    </xf>
    <xf numFmtId="0" fontId="33" fillId="0" borderId="0" xfId="0" applyFont="1"/>
    <xf numFmtId="1" fontId="33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3" workbookViewId="0">
      <selection activeCell="B23" sqref="B23"/>
    </sheetView>
  </sheetViews>
  <sheetFormatPr defaultRowHeight="15" x14ac:dyDescent="0.25"/>
  <cols>
    <col min="1" max="1" width="38.5703125" customWidth="1"/>
    <col min="2" max="2" width="25" customWidth="1"/>
    <col min="3" max="3" width="25.28515625" customWidth="1"/>
    <col min="4" max="4" width="21.140625" customWidth="1"/>
  </cols>
  <sheetData>
    <row r="1" spans="1:7" x14ac:dyDescent="0.25">
      <c r="A1" s="44" t="s">
        <v>1</v>
      </c>
    </row>
    <row r="2" spans="1:7" x14ac:dyDescent="0.25">
      <c r="A2" s="45"/>
    </row>
    <row r="3" spans="1:7" ht="15.75" thickBot="1" x14ac:dyDescent="0.3">
      <c r="A3" s="46"/>
    </row>
    <row r="4" spans="1:7" ht="24" thickBot="1" x14ac:dyDescent="0.3">
      <c r="A4" s="5" t="s">
        <v>2</v>
      </c>
      <c r="B4" s="23" t="str">
        <f>"0555588864"</f>
        <v>0555588864</v>
      </c>
      <c r="C4" s="24"/>
      <c r="D4" s="25"/>
    </row>
    <row r="5" spans="1:7" ht="24" thickBot="1" x14ac:dyDescent="0.3">
      <c r="A5" s="5" t="s">
        <v>3</v>
      </c>
      <c r="B5" s="23" t="str">
        <f>"0505357618"</f>
        <v>0505357618</v>
      </c>
      <c r="C5" s="24" t="s">
        <v>85</v>
      </c>
      <c r="D5" s="24">
        <v>542596032</v>
      </c>
    </row>
    <row r="6" spans="1:7" ht="24" thickBot="1" x14ac:dyDescent="0.3">
      <c r="A6" s="5" t="s">
        <v>4</v>
      </c>
      <c r="B6" s="26" t="str">
        <f>"0502555528"</f>
        <v>0502555528</v>
      </c>
      <c r="C6" s="24"/>
      <c r="D6" s="25"/>
    </row>
    <row r="7" spans="1:7" ht="24" thickBot="1" x14ac:dyDescent="0.3">
      <c r="A7" s="5" t="s">
        <v>5</v>
      </c>
      <c r="B7" s="23" t="str">
        <f>"0542305113"</f>
        <v>0542305113</v>
      </c>
      <c r="C7" s="24">
        <v>560233353</v>
      </c>
      <c r="D7" s="27">
        <v>568520766</v>
      </c>
    </row>
    <row r="8" spans="1:7" ht="24" thickBot="1" x14ac:dyDescent="0.3">
      <c r="A8" s="5" t="s">
        <v>6</v>
      </c>
      <c r="B8" s="23" t="s">
        <v>48</v>
      </c>
      <c r="C8" s="24" t="s">
        <v>86</v>
      </c>
      <c r="D8" s="25"/>
    </row>
    <row r="9" spans="1:7" ht="24" thickBot="1" x14ac:dyDescent="0.3">
      <c r="A9" s="5" t="s">
        <v>7</v>
      </c>
      <c r="B9" s="23" t="str">
        <f>"0505522419"</f>
        <v>0505522419</v>
      </c>
      <c r="C9" s="24"/>
      <c r="D9" s="25"/>
      <c r="G9" t="s">
        <v>55</v>
      </c>
    </row>
    <row r="10" spans="1:7" ht="24" thickBot="1" x14ac:dyDescent="0.3">
      <c r="A10" s="5" t="s">
        <v>8</v>
      </c>
      <c r="B10" s="23" t="str">
        <f>"0555580027"</f>
        <v>0555580027</v>
      </c>
      <c r="C10" s="24"/>
      <c r="D10" s="25"/>
    </row>
    <row r="11" spans="1:7" ht="24" thickBot="1" x14ac:dyDescent="0.3">
      <c r="A11" s="5" t="s">
        <v>9</v>
      </c>
      <c r="B11" s="23" t="str">
        <f>"0565500502"</f>
        <v>0565500502</v>
      </c>
      <c r="C11" s="24"/>
      <c r="D11" s="25"/>
    </row>
    <row r="12" spans="1:7" ht="24" thickBot="1" x14ac:dyDescent="0.3">
      <c r="A12" s="5" t="s">
        <v>11</v>
      </c>
      <c r="B12" s="23" t="str">
        <f>"0568074131"</f>
        <v>0568074131</v>
      </c>
      <c r="C12" s="24">
        <v>504376811</v>
      </c>
      <c r="D12" s="25"/>
    </row>
    <row r="13" spans="1:7" ht="24" thickBot="1" x14ac:dyDescent="0.4">
      <c r="A13" s="5" t="s">
        <v>12</v>
      </c>
      <c r="B13" s="26" t="str">
        <f>"0545678910"</f>
        <v>0545678910</v>
      </c>
      <c r="C13" s="24"/>
      <c r="D13" s="25"/>
      <c r="F13">
        <v>3</v>
      </c>
      <c r="G13" s="12" t="s">
        <v>68</v>
      </c>
    </row>
    <row r="14" spans="1:7" ht="24" thickBot="1" x14ac:dyDescent="0.3">
      <c r="A14" s="5" t="s">
        <v>13</v>
      </c>
      <c r="B14" s="23" t="str">
        <f>"0503363378"</f>
        <v>0503363378</v>
      </c>
      <c r="C14" s="23"/>
      <c r="D14" s="25"/>
    </row>
    <row r="15" spans="1:7" ht="24" thickBot="1" x14ac:dyDescent="0.4">
      <c r="A15" s="5" t="s">
        <v>14</v>
      </c>
      <c r="B15" s="23" t="str">
        <f>"0555607048"</f>
        <v>0555607048</v>
      </c>
      <c r="C15" s="23"/>
      <c r="D15" s="24"/>
      <c r="E15" s="3"/>
    </row>
    <row r="16" spans="1:7" ht="24" thickBot="1" x14ac:dyDescent="0.4">
      <c r="A16" s="5" t="s">
        <v>15</v>
      </c>
      <c r="B16" s="23" t="str">
        <f>"0555201396"</f>
        <v>0555201396</v>
      </c>
      <c r="C16" s="23"/>
      <c r="D16" s="24"/>
      <c r="E16" s="3"/>
    </row>
    <row r="17" spans="1:5" ht="24" thickBot="1" x14ac:dyDescent="0.4">
      <c r="A17" s="5" t="s">
        <v>16</v>
      </c>
      <c r="B17" s="23" t="str">
        <f>"0507418439"</f>
        <v>0507418439</v>
      </c>
      <c r="C17" s="23"/>
      <c r="D17" s="24"/>
      <c r="E17" s="3"/>
    </row>
    <row r="18" spans="1:5" ht="24" thickBot="1" x14ac:dyDescent="0.4">
      <c r="A18" s="15" t="s">
        <v>17</v>
      </c>
      <c r="B18" s="23">
        <v>504653330</v>
      </c>
      <c r="C18" s="23"/>
      <c r="D18" s="24"/>
      <c r="E18" s="3"/>
    </row>
    <row r="19" spans="1:5" ht="24.75" thickTop="1" thickBot="1" x14ac:dyDescent="0.4">
      <c r="A19" s="16" t="s">
        <v>53</v>
      </c>
      <c r="B19" s="23">
        <v>500302700</v>
      </c>
      <c r="C19" s="23"/>
      <c r="D19" s="24"/>
      <c r="E19" s="3"/>
    </row>
    <row r="20" spans="1:5" ht="24" thickBot="1" x14ac:dyDescent="0.4">
      <c r="A20" s="17" t="s">
        <v>69</v>
      </c>
      <c r="B20" s="23">
        <v>556813242</v>
      </c>
      <c r="C20" s="23">
        <v>559538888</v>
      </c>
      <c r="D20" s="24"/>
      <c r="E20" s="3"/>
    </row>
    <row r="21" spans="1:5" ht="24" thickBot="1" x14ac:dyDescent="0.4">
      <c r="A21" s="9" t="s">
        <v>75</v>
      </c>
      <c r="B21" s="23">
        <v>507658123</v>
      </c>
      <c r="C21" s="23">
        <v>552261275</v>
      </c>
      <c r="D21" s="24"/>
      <c r="E21" s="3"/>
    </row>
    <row r="22" spans="1:5" ht="23.25" x14ac:dyDescent="0.35">
      <c r="A22" s="22" t="s">
        <v>74</v>
      </c>
      <c r="B22" s="24" t="s">
        <v>72</v>
      </c>
      <c r="C22" s="24" t="s">
        <v>73</v>
      </c>
      <c r="D22" s="24" t="s">
        <v>54</v>
      </c>
      <c r="E22" s="3"/>
    </row>
    <row r="23" spans="1:5" ht="24" thickBot="1" x14ac:dyDescent="0.4">
      <c r="A23" s="9" t="s">
        <v>76</v>
      </c>
      <c r="B23" s="26">
        <v>530442999</v>
      </c>
      <c r="C23" s="23"/>
      <c r="D23" s="24"/>
      <c r="E23" s="3"/>
    </row>
    <row r="24" spans="1:5" ht="23.25" x14ac:dyDescent="0.35">
      <c r="A24" s="3"/>
      <c r="B24" s="25"/>
      <c r="C24" s="25"/>
      <c r="D24" s="24"/>
      <c r="E24" s="3"/>
    </row>
    <row r="25" spans="1:5" ht="23.25" x14ac:dyDescent="0.35">
      <c r="A25" s="3"/>
      <c r="B25" s="25"/>
      <c r="C25" s="25"/>
      <c r="D25" s="25"/>
      <c r="E25" s="3"/>
    </row>
    <row r="26" spans="1:5" ht="24" thickBot="1" x14ac:dyDescent="0.4">
      <c r="A26" s="3"/>
      <c r="B26" s="23"/>
      <c r="C26" s="24"/>
      <c r="D26" s="25"/>
    </row>
    <row r="27" spans="1:5" ht="24" thickBot="1" x14ac:dyDescent="0.4">
      <c r="A27" s="3"/>
      <c r="B27" s="13"/>
      <c r="C27" s="3"/>
      <c r="D27" s="24"/>
    </row>
    <row r="28" spans="1:5" ht="24" thickBot="1" x14ac:dyDescent="0.4">
      <c r="A28" s="3"/>
      <c r="B28" s="10"/>
      <c r="C28" s="3"/>
      <c r="D28" s="3"/>
    </row>
    <row r="29" spans="1:5" ht="24" thickBot="1" x14ac:dyDescent="0.4">
      <c r="A29" s="3"/>
      <c r="B29" s="13"/>
      <c r="C29" s="3"/>
      <c r="D29" s="3"/>
    </row>
    <row r="30" spans="1:5" ht="24" thickBot="1" x14ac:dyDescent="0.4">
      <c r="A30" s="3"/>
      <c r="B30" s="13"/>
      <c r="C30" s="3"/>
      <c r="D30" s="3"/>
    </row>
    <row r="31" spans="1:5" ht="24" thickBot="1" x14ac:dyDescent="0.4">
      <c r="A31" s="3"/>
      <c r="B31" s="13"/>
      <c r="C31" s="3"/>
      <c r="D31" s="3"/>
    </row>
    <row r="32" spans="1:5" ht="24" thickBot="1" x14ac:dyDescent="0.4">
      <c r="A32" s="3"/>
      <c r="B32" s="13"/>
      <c r="C32" s="3"/>
      <c r="D32" s="3"/>
    </row>
    <row r="33" spans="1:4" ht="24" thickBot="1" x14ac:dyDescent="0.4">
      <c r="A33" s="3"/>
      <c r="B33" s="13"/>
      <c r="C33" s="3"/>
      <c r="D33" s="3"/>
    </row>
    <row r="34" spans="1:4" ht="23.25" x14ac:dyDescent="0.35">
      <c r="A34" s="3"/>
      <c r="D34" s="3"/>
    </row>
  </sheetData>
  <mergeCells count="1">
    <mergeCell ref="A1:A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workbookViewId="0">
      <selection activeCell="C22" sqref="C22"/>
    </sheetView>
  </sheetViews>
  <sheetFormatPr defaultRowHeight="15" x14ac:dyDescent="0.25"/>
  <cols>
    <col min="2" max="2" width="40.28515625" customWidth="1"/>
    <col min="3" max="3" width="27.5703125" customWidth="1"/>
    <col min="4" max="4" width="24.5703125" customWidth="1"/>
    <col min="5" max="5" width="21.7109375" customWidth="1"/>
    <col min="6" max="6" width="27.85546875" customWidth="1"/>
  </cols>
  <sheetData>
    <row r="1" spans="1:6" x14ac:dyDescent="0.25">
      <c r="B1" s="47" t="s">
        <v>1</v>
      </c>
    </row>
    <row r="2" spans="1:6" x14ac:dyDescent="0.25">
      <c r="B2" s="48"/>
    </row>
    <row r="3" spans="1:6" ht="15.75" thickBot="1" x14ac:dyDescent="0.3">
      <c r="B3" s="49"/>
    </row>
    <row r="4" spans="1:6" ht="24" thickBot="1" x14ac:dyDescent="0.4">
      <c r="A4" s="1">
        <v>1</v>
      </c>
      <c r="B4" s="4" t="s">
        <v>18</v>
      </c>
      <c r="C4" s="6" t="str">
        <f>"0555591232"</f>
        <v>0555591232</v>
      </c>
    </row>
    <row r="5" spans="1:6" ht="24" thickBot="1" x14ac:dyDescent="0.4">
      <c r="A5" s="1">
        <v>2</v>
      </c>
      <c r="B5" s="5" t="s">
        <v>19</v>
      </c>
      <c r="C5" s="6" t="str">
        <f>"0505677581"</f>
        <v>0505677581</v>
      </c>
    </row>
    <row r="6" spans="1:6" ht="24" thickBot="1" x14ac:dyDescent="0.4">
      <c r="A6" s="1">
        <v>3</v>
      </c>
      <c r="B6" s="5" t="s">
        <v>20</v>
      </c>
      <c r="C6" s="6" t="str">
        <f>"0554388338"</f>
        <v>0554388338</v>
      </c>
      <c r="D6" s="6">
        <v>555004969</v>
      </c>
    </row>
    <row r="7" spans="1:6" ht="24" thickBot="1" x14ac:dyDescent="0.4">
      <c r="A7" s="1">
        <v>4</v>
      </c>
      <c r="B7" s="5" t="s">
        <v>21</v>
      </c>
      <c r="C7" s="6" t="str">
        <f>"0555355897"</f>
        <v>0555355897</v>
      </c>
      <c r="D7" s="6">
        <v>555353585</v>
      </c>
    </row>
    <row r="8" spans="1:6" ht="24" thickBot="1" x14ac:dyDescent="0.4">
      <c r="A8" s="1">
        <v>5</v>
      </c>
      <c r="B8" s="5" t="s">
        <v>22</v>
      </c>
      <c r="C8" s="6" t="str">
        <f>"0554334846"</f>
        <v>0554334846</v>
      </c>
      <c r="D8" s="6">
        <v>569238501</v>
      </c>
    </row>
    <row r="9" spans="1:6" ht="24" thickBot="1" x14ac:dyDescent="0.4">
      <c r="A9" s="1">
        <v>6</v>
      </c>
      <c r="B9" s="5" t="s">
        <v>23</v>
      </c>
      <c r="C9" s="8">
        <v>505684679</v>
      </c>
      <c r="D9" s="6">
        <v>505684679</v>
      </c>
    </row>
    <row r="10" spans="1:6" ht="24" thickBot="1" x14ac:dyDescent="0.4">
      <c r="A10" s="1">
        <v>7</v>
      </c>
      <c r="B10" s="5" t="s">
        <v>24</v>
      </c>
      <c r="C10" s="6" t="str">
        <f>"0506666680"</f>
        <v>0506666680</v>
      </c>
    </row>
    <row r="11" spans="1:6" ht="24" thickBot="1" x14ac:dyDescent="0.4">
      <c r="A11" s="1">
        <v>8</v>
      </c>
      <c r="B11" s="5" t="s">
        <v>25</v>
      </c>
      <c r="C11" s="6" t="str">
        <f>"0505626766"</f>
        <v>0505626766</v>
      </c>
    </row>
    <row r="12" spans="1:6" ht="24" thickBot="1" x14ac:dyDescent="0.4">
      <c r="A12" s="1">
        <v>9</v>
      </c>
      <c r="B12" s="5" t="s">
        <v>26</v>
      </c>
      <c r="C12" s="6" t="str">
        <f>"0502511139"</f>
        <v>0502511139</v>
      </c>
    </row>
    <row r="13" spans="1:6" ht="24" thickBot="1" x14ac:dyDescent="0.4">
      <c r="A13" s="1">
        <v>10</v>
      </c>
      <c r="B13" s="5" t="s">
        <v>27</v>
      </c>
      <c r="C13" s="6" t="str">
        <f>"0555669908"</f>
        <v>0555669908</v>
      </c>
    </row>
    <row r="14" spans="1:6" ht="24" thickBot="1" x14ac:dyDescent="0.4">
      <c r="A14" s="1">
        <v>11</v>
      </c>
      <c r="B14" s="5" t="s">
        <v>28</v>
      </c>
      <c r="C14" s="6" t="str">
        <f>"0541114460"</f>
        <v>0541114460</v>
      </c>
    </row>
    <row r="15" spans="1:6" ht="24" thickBot="1" x14ac:dyDescent="0.4">
      <c r="A15" s="1">
        <v>12</v>
      </c>
      <c r="B15" s="5" t="s">
        <v>29</v>
      </c>
      <c r="C15" s="6" t="str">
        <f>"0567777736"</f>
        <v>0567777736</v>
      </c>
    </row>
    <row r="16" spans="1:6" ht="24" thickBot="1" x14ac:dyDescent="0.4">
      <c r="A16" s="1">
        <v>13</v>
      </c>
      <c r="B16" s="5" t="s">
        <v>30</v>
      </c>
      <c r="C16" s="6" t="str">
        <f>"0555547597"</f>
        <v>0555547597</v>
      </c>
      <c r="E16" s="2"/>
      <c r="F16" s="2"/>
    </row>
    <row r="17" spans="1:4" ht="23.25" x14ac:dyDescent="0.35">
      <c r="A17" s="1">
        <v>14</v>
      </c>
      <c r="B17" s="5" t="s">
        <v>31</v>
      </c>
      <c r="C17" s="3" t="str">
        <f>"0563233558"</f>
        <v>0563233558</v>
      </c>
    </row>
    <row r="18" spans="1:4" ht="23.25" x14ac:dyDescent="0.35">
      <c r="A18" s="1">
        <v>15</v>
      </c>
      <c r="B18" s="5" t="s">
        <v>32</v>
      </c>
      <c r="C18" s="3" t="str">
        <f>"0580700688"</f>
        <v>0580700688</v>
      </c>
    </row>
    <row r="19" spans="1:4" ht="23.25" x14ac:dyDescent="0.35">
      <c r="A19" s="1">
        <v>16</v>
      </c>
      <c r="B19" s="5" t="s">
        <v>33</v>
      </c>
      <c r="C19" s="3" t="s">
        <v>60</v>
      </c>
      <c r="D19" s="3">
        <v>555305338</v>
      </c>
    </row>
    <row r="20" spans="1:4" ht="24" thickBot="1" x14ac:dyDescent="0.4">
      <c r="A20" s="1">
        <v>17</v>
      </c>
      <c r="B20" s="18" t="s">
        <v>50</v>
      </c>
      <c r="C20" s="3" t="s">
        <v>61</v>
      </c>
    </row>
    <row r="21" spans="1:4" ht="24.75" thickTop="1" thickBot="1" x14ac:dyDescent="0.4">
      <c r="A21" s="1">
        <v>18</v>
      </c>
      <c r="B21" s="11" t="s">
        <v>63</v>
      </c>
      <c r="C21" s="3" t="s">
        <v>64</v>
      </c>
      <c r="D21" s="3" t="s">
        <v>65</v>
      </c>
    </row>
    <row r="22" spans="1:4" ht="24" thickBot="1" x14ac:dyDescent="0.4">
      <c r="A22" s="1">
        <v>19</v>
      </c>
      <c r="B22" s="21" t="s">
        <v>77</v>
      </c>
      <c r="C22" s="6">
        <v>550018300</v>
      </c>
      <c r="D22" s="6"/>
    </row>
    <row r="23" spans="1:4" ht="24" thickBot="1" x14ac:dyDescent="0.4">
      <c r="A23" s="1">
        <v>20</v>
      </c>
      <c r="C23" s="6"/>
      <c r="D23" s="6"/>
    </row>
    <row r="24" spans="1:4" ht="20.25" thickBot="1" x14ac:dyDescent="0.3">
      <c r="C24" s="6"/>
      <c r="D24" s="6"/>
    </row>
    <row r="25" spans="1:4" ht="20.25" thickBot="1" x14ac:dyDescent="0.3">
      <c r="C25" s="6"/>
    </row>
    <row r="26" spans="1:4" ht="20.25" thickBot="1" x14ac:dyDescent="0.3">
      <c r="C26" s="6"/>
    </row>
    <row r="27" spans="1:4" ht="20.25" thickBot="1" x14ac:dyDescent="0.3">
      <c r="C27" s="6"/>
    </row>
    <row r="28" spans="1:4" ht="20.25" thickBot="1" x14ac:dyDescent="0.3">
      <c r="C28" s="6"/>
    </row>
  </sheetData>
  <mergeCells count="1">
    <mergeCell ref="B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6" workbookViewId="0">
      <selection activeCell="B25" sqref="B25"/>
    </sheetView>
  </sheetViews>
  <sheetFormatPr defaultRowHeight="15" x14ac:dyDescent="0.25"/>
  <cols>
    <col min="1" max="1" width="40.85546875" customWidth="1"/>
    <col min="2" max="2" width="28.140625" customWidth="1"/>
    <col min="3" max="3" width="29.85546875" customWidth="1"/>
    <col min="4" max="4" width="27.140625" customWidth="1"/>
  </cols>
  <sheetData>
    <row r="1" spans="1:5" x14ac:dyDescent="0.25">
      <c r="A1" s="44" t="s">
        <v>1</v>
      </c>
    </row>
    <row r="2" spans="1:5" x14ac:dyDescent="0.25">
      <c r="A2" s="45"/>
    </row>
    <row r="3" spans="1:5" ht="15.75" thickBot="1" x14ac:dyDescent="0.3">
      <c r="A3" s="46"/>
    </row>
    <row r="4" spans="1:5" ht="24" thickBot="1" x14ac:dyDescent="0.3">
      <c r="A4" s="5" t="s">
        <v>34</v>
      </c>
      <c r="B4" s="7" t="s">
        <v>47</v>
      </c>
    </row>
    <row r="5" spans="1:5" ht="24" thickBot="1" x14ac:dyDescent="0.3">
      <c r="A5" s="5" t="s">
        <v>35</v>
      </c>
      <c r="B5" s="7">
        <v>545811444</v>
      </c>
    </row>
    <row r="6" spans="1:5" ht="23.25" x14ac:dyDescent="0.35">
      <c r="A6" s="5" t="s">
        <v>36</v>
      </c>
      <c r="B6" s="3" t="str">
        <f>"0505664961"</f>
        <v>0505664961</v>
      </c>
      <c r="C6" s="3">
        <v>546601185</v>
      </c>
    </row>
    <row r="7" spans="1:5" ht="23.25" x14ac:dyDescent="0.35">
      <c r="A7" s="5" t="s">
        <v>37</v>
      </c>
      <c r="B7" s="3" t="s">
        <v>0</v>
      </c>
      <c r="C7" s="3"/>
    </row>
    <row r="8" spans="1:5" ht="24" thickBot="1" x14ac:dyDescent="0.4">
      <c r="A8" s="5" t="s">
        <v>38</v>
      </c>
      <c r="B8" s="3" t="s">
        <v>51</v>
      </c>
      <c r="C8" s="3">
        <v>504218405</v>
      </c>
    </row>
    <row r="9" spans="1:5" ht="24" thickBot="1" x14ac:dyDescent="0.3">
      <c r="A9" s="5" t="s">
        <v>39</v>
      </c>
      <c r="B9" s="7" t="str">
        <f>"0505645718"</f>
        <v>0505645718</v>
      </c>
    </row>
    <row r="10" spans="1:5" ht="24" thickBot="1" x14ac:dyDescent="0.3">
      <c r="A10" s="5" t="s">
        <v>40</v>
      </c>
      <c r="B10" s="7" t="str">
        <f>"0555504269"</f>
        <v>0555504269</v>
      </c>
    </row>
    <row r="11" spans="1:5" ht="24" thickBot="1" x14ac:dyDescent="0.3">
      <c r="A11" s="5" t="s">
        <v>41</v>
      </c>
      <c r="B11" s="7" t="str">
        <f>"0505582196"</f>
        <v>0505582196</v>
      </c>
      <c r="E11" t="s">
        <v>88</v>
      </c>
    </row>
    <row r="12" spans="1:5" ht="23.25" x14ac:dyDescent="0.35">
      <c r="A12" s="5" t="s">
        <v>42</v>
      </c>
      <c r="B12" s="3" t="str">
        <f>"0509902244"</f>
        <v>0509902244</v>
      </c>
    </row>
    <row r="13" spans="1:5" ht="23.25" x14ac:dyDescent="0.35">
      <c r="A13" s="5" t="s">
        <v>43</v>
      </c>
      <c r="B13" s="3" t="str">
        <f>"0506378352"</f>
        <v>0506378352</v>
      </c>
    </row>
    <row r="14" spans="1:5" ht="23.25" x14ac:dyDescent="0.35">
      <c r="A14" s="5" t="s">
        <v>44</v>
      </c>
      <c r="B14" s="3" t="s">
        <v>62</v>
      </c>
    </row>
    <row r="15" spans="1:5" ht="23.25" x14ac:dyDescent="0.35">
      <c r="A15" s="14" t="s">
        <v>45</v>
      </c>
      <c r="B15" s="3" t="s">
        <v>49</v>
      </c>
    </row>
    <row r="16" spans="1:5" ht="23.25" x14ac:dyDescent="0.35">
      <c r="A16" s="5" t="s">
        <v>46</v>
      </c>
      <c r="B16" s="3" t="str">
        <f>"0535436435"</f>
        <v>0535436435</v>
      </c>
      <c r="C16" s="3">
        <v>509715322</v>
      </c>
    </row>
    <row r="17" spans="1:3" ht="23.25" x14ac:dyDescent="0.35">
      <c r="A17" s="19" t="s">
        <v>52</v>
      </c>
      <c r="B17" s="3" t="s">
        <v>57</v>
      </c>
      <c r="C17" s="3"/>
    </row>
    <row r="18" spans="1:3" ht="23.25" x14ac:dyDescent="0.35">
      <c r="A18" s="19" t="s">
        <v>56</v>
      </c>
      <c r="B18" s="3" t="s">
        <v>58</v>
      </c>
      <c r="C18" s="3"/>
    </row>
    <row r="19" spans="1:3" ht="23.25" x14ac:dyDescent="0.35">
      <c r="A19" s="19" t="s">
        <v>66</v>
      </c>
      <c r="B19" s="3" t="s">
        <v>67</v>
      </c>
      <c r="C19" s="3" t="s">
        <v>59</v>
      </c>
    </row>
    <row r="20" spans="1:3" ht="23.25" x14ac:dyDescent="0.35">
      <c r="A20" s="20" t="s">
        <v>71</v>
      </c>
      <c r="B20" s="3" t="s">
        <v>70</v>
      </c>
      <c r="C20" s="3" t="s">
        <v>87</v>
      </c>
    </row>
    <row r="21" spans="1:3" ht="23.25" x14ac:dyDescent="0.35">
      <c r="A21" s="9" t="s">
        <v>78</v>
      </c>
      <c r="B21" s="3" t="s">
        <v>79</v>
      </c>
    </row>
    <row r="22" spans="1:3" ht="24" thickBot="1" x14ac:dyDescent="0.3">
      <c r="A22" s="5" t="s">
        <v>10</v>
      </c>
      <c r="B22" s="23" t="str">
        <f>"0541652162"</f>
        <v>0541652162</v>
      </c>
      <c r="C22" s="24"/>
    </row>
    <row r="23" spans="1:3" ht="23.25" x14ac:dyDescent="0.35">
      <c r="A23" s="9" t="s">
        <v>80</v>
      </c>
      <c r="B23" s="3" t="s">
        <v>81</v>
      </c>
      <c r="C23" s="3" t="s">
        <v>82</v>
      </c>
    </row>
    <row r="24" spans="1:3" ht="23.25" x14ac:dyDescent="0.35">
      <c r="A24" s="9" t="s">
        <v>83</v>
      </c>
      <c r="B24" s="3" t="s">
        <v>84</v>
      </c>
      <c r="C24" s="3"/>
    </row>
    <row r="25" spans="1:3" ht="23.25" x14ac:dyDescent="0.35">
      <c r="A25" s="43" t="s">
        <v>264</v>
      </c>
      <c r="B25" s="3" t="str">
        <f>"0558558145"</f>
        <v>0558558145</v>
      </c>
      <c r="C25" s="3"/>
    </row>
  </sheetData>
  <mergeCells count="1">
    <mergeCell ref="A1:A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4" workbookViewId="0">
      <selection activeCell="B12" sqref="B12"/>
    </sheetView>
  </sheetViews>
  <sheetFormatPr defaultRowHeight="15" x14ac:dyDescent="0.25"/>
  <cols>
    <col min="1" max="1" width="31.140625" customWidth="1"/>
    <col min="2" max="2" width="39.7109375" customWidth="1"/>
    <col min="3" max="3" width="47.85546875" customWidth="1"/>
  </cols>
  <sheetData>
    <row r="1" spans="1:3" ht="23.25" x14ac:dyDescent="0.35">
      <c r="A1" s="4" t="s">
        <v>89</v>
      </c>
      <c r="B1" s="3" t="str">
        <f>"0504617967"</f>
        <v>0504617967</v>
      </c>
    </row>
    <row r="2" spans="1:3" ht="23.25" x14ac:dyDescent="0.35">
      <c r="A2" s="5" t="s">
        <v>90</v>
      </c>
      <c r="B2" s="3" t="str">
        <f>"0504701704"</f>
        <v>0504701704</v>
      </c>
      <c r="C2" s="3">
        <v>555550223</v>
      </c>
    </row>
    <row r="3" spans="1:3" ht="24" thickBot="1" x14ac:dyDescent="0.4">
      <c r="A3" s="5" t="s">
        <v>91</v>
      </c>
      <c r="B3" s="3" t="str">
        <f>"0555789787"</f>
        <v>0555789787</v>
      </c>
      <c r="C3" s="28"/>
    </row>
    <row r="4" spans="1:3" ht="24" thickBot="1" x14ac:dyDescent="0.4">
      <c r="A4" s="5" t="s">
        <v>92</v>
      </c>
      <c r="B4" s="29" t="str">
        <f>"055559338"</f>
        <v>055559338</v>
      </c>
    </row>
    <row r="5" spans="1:3" ht="23.25" x14ac:dyDescent="0.35">
      <c r="A5" s="5" t="s">
        <v>93</v>
      </c>
      <c r="B5" s="3" t="str">
        <f>"0504881332"</f>
        <v>0504881332</v>
      </c>
    </row>
    <row r="6" spans="1:3" ht="23.25" x14ac:dyDescent="0.35">
      <c r="A6" s="5" t="s">
        <v>94</v>
      </c>
      <c r="B6" s="3" t="str">
        <f>"0504684626"</f>
        <v>0504684626</v>
      </c>
    </row>
    <row r="7" spans="1:3" ht="23.25" x14ac:dyDescent="0.35">
      <c r="A7" s="5" t="s">
        <v>95</v>
      </c>
      <c r="B7" s="3" t="str">
        <f>"0500520879"</f>
        <v>0500520879</v>
      </c>
    </row>
    <row r="8" spans="1:3" ht="23.25" x14ac:dyDescent="0.35">
      <c r="A8" s="30" t="s">
        <v>96</v>
      </c>
      <c r="B8" s="3" t="s">
        <v>97</v>
      </c>
    </row>
    <row r="9" spans="1:3" ht="23.25" x14ac:dyDescent="0.35">
      <c r="A9" s="31" t="s">
        <v>98</v>
      </c>
      <c r="B9" s="3">
        <v>503645958</v>
      </c>
    </row>
    <row r="10" spans="1:3" ht="23.25" x14ac:dyDescent="0.35">
      <c r="A10" s="32" t="s">
        <v>99</v>
      </c>
      <c r="B10" s="3">
        <v>566615759</v>
      </c>
      <c r="C10" s="3">
        <v>566615750</v>
      </c>
    </row>
    <row r="11" spans="1:3" ht="23.25" x14ac:dyDescent="0.35">
      <c r="A11" s="5" t="s">
        <v>100</v>
      </c>
      <c r="B11" s="3" t="str">
        <f>"0504616682"</f>
        <v>0504616682</v>
      </c>
    </row>
    <row r="12" spans="1:3" ht="23.25" x14ac:dyDescent="0.35">
      <c r="A12" s="5" t="s">
        <v>101</v>
      </c>
      <c r="B12" s="3" t="str">
        <f>"0543240343"</f>
        <v>0543240343</v>
      </c>
    </row>
    <row r="13" spans="1:3" ht="23.25" x14ac:dyDescent="0.35">
      <c r="A13" s="5" t="s">
        <v>102</v>
      </c>
      <c r="B13" s="3" t="str">
        <f>"0545855557"</f>
        <v>0545855557</v>
      </c>
      <c r="C13" s="3">
        <v>505642177</v>
      </c>
    </row>
    <row r="14" spans="1:3" ht="23.25" x14ac:dyDescent="0.35">
      <c r="A14" s="5" t="s">
        <v>103</v>
      </c>
      <c r="B14" s="3" t="str">
        <f>"0555595171"</f>
        <v>0555595171</v>
      </c>
    </row>
    <row r="15" spans="1:3" ht="23.25" x14ac:dyDescent="0.35">
      <c r="A15" s="5" t="s">
        <v>104</v>
      </c>
      <c r="B15" s="3" t="s">
        <v>105</v>
      </c>
    </row>
    <row r="16" spans="1:3" ht="23.25" x14ac:dyDescent="0.35">
      <c r="A16" s="5" t="s">
        <v>106</v>
      </c>
      <c r="B16" s="3" t="s">
        <v>107</v>
      </c>
    </row>
    <row r="17" spans="1:3" ht="23.25" x14ac:dyDescent="0.35">
      <c r="A17" s="5" t="s">
        <v>108</v>
      </c>
      <c r="B17" s="3" t="str">
        <f>"0505599148"</f>
        <v>0505599148</v>
      </c>
      <c r="C17" s="3">
        <v>505596843</v>
      </c>
    </row>
    <row r="18" spans="1:3" ht="23.25" x14ac:dyDescent="0.35">
      <c r="A18" s="5" t="s">
        <v>109</v>
      </c>
      <c r="B18" s="3" t="s">
        <v>110</v>
      </c>
    </row>
    <row r="19" spans="1:3" ht="23.25" x14ac:dyDescent="0.35">
      <c r="A19" s="5" t="s">
        <v>111</v>
      </c>
      <c r="B19" s="3" t="str">
        <f>"0598152052"</f>
        <v>0598152052</v>
      </c>
    </row>
    <row r="20" spans="1:3" ht="23.25" x14ac:dyDescent="0.35">
      <c r="A20" s="5" t="s">
        <v>112</v>
      </c>
      <c r="B20" s="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0" workbookViewId="0">
      <selection activeCell="B17" sqref="B17"/>
    </sheetView>
  </sheetViews>
  <sheetFormatPr defaultRowHeight="15" x14ac:dyDescent="0.25"/>
  <cols>
    <col min="1" max="1" width="27.85546875" customWidth="1"/>
    <col min="2" max="2" width="30.7109375" customWidth="1"/>
    <col min="3" max="3" width="39.85546875" customWidth="1"/>
  </cols>
  <sheetData>
    <row r="1" spans="1:3" ht="24" thickBot="1" x14ac:dyDescent="0.4">
      <c r="A1" s="4"/>
      <c r="B1" s="3"/>
      <c r="C1" s="3"/>
    </row>
    <row r="2" spans="1:3" ht="24" thickBot="1" x14ac:dyDescent="0.4">
      <c r="A2" s="5" t="s">
        <v>115</v>
      </c>
      <c r="B2" s="33" t="str">
        <f>"0568888380"</f>
        <v>0568888380</v>
      </c>
    </row>
    <row r="3" spans="1:3" ht="23.25" x14ac:dyDescent="0.35">
      <c r="A3" s="5" t="s">
        <v>116</v>
      </c>
      <c r="B3" s="3" t="str">
        <f>"0569500500"</f>
        <v>0569500500</v>
      </c>
      <c r="C3" s="3">
        <v>555309010</v>
      </c>
    </row>
    <row r="4" spans="1:3" ht="23.25" x14ac:dyDescent="0.35">
      <c r="A4" s="5" t="s">
        <v>117</v>
      </c>
      <c r="B4" s="3" t="str">
        <f>"0554055707"</f>
        <v>0554055707</v>
      </c>
    </row>
    <row r="5" spans="1:3" ht="23.25" x14ac:dyDescent="0.35">
      <c r="A5" s="5" t="s">
        <v>118</v>
      </c>
      <c r="B5" s="3" t="str">
        <f>"0553378784"</f>
        <v>0553378784</v>
      </c>
      <c r="C5" s="3">
        <v>569702010</v>
      </c>
    </row>
    <row r="6" spans="1:3" ht="23.25" x14ac:dyDescent="0.35">
      <c r="A6" s="5" t="s">
        <v>119</v>
      </c>
      <c r="B6" s="3" t="str">
        <f>"0500747444"</f>
        <v>0500747444</v>
      </c>
      <c r="C6" s="3">
        <v>555550202</v>
      </c>
    </row>
    <row r="7" spans="1:3" ht="23.25" x14ac:dyDescent="0.35">
      <c r="A7" s="5" t="s">
        <v>120</v>
      </c>
      <c r="B7" s="3" t="str">
        <f>"0504311374"</f>
        <v>0504311374</v>
      </c>
    </row>
    <row r="8" spans="1:3" ht="23.25" x14ac:dyDescent="0.35">
      <c r="A8" s="5" t="s">
        <v>121</v>
      </c>
      <c r="B8" s="3" t="str">
        <f>"0503686862"</f>
        <v>0503686862</v>
      </c>
    </row>
    <row r="9" spans="1:3" ht="23.25" x14ac:dyDescent="0.35">
      <c r="A9" s="5" t="s">
        <v>122</v>
      </c>
      <c r="B9" s="3" t="str">
        <f>"0556688374"</f>
        <v>0556688374</v>
      </c>
    </row>
    <row r="10" spans="1:3" ht="23.25" x14ac:dyDescent="0.35">
      <c r="A10" s="5" t="s">
        <v>123</v>
      </c>
      <c r="B10" s="3" t="str">
        <f>"0504254228"</f>
        <v>0504254228</v>
      </c>
    </row>
    <row r="11" spans="1:3" ht="24" thickBot="1" x14ac:dyDescent="0.4">
      <c r="A11" s="5" t="s">
        <v>124</v>
      </c>
      <c r="B11" s="3" t="str">
        <f>"0506670356"</f>
        <v>0506670356</v>
      </c>
    </row>
    <row r="12" spans="1:3" ht="23.25" x14ac:dyDescent="0.35">
      <c r="A12" s="4" t="s">
        <v>125</v>
      </c>
      <c r="B12" s="3" t="str">
        <f>"0505542488"</f>
        <v>0505542488</v>
      </c>
    </row>
    <row r="13" spans="1:3" ht="23.25" x14ac:dyDescent="0.35">
      <c r="A13" s="5" t="s">
        <v>126</v>
      </c>
      <c r="B13" s="3" t="str">
        <f>"0534653559"</f>
        <v>0534653559</v>
      </c>
      <c r="C13" s="3">
        <v>568189913</v>
      </c>
    </row>
    <row r="14" spans="1:3" ht="23.25" x14ac:dyDescent="0.35">
      <c r="A14" s="34" t="s">
        <v>127</v>
      </c>
      <c r="B14" s="3" t="s">
        <v>128</v>
      </c>
    </row>
    <row r="15" spans="1:3" ht="23.25" x14ac:dyDescent="0.35">
      <c r="A15" s="5" t="s">
        <v>129</v>
      </c>
      <c r="B15" s="3" t="s">
        <v>130</v>
      </c>
    </row>
    <row r="16" spans="1:3" ht="23.25" x14ac:dyDescent="0.35">
      <c r="A16" s="5" t="s">
        <v>131</v>
      </c>
      <c r="B16" s="3" t="str">
        <f>"0506762223"</f>
        <v>0506762223</v>
      </c>
    </row>
    <row r="17" spans="1:3" ht="23.25" x14ac:dyDescent="0.35">
      <c r="A17" s="5" t="s">
        <v>132</v>
      </c>
      <c r="B17" s="3" t="str">
        <f>"0566690688"</f>
        <v>0566690688</v>
      </c>
      <c r="C17" s="3" t="s">
        <v>133</v>
      </c>
    </row>
    <row r="18" spans="1:3" ht="23.25" x14ac:dyDescent="0.35">
      <c r="A18" s="5" t="s">
        <v>134</v>
      </c>
      <c r="B18" s="3" t="s">
        <v>135</v>
      </c>
    </row>
    <row r="19" spans="1:3" ht="23.25" x14ac:dyDescent="0.35">
      <c r="A19" s="11" t="s">
        <v>136</v>
      </c>
      <c r="B19" s="3" t="s">
        <v>137</v>
      </c>
    </row>
    <row r="20" spans="1:3" ht="23.25" x14ac:dyDescent="0.35">
      <c r="A20" s="5" t="s">
        <v>138</v>
      </c>
      <c r="B20" s="3" t="s">
        <v>139</v>
      </c>
      <c r="C20" s="3" t="s">
        <v>140</v>
      </c>
    </row>
    <row r="21" spans="1:3" ht="23.25" x14ac:dyDescent="0.35">
      <c r="A21" s="5" t="s">
        <v>145</v>
      </c>
      <c r="B21" s="3" t="str">
        <f>"0563337225"</f>
        <v>0563337225</v>
      </c>
      <c r="C21" s="3">
        <v>563233558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workbookViewId="0">
      <selection activeCell="B15" sqref="B15"/>
    </sheetView>
  </sheetViews>
  <sheetFormatPr defaultRowHeight="15" x14ac:dyDescent="0.25"/>
  <cols>
    <col min="1" max="1" width="33.42578125" customWidth="1"/>
    <col min="2" max="2" width="36.28515625" customWidth="1"/>
    <col min="3" max="3" width="39.42578125" customWidth="1"/>
  </cols>
  <sheetData>
    <row r="1" spans="1:3" ht="23.25" x14ac:dyDescent="0.35">
      <c r="A1" s="5" t="s">
        <v>141</v>
      </c>
      <c r="B1" s="3" t="str">
        <f>"0544884142"</f>
        <v>0544884142</v>
      </c>
    </row>
    <row r="2" spans="1:3" ht="23.25" x14ac:dyDescent="0.35">
      <c r="A2" s="5" t="s">
        <v>142</v>
      </c>
      <c r="B2" s="3" t="str">
        <f>"0504310268"</f>
        <v>0504310268</v>
      </c>
    </row>
    <row r="3" spans="1:3" ht="23.25" x14ac:dyDescent="0.35">
      <c r="A3" s="5" t="s">
        <v>143</v>
      </c>
      <c r="B3" s="3" t="str">
        <f>"0557757777"</f>
        <v>0557757777</v>
      </c>
    </row>
    <row r="4" spans="1:3" ht="23.25" x14ac:dyDescent="0.35">
      <c r="A4" s="5" t="s">
        <v>144</v>
      </c>
      <c r="B4" s="3" t="str">
        <f>"0505530532"</f>
        <v>0505530532</v>
      </c>
    </row>
    <row r="5" spans="1:3" ht="23.25" x14ac:dyDescent="0.35">
      <c r="A5" s="5"/>
      <c r="B5" s="3"/>
      <c r="C5" s="3"/>
    </row>
    <row r="6" spans="1:3" ht="23.25" x14ac:dyDescent="0.35">
      <c r="A6" s="5" t="s">
        <v>146</v>
      </c>
      <c r="B6" s="3" t="s">
        <v>147</v>
      </c>
    </row>
    <row r="7" spans="1:3" ht="23.25" x14ac:dyDescent="0.35">
      <c r="A7" s="5" t="s">
        <v>148</v>
      </c>
      <c r="B7" s="3" t="s">
        <v>149</v>
      </c>
    </row>
    <row r="8" spans="1:3" ht="23.25" x14ac:dyDescent="0.35">
      <c r="A8" s="5" t="s">
        <v>150</v>
      </c>
      <c r="B8" s="3" t="str">
        <f>"0541111414"</f>
        <v>0541111414</v>
      </c>
      <c r="C8" s="3">
        <v>533606701</v>
      </c>
    </row>
    <row r="9" spans="1:3" ht="23.25" x14ac:dyDescent="0.35">
      <c r="A9" s="5" t="s">
        <v>151</v>
      </c>
      <c r="B9" s="3" t="str">
        <f>"0505603701"</f>
        <v>0505603701</v>
      </c>
    </row>
    <row r="10" spans="1:3" ht="23.25" x14ac:dyDescent="0.35">
      <c r="A10" s="5" t="s">
        <v>152</v>
      </c>
      <c r="B10" s="3" t="str">
        <f>"0504500415"</f>
        <v>0504500415</v>
      </c>
    </row>
    <row r="11" spans="1:3" ht="23.25" x14ac:dyDescent="0.35">
      <c r="A11" s="5" t="s">
        <v>153</v>
      </c>
      <c r="B11" s="3" t="str">
        <f>"0503000187"</f>
        <v>0503000187</v>
      </c>
      <c r="C11" s="3" t="s">
        <v>154</v>
      </c>
    </row>
    <row r="12" spans="1:3" ht="23.25" x14ac:dyDescent="0.35">
      <c r="A12" s="5" t="s">
        <v>155</v>
      </c>
      <c r="B12" s="3" t="s">
        <v>156</v>
      </c>
    </row>
    <row r="13" spans="1:3" ht="23.25" x14ac:dyDescent="0.35">
      <c r="A13" s="5" t="s">
        <v>157</v>
      </c>
      <c r="B13" s="3" t="str">
        <f>"0506666633"</f>
        <v>0506666633</v>
      </c>
    </row>
    <row r="14" spans="1:3" ht="23.25" x14ac:dyDescent="0.35">
      <c r="A14" s="5" t="s">
        <v>158</v>
      </c>
      <c r="B14" s="3" t="str">
        <f>"0506814895"</f>
        <v>0506814895</v>
      </c>
    </row>
    <row r="15" spans="1:3" ht="23.25" x14ac:dyDescent="0.35">
      <c r="A15" s="5" t="s">
        <v>159</v>
      </c>
      <c r="B15" s="3" t="str">
        <f>"0558558145"</f>
        <v>0558558145</v>
      </c>
    </row>
    <row r="16" spans="1:3" ht="23.25" x14ac:dyDescent="0.35">
      <c r="A16" s="5" t="s">
        <v>160</v>
      </c>
      <c r="B16" s="3" t="str">
        <f>"0582581999"</f>
        <v>0582581999</v>
      </c>
      <c r="C16" s="3">
        <v>582588898</v>
      </c>
    </row>
    <row r="17" spans="1:3" ht="23.25" x14ac:dyDescent="0.35">
      <c r="A17" s="5" t="s">
        <v>161</v>
      </c>
      <c r="B17" s="3" t="str">
        <f>"0505358248"</f>
        <v>0505358248</v>
      </c>
      <c r="C17" s="3">
        <v>503740548</v>
      </c>
    </row>
    <row r="19" spans="1:3" ht="24" thickBot="1" x14ac:dyDescent="0.4">
      <c r="A19" s="5" t="s">
        <v>162</v>
      </c>
      <c r="B19" s="3" t="str">
        <f>"0503685575"</f>
        <v>0503685575</v>
      </c>
    </row>
    <row r="20" spans="1:3" ht="23.25" x14ac:dyDescent="0.35">
      <c r="A20" s="4" t="s">
        <v>114</v>
      </c>
      <c r="B20" s="3" t="str">
        <f>"0555547597"</f>
        <v>0555547597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E26" sqref="E26"/>
    </sheetView>
  </sheetViews>
  <sheetFormatPr defaultRowHeight="15" x14ac:dyDescent="0.25"/>
  <cols>
    <col min="1" max="1" width="28.28515625" customWidth="1"/>
    <col min="2" max="2" width="19.28515625" customWidth="1"/>
    <col min="3" max="3" width="21.5703125" customWidth="1"/>
    <col min="4" max="4" width="18.42578125" customWidth="1"/>
    <col min="5" max="5" width="23.5703125" customWidth="1"/>
    <col min="6" max="6" width="15" customWidth="1"/>
  </cols>
  <sheetData>
    <row r="1" spans="1:6" x14ac:dyDescent="0.25">
      <c r="A1" t="s">
        <v>163</v>
      </c>
      <c r="B1" t="s">
        <v>164</v>
      </c>
      <c r="C1" t="s">
        <v>165</v>
      </c>
      <c r="D1" t="s">
        <v>166</v>
      </c>
      <c r="E1" t="s">
        <v>167</v>
      </c>
    </row>
    <row r="2" spans="1:6" x14ac:dyDescent="0.25">
      <c r="A2" s="35" t="s">
        <v>168</v>
      </c>
      <c r="B2" t="s">
        <v>169</v>
      </c>
      <c r="C2" t="s">
        <v>170</v>
      </c>
      <c r="E2" s="36">
        <v>966504627350</v>
      </c>
    </row>
    <row r="3" spans="1:6" x14ac:dyDescent="0.25">
      <c r="A3" s="37" t="s">
        <v>171</v>
      </c>
      <c r="B3" t="s">
        <v>172</v>
      </c>
      <c r="C3" t="s">
        <v>170</v>
      </c>
      <c r="E3" s="36">
        <v>966547693101</v>
      </c>
    </row>
    <row r="4" spans="1:6" x14ac:dyDescent="0.25">
      <c r="A4" s="37" t="s">
        <v>173</v>
      </c>
      <c r="B4" t="s">
        <v>169</v>
      </c>
      <c r="C4" t="s">
        <v>174</v>
      </c>
      <c r="D4" t="s">
        <v>175</v>
      </c>
      <c r="E4" s="36">
        <v>966540209245</v>
      </c>
      <c r="F4" s="36">
        <v>966505680901</v>
      </c>
    </row>
    <row r="5" spans="1:6" x14ac:dyDescent="0.25">
      <c r="A5" s="37" t="s">
        <v>176</v>
      </c>
      <c r="B5" t="s">
        <v>177</v>
      </c>
      <c r="C5" t="s">
        <v>174</v>
      </c>
      <c r="D5" t="s">
        <v>178</v>
      </c>
      <c r="E5" s="36">
        <v>966505230260</v>
      </c>
    </row>
    <row r="6" spans="1:6" x14ac:dyDescent="0.25">
      <c r="A6" s="35" t="s">
        <v>179</v>
      </c>
      <c r="B6" t="s">
        <v>169</v>
      </c>
      <c r="C6" t="s">
        <v>174</v>
      </c>
      <c r="D6" t="s">
        <v>175</v>
      </c>
      <c r="E6" s="36">
        <v>966558135963</v>
      </c>
    </row>
    <row r="7" spans="1:6" x14ac:dyDescent="0.25">
      <c r="A7" s="35" t="s">
        <v>180</v>
      </c>
      <c r="B7" t="s">
        <v>169</v>
      </c>
      <c r="C7" t="s">
        <v>170</v>
      </c>
      <c r="E7" s="36">
        <v>966556355591</v>
      </c>
    </row>
    <row r="8" spans="1:6" x14ac:dyDescent="0.25">
      <c r="A8" s="35" t="s">
        <v>181</v>
      </c>
      <c r="B8" t="s">
        <v>182</v>
      </c>
      <c r="C8" t="s">
        <v>170</v>
      </c>
      <c r="E8" s="36">
        <v>966556688825</v>
      </c>
    </row>
    <row r="9" spans="1:6" x14ac:dyDescent="0.25">
      <c r="A9" s="37" t="s">
        <v>183</v>
      </c>
      <c r="B9" t="s">
        <v>169</v>
      </c>
      <c r="C9" t="s">
        <v>170</v>
      </c>
      <c r="E9" s="38">
        <v>966555599299</v>
      </c>
      <c r="F9" s="36"/>
    </row>
    <row r="10" spans="1:6" x14ac:dyDescent="0.25">
      <c r="A10" s="37" t="s">
        <v>184</v>
      </c>
      <c r="B10" t="s">
        <v>169</v>
      </c>
      <c r="C10" t="s">
        <v>170</v>
      </c>
      <c r="E10" s="36">
        <v>966546471414</v>
      </c>
    </row>
    <row r="11" spans="1:6" x14ac:dyDescent="0.25">
      <c r="A11" s="37" t="s">
        <v>185</v>
      </c>
      <c r="B11" t="s">
        <v>169</v>
      </c>
      <c r="C11" t="s">
        <v>170</v>
      </c>
      <c r="E11" s="38">
        <v>966566333323</v>
      </c>
    </row>
    <row r="12" spans="1:6" x14ac:dyDescent="0.25">
      <c r="A12" s="37" t="s">
        <v>186</v>
      </c>
      <c r="B12" t="s">
        <v>187</v>
      </c>
      <c r="C12" t="s">
        <v>174</v>
      </c>
      <c r="D12" t="s">
        <v>175</v>
      </c>
      <c r="E12" s="36">
        <v>966504840815</v>
      </c>
    </row>
    <row r="13" spans="1:6" x14ac:dyDescent="0.25">
      <c r="A13" s="35" t="s">
        <v>188</v>
      </c>
      <c r="B13" t="s">
        <v>189</v>
      </c>
      <c r="C13" t="s">
        <v>170</v>
      </c>
      <c r="E13" s="38">
        <v>966505698602</v>
      </c>
    </row>
    <row r="14" spans="1:6" x14ac:dyDescent="0.25">
      <c r="A14" s="37" t="s">
        <v>190</v>
      </c>
      <c r="B14" t="s">
        <v>169</v>
      </c>
      <c r="C14" t="s">
        <v>170</v>
      </c>
      <c r="E14" s="36">
        <v>966504306236</v>
      </c>
    </row>
    <row r="15" spans="1:6" x14ac:dyDescent="0.25">
      <c r="A15" s="35" t="s">
        <v>191</v>
      </c>
      <c r="B15" t="s">
        <v>169</v>
      </c>
      <c r="C15" t="s">
        <v>170</v>
      </c>
      <c r="E15" s="36">
        <v>966505605765</v>
      </c>
    </row>
    <row r="16" spans="1:6" x14ac:dyDescent="0.25">
      <c r="A16" s="37" t="s">
        <v>192</v>
      </c>
      <c r="B16" t="s">
        <v>169</v>
      </c>
      <c r="C16" t="s">
        <v>170</v>
      </c>
      <c r="E16" s="36">
        <v>966506275649</v>
      </c>
    </row>
    <row r="17" spans="1:5" x14ac:dyDescent="0.25">
      <c r="A17" s="35" t="s">
        <v>193</v>
      </c>
      <c r="B17" t="s">
        <v>169</v>
      </c>
      <c r="C17" t="s">
        <v>170</v>
      </c>
      <c r="E17" s="36">
        <v>966500100114</v>
      </c>
    </row>
    <row r="18" spans="1:5" x14ac:dyDescent="0.25">
      <c r="A18" s="35" t="s">
        <v>194</v>
      </c>
      <c r="B18" t="s">
        <v>189</v>
      </c>
      <c r="C18" t="s">
        <v>170</v>
      </c>
      <c r="E18" s="38">
        <v>966555628726</v>
      </c>
    </row>
    <row r="19" spans="1:5" x14ac:dyDescent="0.25">
      <c r="A19" s="35" t="s">
        <v>195</v>
      </c>
      <c r="B19" t="s">
        <v>169</v>
      </c>
      <c r="C19" t="s">
        <v>170</v>
      </c>
      <c r="E19" s="36">
        <v>966566972222</v>
      </c>
    </row>
    <row r="20" spans="1:5" x14ac:dyDescent="0.25">
      <c r="A20" s="35" t="s">
        <v>196</v>
      </c>
      <c r="B20" t="s">
        <v>197</v>
      </c>
      <c r="C20" t="s">
        <v>170</v>
      </c>
      <c r="E20" s="36">
        <v>966556666179</v>
      </c>
    </row>
    <row r="21" spans="1:5" x14ac:dyDescent="0.25">
      <c r="A21" s="35" t="s">
        <v>198</v>
      </c>
      <c r="B21" t="s">
        <v>199</v>
      </c>
      <c r="C21" t="s">
        <v>174</v>
      </c>
      <c r="D21" t="s">
        <v>200</v>
      </c>
      <c r="E21" s="36">
        <v>966505698846</v>
      </c>
    </row>
    <row r="22" spans="1:5" x14ac:dyDescent="0.25">
      <c r="A22" s="35" t="s">
        <v>201</v>
      </c>
      <c r="B22" t="s">
        <v>169</v>
      </c>
      <c r="C22" t="s">
        <v>170</v>
      </c>
      <c r="E22" s="36">
        <v>966506664457</v>
      </c>
    </row>
    <row r="23" spans="1:5" x14ac:dyDescent="0.25">
      <c r="A23" s="35" t="s">
        <v>202</v>
      </c>
      <c r="B23" t="s">
        <v>169</v>
      </c>
      <c r="C23" t="s">
        <v>170</v>
      </c>
      <c r="E23" s="36">
        <v>966540680192</v>
      </c>
    </row>
    <row r="24" spans="1:5" x14ac:dyDescent="0.25">
      <c r="A24" s="37" t="s">
        <v>203</v>
      </c>
      <c r="B24" t="s">
        <v>204</v>
      </c>
      <c r="C24" t="s">
        <v>170</v>
      </c>
      <c r="E24" s="36">
        <v>966500196225</v>
      </c>
    </row>
    <row r="25" spans="1:5" x14ac:dyDescent="0.25">
      <c r="A25" s="37" t="s">
        <v>205</v>
      </c>
      <c r="B25" t="s">
        <v>169</v>
      </c>
      <c r="C25" t="s">
        <v>170</v>
      </c>
      <c r="E25" s="36">
        <v>966506274636</v>
      </c>
    </row>
    <row r="26" spans="1:5" x14ac:dyDescent="0.25">
      <c r="A26" s="39" t="s">
        <v>226</v>
      </c>
      <c r="B26" t="s">
        <v>169</v>
      </c>
      <c r="C26" t="s">
        <v>170</v>
      </c>
      <c r="E26" s="36">
        <v>966503681343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C13" sqref="C13"/>
    </sheetView>
  </sheetViews>
  <sheetFormatPr defaultRowHeight="15" x14ac:dyDescent="0.25"/>
  <cols>
    <col min="1" max="1" width="25.42578125" customWidth="1"/>
    <col min="2" max="2" width="17.140625" customWidth="1"/>
    <col min="3" max="3" width="16" customWidth="1"/>
    <col min="4" max="4" width="17.7109375" customWidth="1"/>
    <col min="5" max="5" width="24.5703125" customWidth="1"/>
  </cols>
  <sheetData>
    <row r="1" spans="1:5" x14ac:dyDescent="0.25">
      <c r="A1" t="s">
        <v>163</v>
      </c>
      <c r="B1" t="s">
        <v>164</v>
      </c>
      <c r="C1" t="s">
        <v>206</v>
      </c>
      <c r="D1" t="s">
        <v>207</v>
      </c>
      <c r="E1" t="s">
        <v>167</v>
      </c>
    </row>
    <row r="2" spans="1:5" x14ac:dyDescent="0.25">
      <c r="A2" s="39" t="s">
        <v>208</v>
      </c>
      <c r="B2" t="s">
        <v>169</v>
      </c>
      <c r="C2" t="s">
        <v>170</v>
      </c>
      <c r="E2" s="36">
        <v>966555523037</v>
      </c>
    </row>
    <row r="3" spans="1:5" x14ac:dyDescent="0.25">
      <c r="A3" s="40" t="s">
        <v>209</v>
      </c>
      <c r="B3" t="s">
        <v>187</v>
      </c>
      <c r="C3" t="s">
        <v>170</v>
      </c>
      <c r="E3" s="36">
        <v>966555519794</v>
      </c>
    </row>
    <row r="4" spans="1:5" x14ac:dyDescent="0.25">
      <c r="A4" s="39" t="s">
        <v>210</v>
      </c>
      <c r="B4" t="s">
        <v>169</v>
      </c>
      <c r="C4" t="s">
        <v>170</v>
      </c>
      <c r="E4" s="38">
        <v>966580700688</v>
      </c>
    </row>
    <row r="5" spans="1:5" x14ac:dyDescent="0.25">
      <c r="A5" s="40" t="s">
        <v>211</v>
      </c>
      <c r="B5" t="s">
        <v>177</v>
      </c>
      <c r="C5" t="s">
        <v>170</v>
      </c>
      <c r="E5" s="36">
        <v>966500055735</v>
      </c>
    </row>
    <row r="6" spans="1:5" x14ac:dyDescent="0.25">
      <c r="A6" s="40" t="s">
        <v>212</v>
      </c>
      <c r="B6" t="s">
        <v>169</v>
      </c>
      <c r="C6" t="s">
        <v>170</v>
      </c>
      <c r="E6" s="36">
        <v>9665544006543</v>
      </c>
    </row>
    <row r="7" spans="1:5" x14ac:dyDescent="0.25">
      <c r="A7" s="40" t="s">
        <v>213</v>
      </c>
      <c r="B7" t="s">
        <v>169</v>
      </c>
      <c r="C7" t="s">
        <v>170</v>
      </c>
      <c r="E7" s="36">
        <v>966554319419</v>
      </c>
    </row>
    <row r="8" spans="1:5" x14ac:dyDescent="0.25">
      <c r="A8" s="40" t="s">
        <v>214</v>
      </c>
      <c r="B8" t="s">
        <v>169</v>
      </c>
      <c r="C8" t="s">
        <v>170</v>
      </c>
      <c r="E8" s="36">
        <v>966500040997</v>
      </c>
    </row>
    <row r="9" spans="1:5" x14ac:dyDescent="0.25">
      <c r="A9" s="40" t="s">
        <v>215</v>
      </c>
      <c r="B9" t="s">
        <v>169</v>
      </c>
      <c r="C9" t="s">
        <v>170</v>
      </c>
      <c r="E9" s="38">
        <v>966555522460</v>
      </c>
    </row>
    <row r="10" spans="1:5" x14ac:dyDescent="0.25">
      <c r="A10" s="50" t="s">
        <v>265</v>
      </c>
      <c r="B10" s="51"/>
      <c r="C10" s="51"/>
      <c r="D10" s="51"/>
      <c r="E10" s="52"/>
    </row>
    <row r="11" spans="1:5" x14ac:dyDescent="0.25">
      <c r="A11" s="40" t="s">
        <v>216</v>
      </c>
      <c r="B11" t="s">
        <v>169</v>
      </c>
      <c r="C11" t="s">
        <v>170</v>
      </c>
      <c r="E11" s="36">
        <v>966505614659</v>
      </c>
    </row>
    <row r="12" spans="1:5" x14ac:dyDescent="0.25">
      <c r="A12" s="39" t="s">
        <v>217</v>
      </c>
      <c r="B12" t="s">
        <v>177</v>
      </c>
      <c r="C12" t="s">
        <v>170</v>
      </c>
      <c r="E12" s="38">
        <v>966548870771</v>
      </c>
    </row>
    <row r="13" spans="1:5" x14ac:dyDescent="0.25">
      <c r="A13" s="40" t="s">
        <v>218</v>
      </c>
      <c r="B13" t="s">
        <v>219</v>
      </c>
      <c r="C13" t="s">
        <v>170</v>
      </c>
      <c r="E13" s="36">
        <v>966546777787</v>
      </c>
    </row>
    <row r="14" spans="1:5" x14ac:dyDescent="0.25">
      <c r="A14" s="39" t="s">
        <v>220</v>
      </c>
      <c r="B14" t="s">
        <v>169</v>
      </c>
      <c r="C14" t="s">
        <v>170</v>
      </c>
      <c r="E14" s="36">
        <v>966595965060</v>
      </c>
    </row>
    <row r="15" spans="1:5" x14ac:dyDescent="0.25">
      <c r="A15" s="41" t="s">
        <v>221</v>
      </c>
      <c r="B15" t="s">
        <v>169</v>
      </c>
      <c r="C15" t="s">
        <v>170</v>
      </c>
      <c r="E15" s="36">
        <v>966506808318</v>
      </c>
    </row>
    <row r="16" spans="1:5" x14ac:dyDescent="0.25">
      <c r="A16" s="39" t="s">
        <v>222</v>
      </c>
      <c r="B16" t="s">
        <v>169</v>
      </c>
      <c r="C16" t="s">
        <v>170</v>
      </c>
      <c r="E16" s="36">
        <v>966569260663</v>
      </c>
    </row>
    <row r="17" spans="1:5" x14ac:dyDescent="0.25">
      <c r="A17" s="40" t="s">
        <v>223</v>
      </c>
      <c r="B17" t="s">
        <v>224</v>
      </c>
      <c r="C17" t="s">
        <v>170</v>
      </c>
      <c r="E17" s="36">
        <v>966504616682</v>
      </c>
    </row>
    <row r="18" spans="1:5" x14ac:dyDescent="0.25">
      <c r="A18" s="39" t="s">
        <v>225</v>
      </c>
      <c r="B18" t="s">
        <v>169</v>
      </c>
      <c r="C18" t="s">
        <v>170</v>
      </c>
      <c r="E18" s="36">
        <v>966555671220</v>
      </c>
    </row>
    <row r="19" spans="1:5" x14ac:dyDescent="0.25">
      <c r="A19" s="39"/>
      <c r="E19" s="36"/>
    </row>
    <row r="20" spans="1:5" x14ac:dyDescent="0.25">
      <c r="A20" s="39" t="s">
        <v>227</v>
      </c>
      <c r="B20" t="s">
        <v>169</v>
      </c>
      <c r="C20" t="s">
        <v>170</v>
      </c>
      <c r="E20" s="36">
        <v>966541844228</v>
      </c>
    </row>
    <row r="21" spans="1:5" x14ac:dyDescent="0.25">
      <c r="A21" s="40" t="s">
        <v>228</v>
      </c>
      <c r="B21" t="s">
        <v>169</v>
      </c>
      <c r="C21" t="s">
        <v>170</v>
      </c>
      <c r="E21" s="36">
        <v>966553018184</v>
      </c>
    </row>
    <row r="22" spans="1:5" x14ac:dyDescent="0.25">
      <c r="A22" s="40" t="s">
        <v>229</v>
      </c>
      <c r="B22" t="s">
        <v>169</v>
      </c>
      <c r="C22" t="s">
        <v>170</v>
      </c>
      <c r="E22" s="36">
        <v>966503600812</v>
      </c>
    </row>
    <row r="23" spans="1:5" x14ac:dyDescent="0.25">
      <c r="A23" s="42" t="s">
        <v>230</v>
      </c>
      <c r="B23" t="s">
        <v>169</v>
      </c>
      <c r="C23" t="s">
        <v>174</v>
      </c>
      <c r="D23" t="s">
        <v>231</v>
      </c>
      <c r="E23" s="36">
        <v>966546227666</v>
      </c>
    </row>
    <row r="24" spans="1:5" x14ac:dyDescent="0.25">
      <c r="A24" s="42" t="s">
        <v>232</v>
      </c>
      <c r="B24" t="s">
        <v>169</v>
      </c>
      <c r="C24" t="s">
        <v>170</v>
      </c>
      <c r="E24" s="36">
        <v>966566950505</v>
      </c>
    </row>
    <row r="25" spans="1:5" x14ac:dyDescent="0.25">
      <c r="A25" t="s">
        <v>233</v>
      </c>
      <c r="E25" s="36">
        <v>966551613392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3" sqref="E23"/>
    </sheetView>
  </sheetViews>
  <sheetFormatPr defaultRowHeight="15" x14ac:dyDescent="0.25"/>
  <cols>
    <col min="1" max="1" width="28.85546875" customWidth="1"/>
    <col min="2" max="2" width="19.5703125" customWidth="1"/>
    <col min="3" max="3" width="19" customWidth="1"/>
    <col min="4" max="4" width="22.42578125" customWidth="1"/>
    <col min="5" max="5" width="26.28515625" customWidth="1"/>
  </cols>
  <sheetData>
    <row r="1" spans="1:5" x14ac:dyDescent="0.25">
      <c r="A1" t="s">
        <v>163</v>
      </c>
      <c r="B1" t="s">
        <v>164</v>
      </c>
      <c r="C1" t="s">
        <v>206</v>
      </c>
      <c r="D1" t="s">
        <v>207</v>
      </c>
      <c r="E1" t="s">
        <v>167</v>
      </c>
    </row>
    <row r="2" spans="1:5" x14ac:dyDescent="0.25">
      <c r="A2" s="39" t="s">
        <v>234</v>
      </c>
      <c r="B2" t="s">
        <v>169</v>
      </c>
      <c r="C2" t="s">
        <v>170</v>
      </c>
      <c r="E2" s="36">
        <v>966505629112</v>
      </c>
    </row>
    <row r="3" spans="1:5" x14ac:dyDescent="0.25">
      <c r="A3" s="39" t="s">
        <v>235</v>
      </c>
      <c r="B3" t="s">
        <v>169</v>
      </c>
      <c r="C3" t="s">
        <v>170</v>
      </c>
      <c r="E3" s="36">
        <v>966555500963</v>
      </c>
    </row>
    <row r="4" spans="1:5" x14ac:dyDescent="0.25">
      <c r="A4" s="39" t="s">
        <v>236</v>
      </c>
      <c r="B4" t="s">
        <v>237</v>
      </c>
      <c r="C4" t="s">
        <v>170</v>
      </c>
      <c r="E4" s="36">
        <v>966503640347</v>
      </c>
    </row>
    <row r="5" spans="1:5" x14ac:dyDescent="0.25">
      <c r="A5" s="40" t="s">
        <v>238</v>
      </c>
      <c r="B5" t="s">
        <v>169</v>
      </c>
      <c r="C5" t="s">
        <v>170</v>
      </c>
      <c r="E5" s="36">
        <v>966506604973</v>
      </c>
    </row>
    <row r="6" spans="1:5" x14ac:dyDescent="0.25">
      <c r="A6" s="39" t="s">
        <v>239</v>
      </c>
      <c r="B6" t="s">
        <v>240</v>
      </c>
      <c r="C6" t="s">
        <v>170</v>
      </c>
      <c r="E6" s="36">
        <v>966556626181</v>
      </c>
    </row>
    <row r="7" spans="1:5" x14ac:dyDescent="0.25">
      <c r="A7" s="40" t="s">
        <v>241</v>
      </c>
      <c r="E7" s="38">
        <v>966542727448</v>
      </c>
    </row>
    <row r="8" spans="1:5" x14ac:dyDescent="0.25">
      <c r="A8" s="39" t="s">
        <v>242</v>
      </c>
      <c r="B8" t="s">
        <v>169</v>
      </c>
      <c r="C8" t="s">
        <v>170</v>
      </c>
      <c r="E8" s="36">
        <v>966555588864</v>
      </c>
    </row>
    <row r="9" spans="1:5" x14ac:dyDescent="0.25">
      <c r="A9" s="40" t="s">
        <v>243</v>
      </c>
      <c r="B9" t="s">
        <v>169</v>
      </c>
      <c r="C9" t="s">
        <v>170</v>
      </c>
      <c r="E9" s="38">
        <v>966505390089</v>
      </c>
    </row>
    <row r="10" spans="1:5" x14ac:dyDescent="0.25">
      <c r="A10" s="41" t="s">
        <v>244</v>
      </c>
    </row>
    <row r="11" spans="1:5" x14ac:dyDescent="0.25">
      <c r="A11" s="39" t="s">
        <v>245</v>
      </c>
      <c r="B11" t="s">
        <v>246</v>
      </c>
      <c r="C11" t="s">
        <v>170</v>
      </c>
      <c r="E11" s="36">
        <v>966567788886</v>
      </c>
    </row>
    <row r="12" spans="1:5" x14ac:dyDescent="0.25">
      <c r="A12" s="40" t="s">
        <v>247</v>
      </c>
      <c r="B12" t="s">
        <v>169</v>
      </c>
      <c r="C12" t="s">
        <v>170</v>
      </c>
      <c r="E12" s="36">
        <v>966546235574</v>
      </c>
    </row>
    <row r="13" spans="1:5" x14ac:dyDescent="0.25">
      <c r="A13" s="39" t="s">
        <v>248</v>
      </c>
      <c r="B13" t="s">
        <v>169</v>
      </c>
      <c r="C13" t="s">
        <v>170</v>
      </c>
      <c r="E13" s="36">
        <v>966591141414</v>
      </c>
    </row>
    <row r="14" spans="1:5" x14ac:dyDescent="0.25">
      <c r="A14" s="39" t="s">
        <v>249</v>
      </c>
      <c r="B14" t="s">
        <v>250</v>
      </c>
      <c r="C14" t="s">
        <v>170</v>
      </c>
      <c r="E14" s="36">
        <v>966551122424</v>
      </c>
    </row>
    <row r="15" spans="1:5" x14ac:dyDescent="0.25">
      <c r="A15" s="39" t="s">
        <v>251</v>
      </c>
      <c r="B15" t="s">
        <v>169</v>
      </c>
      <c r="C15" t="s">
        <v>174</v>
      </c>
      <c r="D15" t="s">
        <v>252</v>
      </c>
      <c r="E15" s="36">
        <v>966504680162</v>
      </c>
    </row>
    <row r="16" spans="1:5" x14ac:dyDescent="0.25">
      <c r="A16" s="39" t="s">
        <v>253</v>
      </c>
      <c r="B16" t="s">
        <v>254</v>
      </c>
      <c r="C16" t="s">
        <v>174</v>
      </c>
      <c r="D16" t="s">
        <v>252</v>
      </c>
      <c r="E16" s="36">
        <v>966563337075</v>
      </c>
    </row>
    <row r="17" spans="1:5" x14ac:dyDescent="0.25">
      <c r="A17" s="40" t="s">
        <v>255</v>
      </c>
      <c r="B17" t="s">
        <v>177</v>
      </c>
      <c r="C17" t="s">
        <v>170</v>
      </c>
      <c r="E17" s="36">
        <v>966500065597</v>
      </c>
    </row>
    <row r="18" spans="1:5" x14ac:dyDescent="0.25">
      <c r="A18" s="39" t="s">
        <v>256</v>
      </c>
      <c r="B18" t="s">
        <v>169</v>
      </c>
      <c r="C18" t="s">
        <v>170</v>
      </c>
      <c r="E18" s="36">
        <v>966503611890</v>
      </c>
    </row>
    <row r="19" spans="1:5" x14ac:dyDescent="0.25">
      <c r="A19" s="39" t="s">
        <v>257</v>
      </c>
      <c r="B19" t="s">
        <v>258</v>
      </c>
      <c r="C19" t="s">
        <v>170</v>
      </c>
      <c r="E19" s="36">
        <v>966555538738</v>
      </c>
    </row>
    <row r="20" spans="1:5" x14ac:dyDescent="0.25">
      <c r="A20" s="39" t="s">
        <v>259</v>
      </c>
      <c r="B20" t="s">
        <v>169</v>
      </c>
      <c r="C20" t="s">
        <v>170</v>
      </c>
      <c r="E20" s="36">
        <v>966540458898</v>
      </c>
    </row>
    <row r="21" spans="1:5" x14ac:dyDescent="0.25">
      <c r="A21" s="40" t="s">
        <v>260</v>
      </c>
      <c r="B21" t="s">
        <v>169</v>
      </c>
      <c r="C21" t="s">
        <v>170</v>
      </c>
      <c r="E21" s="36">
        <v>966555719829</v>
      </c>
    </row>
    <row r="22" spans="1:5" x14ac:dyDescent="0.25">
      <c r="A22" s="40" t="s">
        <v>261</v>
      </c>
      <c r="B22" t="s">
        <v>169</v>
      </c>
      <c r="C22" t="s">
        <v>170</v>
      </c>
      <c r="E22" s="36">
        <v>966599202189</v>
      </c>
    </row>
    <row r="23" spans="1:5" x14ac:dyDescent="0.25">
      <c r="A23" s="40" t="s">
        <v>262</v>
      </c>
      <c r="B23" t="s">
        <v>169</v>
      </c>
      <c r="C23" t="s">
        <v>170</v>
      </c>
      <c r="E23" s="36">
        <v>966543004443</v>
      </c>
    </row>
    <row r="24" spans="1:5" x14ac:dyDescent="0.25">
      <c r="A24" s="40" t="s">
        <v>263</v>
      </c>
      <c r="B24" t="s">
        <v>169</v>
      </c>
      <c r="C24" t="s">
        <v>170</v>
      </c>
      <c r="E24" s="36">
        <v>966503650245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10A</vt:lpstr>
      <vt:lpstr>10B</vt:lpstr>
      <vt:lpstr>10C</vt:lpstr>
      <vt:lpstr>11A</vt:lpstr>
      <vt:lpstr>11B</vt:lpstr>
      <vt:lpstr>11C</vt:lpstr>
      <vt:lpstr>12A</vt:lpstr>
      <vt:lpstr>12B</vt:lpstr>
      <vt:lpstr>12C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2024-08-21T10:11:25Z</dcterms:modified>
</cp:coreProperties>
</file>